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พูน\"/>
    </mc:Choice>
  </mc:AlternateContent>
  <xr:revisionPtr revIDLastSave="0" documentId="13_ncr:1_{7C572490-B5AF-4E29-B39C-534F03BD5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ขื่อนแม่กว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7" i="1"/>
  <c r="F96" i="1"/>
  <c r="F9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V5" i="1"/>
  <c r="V6" i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8" i="1" l="1"/>
  <c r="B79" i="1"/>
  <c r="T11" i="1" l="1"/>
  <c r="B81" i="1"/>
  <c r="B82" i="1" s="1"/>
  <c r="T10" i="1"/>
  <c r="H35" i="1" l="1"/>
  <c r="P35" i="1"/>
  <c r="I35" i="1"/>
  <c r="Q35" i="1"/>
  <c r="N35" i="1"/>
  <c r="G35" i="1"/>
  <c r="J35" i="1"/>
  <c r="L35" i="1"/>
  <c r="E35" i="1"/>
  <c r="K35" i="1"/>
  <c r="M35" i="1"/>
  <c r="F35" i="1"/>
  <c r="O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<sst xmlns="http://schemas.openxmlformats.org/spreadsheetml/2006/main" count="42" uniqueCount="24">
  <si>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</si>
  <si>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</si>
  <si>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</si>
  <si>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</si>
  <si>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</si>
  <si>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</si>
  <si>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</si>
  <si>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</si>
  <si>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</si>
  <si>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</si>
  <si>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</si>
  <si>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</si>
  <si>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</si>
  <si>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</si>
  <si>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</si>
  <si>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</si>
  <si>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</si>
  <si>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</si>
  <si>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</si>
  <si>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</si>
  <si>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</si>
  <si>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</si>
  <si>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</si>
  <si>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เขื่อนแม่กวง (07341)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</si>
</sst>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8" fontId="14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เขื่อนแม่กวง อ.ดอยสะเก็ด  จ.เชียงใหม่</a:t>
            </a:r>
          </a:p>
        </c:rich>
      </c:tx>
      <c:layout>
        <c:manualLayout>
          <c:xMode val="edge"/>
          <c:yMode val="edge"/>
          <c:x val="0.1509139476479068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367928932896493"/>
          <c:w val="0.68547660558145629"/>
          <c:h val="0.6666877908977245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Returnเขื่อนแม่กวง!$E$34:$Q$34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Returnเขื่อนแม่กวง!$E$35:$Q$35</c:f>
              <c:numCache>
                <c:formatCode>0</c:formatCode>
                <c:ptCount val="13"/>
                <c:pt idx="0" formatCode="0.0">
                  <c:v>78.56</c:v>
                </c:pt>
                <c:pt idx="1">
                  <c:v>92.52</c:v>
                </c:pt>
                <c:pt idx="2" formatCode="0.0">
                  <c:v>101.46</c:v>
                </c:pt>
                <c:pt idx="3" formatCode="0.0">
                  <c:v>108.07</c:v>
                </c:pt>
                <c:pt idx="4" formatCode="0.0">
                  <c:v>113.33</c:v>
                </c:pt>
                <c:pt idx="5" formatCode="0.0">
                  <c:v>117.7</c:v>
                </c:pt>
                <c:pt idx="6" formatCode="0.0">
                  <c:v>127.61</c:v>
                </c:pt>
                <c:pt idx="7" formatCode="0.0">
                  <c:v>146.36000000000001</c:v>
                </c:pt>
                <c:pt idx="8" formatCode="0.0">
                  <c:v>152.30000000000001</c:v>
                </c:pt>
                <c:pt idx="9" formatCode="0.0">
                  <c:v>170.62</c:v>
                </c:pt>
                <c:pt idx="10" formatCode="0.0">
                  <c:v>188.8</c:v>
                </c:pt>
                <c:pt idx="11" formatCode="0.0">
                  <c:v>206.92</c:v>
                </c:pt>
                <c:pt idx="12" formatCode="0.0">
                  <c:v>230.82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F-4635-B5D1-30BFBBA7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177936"/>
        <c:axId val="282173232"/>
      </c:scatterChart>
      <c:valAx>
        <c:axId val="28217793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173232"/>
        <c:crossesAt val="10"/>
        <c:crossBetween val="midCat"/>
      </c:valAx>
      <c:valAx>
        <c:axId val="28217323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2428033909944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17793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A3F1C43-0EF8-4D9F-AEB4-9BDF3B05B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2507</v>
      </c>
      <c r="B4" s="17">
        <v>46</v>
      </c>
      <c r="C4" s="38">
        <f>A31+1</f>
        <v>2535</v>
      </c>
      <c r="D4" s="9">
        <v>87.6</v>
      </c>
      <c r="E4" s="40">
        <v>2563</v>
      </c>
      <c r="F4" s="18">
        <v>130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COUNT(G39:G102)</f>
        <v>60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2508</v>
      </c>
      <c r="B5" s="8">
        <v>72.599999999999994</v>
      </c>
      <c r="C5" s="38">
        <f>C4+1</f>
        <v>2536</v>
      </c>
      <c r="D5" s="9">
        <v>56</v>
      </c>
      <c r="E5" s="40">
        <v>2564</v>
      </c>
      <c r="F5" s="9">
        <v>87.5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AVERAGE(G39:G102)</f>
        <v>83.388333333333335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2509</v>
      </c>
      <c r="B6" s="8">
        <v>65.3</v>
      </c>
      <c r="C6" s="38">
        <f t="shared" ref="C6:C29" si="1">C5+1</f>
        <v>2537</v>
      </c>
      <c r="D6" s="9">
        <v>91</v>
      </c>
      <c r="E6" s="41">
        <v>2565</v>
      </c>
      <c r="F6" s="9">
        <v>88.2</v>
      </c>
      <c r="I6" s="1" t="s">
        <v>0</v>
      </c>
      <c r="K6" s="2" t="s">
        <v>0</v>
      </c>
      <c r="R6" s="1" t="s">
        <v>9</v>
      </c>
      <c r="T6" s="7">
        <f>(VAR(G39:G102))</f>
        <v>935.65359039547832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2510</v>
      </c>
      <c r="B7" s="8">
        <v>61.3</v>
      </c>
      <c r="C7" s="38">
        <f t="shared" si="1"/>
        <v>2538</v>
      </c>
      <c r="D7" s="9">
        <v>71.5</v>
      </c>
      <c r="E7" s="41">
        <f>E6+1</f>
        <v>2566</v>
      </c>
      <c r="F7" s="9">
        <v>60</v>
      </c>
      <c r="I7" s="1" t="s">
        <v>10</v>
      </c>
      <c r="K7" s="2" t="s">
        <v>0</v>
      </c>
      <c r="R7" s="1" t="s">
        <v>11</v>
      </c>
      <c r="T7" s="7">
        <f>STDEV(G39:G102)</f>
        <v>30.588455181579182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2511</v>
      </c>
      <c r="B8" s="8">
        <v>51.8</v>
      </c>
      <c r="C8" s="38">
        <f t="shared" si="1"/>
        <v>2539</v>
      </c>
      <c r="D8" s="9">
        <v>48.1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2512</v>
      </c>
      <c r="B9" s="8">
        <v>52.9</v>
      </c>
      <c r="C9" s="38">
        <f t="shared" si="1"/>
        <v>2540</v>
      </c>
      <c r="D9" s="9">
        <v>81.5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2513</v>
      </c>
      <c r="B10" s="8">
        <v>57.3</v>
      </c>
      <c r="C10" s="38">
        <f t="shared" si="1"/>
        <v>2541</v>
      </c>
      <c r="D10" s="10">
        <v>61.3</v>
      </c>
      <c r="E10" s="41"/>
      <c r="F10" s="9"/>
      <c r="S10" s="2" t="s">
        <v>12</v>
      </c>
      <c r="T10" s="23">
        <f>+B78</f>
        <v>0.55208400000000002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2514</v>
      </c>
      <c r="B11" s="8">
        <v>79.599999999999994</v>
      </c>
      <c r="C11" s="38">
        <f t="shared" si="1"/>
        <v>2542</v>
      </c>
      <c r="D11" s="43">
        <v>62.3</v>
      </c>
      <c r="E11" s="41"/>
      <c r="F11" s="9"/>
      <c r="S11" s="2" t="s">
        <v>13</v>
      </c>
      <c r="T11" s="23">
        <f>+B79</f>
        <v>1.1746650000000001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2515</v>
      </c>
      <c r="B12" s="8">
        <v>86.3</v>
      </c>
      <c r="C12" s="38">
        <f t="shared" si="1"/>
        <v>2543</v>
      </c>
      <c r="D12" s="18">
        <v>95.6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2516</v>
      </c>
      <c r="B13" s="8">
        <v>160</v>
      </c>
      <c r="C13" s="38">
        <f t="shared" si="1"/>
        <v>2544</v>
      </c>
      <c r="D13" s="9">
        <v>146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2517</v>
      </c>
      <c r="B14" s="8">
        <v>94.5</v>
      </c>
      <c r="C14" s="38">
        <f t="shared" si="1"/>
        <v>2545</v>
      </c>
      <c r="D14" s="9">
        <v>59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2518</v>
      </c>
      <c r="B15" s="8">
        <v>95.8</v>
      </c>
      <c r="C15" s="38">
        <f t="shared" si="1"/>
        <v>2546</v>
      </c>
      <c r="D15" s="9">
        <v>46.5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2519</v>
      </c>
      <c r="B16" s="8">
        <v>65.8</v>
      </c>
      <c r="C16" s="38">
        <f t="shared" si="1"/>
        <v>2547</v>
      </c>
      <c r="D16" s="9">
        <v>74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2520</v>
      </c>
      <c r="B17" s="8">
        <v>78.5</v>
      </c>
      <c r="C17" s="38">
        <f t="shared" si="1"/>
        <v>2548</v>
      </c>
      <c r="D17" s="9">
        <v>82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2521</v>
      </c>
      <c r="B18" s="8">
        <v>142.4</v>
      </c>
      <c r="C18" s="38">
        <f t="shared" si="1"/>
        <v>2549</v>
      </c>
      <c r="D18" s="9">
        <v>73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2522</v>
      </c>
      <c r="B19" s="8">
        <v>67.400000000000006</v>
      </c>
      <c r="C19" s="38">
        <f t="shared" si="1"/>
        <v>2550</v>
      </c>
      <c r="D19" s="9">
        <v>53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2523</v>
      </c>
      <c r="B20" s="8">
        <v>97.5</v>
      </c>
      <c r="C20" s="38">
        <f t="shared" si="1"/>
        <v>2551</v>
      </c>
      <c r="D20" s="9">
        <v>78.599999999999994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2524</v>
      </c>
      <c r="B21" s="42">
        <v>120.2</v>
      </c>
      <c r="C21" s="38">
        <f t="shared" si="1"/>
        <v>2552</v>
      </c>
      <c r="D21" s="9">
        <v>77.5</v>
      </c>
      <c r="E21" s="41"/>
      <c r="F21" s="55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2525</v>
      </c>
      <c r="B22" s="8">
        <v>66.2</v>
      </c>
      <c r="C22" s="38">
        <f t="shared" si="1"/>
        <v>2553</v>
      </c>
      <c r="D22" s="9">
        <v>71</v>
      </c>
      <c r="E22" s="41"/>
      <c r="F22" s="56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2526</v>
      </c>
      <c r="B23" s="8">
        <v>75.3</v>
      </c>
      <c r="C23" s="38">
        <f t="shared" si="1"/>
        <v>2554</v>
      </c>
      <c r="D23" s="9">
        <v>158.30000000000001</v>
      </c>
      <c r="E23" s="41"/>
      <c r="F23" s="56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2527</v>
      </c>
      <c r="B24" s="8">
        <v>78.5</v>
      </c>
      <c r="C24" s="38">
        <f t="shared" si="1"/>
        <v>2555</v>
      </c>
      <c r="D24" s="9">
        <v>54.5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2528</v>
      </c>
      <c r="B25" s="8">
        <v>50.8</v>
      </c>
      <c r="C25" s="38">
        <f t="shared" si="1"/>
        <v>2556</v>
      </c>
      <c r="D25" s="9">
        <v>67.099999999999994</v>
      </c>
      <c r="E25" s="41"/>
      <c r="F25" s="56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2529</v>
      </c>
      <c r="B26" s="8">
        <v>109.4</v>
      </c>
      <c r="C26" s="38">
        <f t="shared" si="1"/>
        <v>2557</v>
      </c>
      <c r="D26" s="9">
        <v>61.1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2530</v>
      </c>
      <c r="B27" s="8">
        <v>177.4</v>
      </c>
      <c r="C27" s="38">
        <f t="shared" si="1"/>
        <v>2558</v>
      </c>
      <c r="D27" s="9">
        <v>60.4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2531</v>
      </c>
      <c r="B28" s="8">
        <v>62.2</v>
      </c>
      <c r="C28" s="38">
        <f t="shared" si="1"/>
        <v>2559</v>
      </c>
      <c r="D28" s="52">
        <v>92.3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2532</v>
      </c>
      <c r="B29" s="8">
        <v>100</v>
      </c>
      <c r="C29" s="38">
        <f t="shared" si="1"/>
        <v>2560</v>
      </c>
      <c r="D29" s="61">
        <v>59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2533</v>
      </c>
      <c r="B30" s="8">
        <v>120.7</v>
      </c>
      <c r="C30" s="38">
        <v>2561</v>
      </c>
      <c r="D30" s="53">
        <v>138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2534</v>
      </c>
      <c r="B31" s="48">
        <v>85.3</v>
      </c>
      <c r="C31" s="39">
        <v>2562</v>
      </c>
      <c r="D31" s="54">
        <v>110.4</v>
      </c>
      <c r="E31" s="57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3">ROUND((((-LN(-LN(1-1/E34)))+$B$81*$B$82)/$B$81),2)</f>
        <v>78.56</v>
      </c>
      <c r="F35" s="16">
        <f t="shared" si="3"/>
        <v>92.52</v>
      </c>
      <c r="G35" s="15">
        <f t="shared" si="3"/>
        <v>101.46</v>
      </c>
      <c r="H35" s="15">
        <f t="shared" si="3"/>
        <v>108.07</v>
      </c>
      <c r="I35" s="15">
        <f t="shared" si="3"/>
        <v>113.33</v>
      </c>
      <c r="J35" s="15">
        <f t="shared" si="3"/>
        <v>117.7</v>
      </c>
      <c r="K35" s="15">
        <f t="shared" si="3"/>
        <v>127.61</v>
      </c>
      <c r="L35" s="15">
        <f t="shared" si="3"/>
        <v>146.36000000000001</v>
      </c>
      <c r="M35" s="15">
        <f t="shared" si="3"/>
        <v>152.30000000000001</v>
      </c>
      <c r="N35" s="15">
        <f t="shared" si="3"/>
        <v>170.62</v>
      </c>
      <c r="O35" s="15">
        <f t="shared" si="3"/>
        <v>188.8</v>
      </c>
      <c r="P35" s="15">
        <f t="shared" si="3"/>
        <v>206.92</v>
      </c>
      <c r="Q35" s="15">
        <f t="shared" si="3"/>
        <v>230.82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2507</v>
      </c>
      <c r="G39" s="50">
        <v>46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2508</v>
      </c>
      <c r="G40" s="50">
        <v>72.599999999999994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96" si="4">F40+1</f>
        <v>2509</v>
      </c>
      <c r="G41" s="50">
        <v>65.3</v>
      </c>
      <c r="V41" s="5"/>
      <c r="W41" s="5"/>
      <c r="X41" s="5"/>
      <c r="Y41" s="5"/>
    </row>
    <row r="42" spans="1:27" ht="12" customHeight="1" x14ac:dyDescent="0.6">
      <c r="F42" s="49">
        <f t="shared" si="4"/>
        <v>2510</v>
      </c>
      <c r="G42" s="50">
        <v>61.3</v>
      </c>
      <c r="V42" s="5"/>
      <c r="W42" s="5"/>
      <c r="X42" s="5"/>
      <c r="Y42" s="5"/>
    </row>
    <row r="43" spans="1:27" ht="12" customHeight="1" x14ac:dyDescent="0.6">
      <c r="F43" s="49">
        <f t="shared" si="4"/>
        <v>2511</v>
      </c>
      <c r="G43" s="50">
        <v>51.8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2512</v>
      </c>
      <c r="G44" s="50">
        <v>52.9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2513</v>
      </c>
      <c r="G45" s="50">
        <v>57.3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2514</v>
      </c>
      <c r="G46" s="50">
        <v>79.599999999999994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2515</v>
      </c>
      <c r="G47" s="50">
        <v>86.3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2516</v>
      </c>
      <c r="G48" s="50">
        <v>160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2517</v>
      </c>
      <c r="G49" s="50">
        <v>94.5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2518</v>
      </c>
      <c r="G50" s="50">
        <v>95.8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2519</v>
      </c>
      <c r="G51" s="50">
        <v>65.8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2520</v>
      </c>
      <c r="G52" s="50">
        <v>78.5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2521</v>
      </c>
      <c r="G53" s="50">
        <v>142.4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2522</v>
      </c>
      <c r="G54" s="50">
        <v>67.400000000000006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2523</v>
      </c>
      <c r="G55" s="50">
        <v>97.5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2524</v>
      </c>
      <c r="G56" s="50">
        <v>120.2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2525</v>
      </c>
      <c r="G57" s="50">
        <v>66.2</v>
      </c>
      <c r="V57" s="1" t="s">
        <v>0</v>
      </c>
    </row>
    <row r="58" spans="1:27" ht="12" customHeight="1" x14ac:dyDescent="0.6">
      <c r="B58" s="24"/>
      <c r="F58" s="49">
        <f t="shared" si="4"/>
        <v>2526</v>
      </c>
      <c r="G58" s="50">
        <v>75.3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2527</v>
      </c>
      <c r="G59" s="50">
        <v>78.5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2528</v>
      </c>
      <c r="G60" s="50">
        <v>50.8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2529</v>
      </c>
      <c r="G61" s="50">
        <v>109.4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2530</v>
      </c>
      <c r="G62" s="50">
        <v>177.4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2531</v>
      </c>
      <c r="G63" s="50">
        <v>62.2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2532</v>
      </c>
      <c r="G64" s="50">
        <v>100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2533</v>
      </c>
      <c r="G65" s="50">
        <v>120.7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2534</v>
      </c>
      <c r="G66" s="50">
        <v>85.3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2535</v>
      </c>
      <c r="G67" s="50">
        <v>87.6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2536</v>
      </c>
      <c r="G68" s="50">
        <v>56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2537</v>
      </c>
      <c r="G69" s="50">
        <v>91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2538</v>
      </c>
      <c r="G70" s="50">
        <v>71.5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2539</v>
      </c>
      <c r="G71" s="50">
        <v>48.1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2540</v>
      </c>
      <c r="G72" s="50">
        <v>81.5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2541</v>
      </c>
      <c r="G73" s="51">
        <v>61.3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2542</v>
      </c>
      <c r="G74" s="50">
        <v>62.3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2543</v>
      </c>
      <c r="G75" s="50">
        <v>95.6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12</v>
      </c>
      <c r="B76" s="24"/>
      <c r="C76" s="31">
        <f>+A76+1</f>
        <v>13</v>
      </c>
      <c r="F76" s="49">
        <f t="shared" si="4"/>
        <v>2544</v>
      </c>
      <c r="G76" s="50">
        <v>146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>
        <f t="shared" si="4"/>
        <v>2545</v>
      </c>
      <c r="G77" s="50">
        <v>59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0.55208400000000002</v>
      </c>
      <c r="F78" s="49">
        <f t="shared" si="4"/>
        <v>2546</v>
      </c>
      <c r="G78" s="50">
        <v>46.5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1.1746650000000001</v>
      </c>
      <c r="F79" s="49">
        <f t="shared" si="4"/>
        <v>2547</v>
      </c>
      <c r="G79" s="50">
        <v>74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2548</v>
      </c>
      <c r="G80" s="50">
        <v>82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3.8402233555992087E-2</v>
      </c>
      <c r="F81" s="49">
        <f t="shared" si="4"/>
        <v>2549</v>
      </c>
      <c r="G81" s="50">
        <v>73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69.011982041290963</v>
      </c>
      <c r="F82" s="49">
        <f t="shared" si="4"/>
        <v>2550</v>
      </c>
      <c r="G82" s="50">
        <v>53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2551</v>
      </c>
      <c r="G83" s="50">
        <v>78.599999999999994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2552</v>
      </c>
      <c r="G84" s="50">
        <v>77.5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2553</v>
      </c>
      <c r="G85" s="50">
        <v>71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2554</v>
      </c>
      <c r="G86" s="50">
        <v>158.30000000000001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2555</v>
      </c>
      <c r="G87" s="50">
        <v>54.5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2556</v>
      </c>
      <c r="G88" s="50">
        <v>67.099999999999994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2557</v>
      </c>
      <c r="G89" s="50">
        <v>61.1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2558</v>
      </c>
      <c r="G90" s="51">
        <v>60.4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2559</v>
      </c>
      <c r="G91" s="50">
        <v>92.3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2560</v>
      </c>
      <c r="G92" s="50">
        <v>59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v>2561</v>
      </c>
      <c r="G93" s="50">
        <v>138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2562</v>
      </c>
      <c r="G94" s="50">
        <v>110.4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59">
        <v>2563</v>
      </c>
      <c r="G95" s="60">
        <v>130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2564</v>
      </c>
      <c r="G96" s="50">
        <v>87.5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v>2565</v>
      </c>
      <c r="G97" s="50">
        <v>88.2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v>2566</v>
      </c>
      <c r="G98" s="50">
        <v>60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Returnเขื่อนแม่กวง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2023-12-21T04:28:13Z</dcterms:modified>
</cp:coreProperties>
</file>