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เชียงใหม่\"/>
    </mc:Choice>
  </mc:AlternateContent>
  <xr:revisionPtr revIDLastSave="0" documentId="13_ncr:1_{B94D630D-8AA4-4C1B-8BCC-F1C1E1287C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สชป.1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F90" i="1"/>
  <c r="F89" i="1"/>
  <c r="C26" i="1"/>
  <c r="A76" i="1" l="1"/>
  <c r="F87" i="1"/>
  <c r="C24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A5" i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V5" i="1"/>
  <c r="V6" i="1"/>
  <c r="V7" i="1" s="1"/>
  <c r="V8" i="1" s="1"/>
  <c r="V10" i="1"/>
  <c r="V11" i="1"/>
  <c r="V12" i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C76" i="1" l="1"/>
  <c r="A77" i="1"/>
  <c r="B78" i="1" l="1"/>
  <c r="B79" i="1"/>
  <c r="T10" i="1" l="1"/>
  <c r="B81" i="1"/>
  <c r="T11" i="1"/>
  <c r="B82" i="1" l="1"/>
  <c r="E35" i="1" s="1"/>
  <c r="H35" i="1" l="1"/>
  <c r="F35" i="1"/>
  <c r="L35" i="1"/>
  <c r="Q35" i="1"/>
  <c r="P35" i="1"/>
  <c r="M35" i="1"/>
  <c r="J35" i="1"/>
  <c r="O35" i="1"/>
  <c r="G35" i="1"/>
  <c r="N35" i="1"/>
  <c r="I35" i="1"/>
  <c r="K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<sst xmlns="http://schemas.openxmlformats.org/spreadsheetml/2006/main" count="42" uniqueCount="24">
  <si>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</si>
  <si>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</si>
  <si>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</si>
  <si>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</si>
  <si>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</si>
  <si>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</si>
  <si>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</si>
  <si>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</si>
  <si>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</si>
  <si>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</si>
  <si>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</si>
  <si>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</si>
  <si>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</si>
  <si>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</si>
  <si>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</si>
  <si>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</si>
  <si>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</si>
  <si>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</si>
  <si>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</si>
  <si>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</si>
  <si>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</si>
  <si>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</si>
  <si>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สถานีสชป.1</t>
  </si>
  <si>
    <t>จำนวนของข้อมูล   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</si>
</sst>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8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13" fillId="0" borderId="2" xfId="2" applyNumberFormat="1" applyFont="1" applyBorder="1" applyAlignment="1">
      <alignment horizontal="center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สชป.1 อ.เมือง จ.เชียงใหม่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'Returnสชป.1'!$E$34:$Q$34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'Returnสชป.1'!$E$35:$Q$35</c:f>
              <c:numCache>
                <c:formatCode>0</c:formatCode>
                <c:ptCount val="13"/>
                <c:pt idx="0" formatCode="0.0">
                  <c:v>70.31</c:v>
                </c:pt>
                <c:pt idx="1">
                  <c:v>80.260000000000005</c:v>
                </c:pt>
                <c:pt idx="2" formatCode="0.0">
                  <c:v>86.62</c:v>
                </c:pt>
                <c:pt idx="3" formatCode="0.0">
                  <c:v>91.33</c:v>
                </c:pt>
                <c:pt idx="4" formatCode="0.0">
                  <c:v>95.08</c:v>
                </c:pt>
                <c:pt idx="5" formatCode="0.0">
                  <c:v>98.19</c:v>
                </c:pt>
                <c:pt idx="6" formatCode="0.0">
                  <c:v>105.25</c:v>
                </c:pt>
                <c:pt idx="7" formatCode="0.0">
                  <c:v>118.6</c:v>
                </c:pt>
                <c:pt idx="8" formatCode="0.0">
                  <c:v>122.83</c:v>
                </c:pt>
                <c:pt idx="9" formatCode="0.0">
                  <c:v>135.88</c:v>
                </c:pt>
                <c:pt idx="10" formatCode="0.0">
                  <c:v>148.83000000000001</c:v>
                </c:pt>
                <c:pt idx="11" formatCode="0.0">
                  <c:v>161.72999999999999</c:v>
                </c:pt>
                <c:pt idx="12" formatCode="0.0">
                  <c:v>178.75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90-4604-8825-99E30D65B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9294008"/>
        <c:axId val="339294400"/>
      </c:scatterChart>
      <c:valAx>
        <c:axId val="339294008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39294400"/>
        <c:crossesAt val="10"/>
        <c:crossBetween val="midCat"/>
      </c:valAx>
      <c:valAx>
        <c:axId val="339294400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3929400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8BAD5B33-C482-47FC-872F-74B879DC62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4" sqref="T4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6" width="5" style="2" customWidth="1"/>
    <col min="7" max="7" width="5.8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5" t="s">
        <v>22</v>
      </c>
      <c r="B1" s="66"/>
      <c r="C1" s="66"/>
      <c r="D1" s="66"/>
      <c r="E1" s="66"/>
      <c r="F1" s="67"/>
    </row>
    <row r="2" spans="1:27" ht="23.1" customHeight="1" x14ac:dyDescent="0.6">
      <c r="A2" s="62" t="s">
        <v>4</v>
      </c>
      <c r="B2" s="63"/>
      <c r="C2" s="63"/>
      <c r="D2" s="63"/>
      <c r="E2" s="63"/>
      <c r="F2" s="64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5</v>
      </c>
      <c r="B3" s="20" t="s">
        <v>6</v>
      </c>
      <c r="C3" s="19" t="s">
        <v>5</v>
      </c>
      <c r="D3" s="21" t="s">
        <v>6</v>
      </c>
      <c r="E3" s="22" t="s">
        <v>5</v>
      </c>
      <c r="F3" s="21" t="s">
        <v>6</v>
      </c>
      <c r="I3" s="1" t="s">
        <v>0</v>
      </c>
      <c r="R3" s="1" t="s">
        <v>3</v>
      </c>
      <c r="U3" s="3"/>
    </row>
    <row r="4" spans="1:27" ht="23.1" customHeight="1" x14ac:dyDescent="0.6">
      <c r="A4" s="37">
        <v>2514</v>
      </c>
      <c r="B4" s="17">
        <v>66.400000000000006</v>
      </c>
      <c r="C4" s="38">
        <f>A31+1</f>
        <v>2542</v>
      </c>
      <c r="D4" s="9">
        <v>45.2</v>
      </c>
      <c r="E4" s="40"/>
      <c r="F4" s="18"/>
      <c r="G4" s="2" t="s">
        <v>0</v>
      </c>
      <c r="I4" s="1" t="s">
        <v>0</v>
      </c>
      <c r="K4" s="5" t="s">
        <v>0</v>
      </c>
      <c r="R4" s="1" t="s">
        <v>23</v>
      </c>
      <c r="T4" s="4">
        <f>COUNT(G39:G95)</f>
        <v>52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2515</v>
      </c>
      <c r="B5" s="8">
        <v>65.3</v>
      </c>
      <c r="C5" s="38">
        <f>C4+1</f>
        <v>2543</v>
      </c>
      <c r="D5" s="9">
        <v>84.2</v>
      </c>
      <c r="E5" s="41"/>
      <c r="F5" s="9"/>
      <c r="G5" s="2" t="s">
        <v>0</v>
      </c>
      <c r="I5" s="1" t="s">
        <v>0</v>
      </c>
      <c r="K5" s="2" t="s">
        <v>0</v>
      </c>
      <c r="R5" s="1" t="s">
        <v>7</v>
      </c>
      <c r="T5" s="7">
        <f>AVERAGE(G39:G95)</f>
        <v>73.703846153846158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0">A5+1</f>
        <v>2516</v>
      </c>
      <c r="B6" s="8">
        <v>70.5</v>
      </c>
      <c r="C6" s="38">
        <f t="shared" ref="C6:C21" si="1">C5+1</f>
        <v>2544</v>
      </c>
      <c r="D6" s="9">
        <v>100.8</v>
      </c>
      <c r="E6" s="41"/>
      <c r="F6" s="9"/>
      <c r="I6" s="1" t="s">
        <v>0</v>
      </c>
      <c r="K6" s="2" t="s">
        <v>0</v>
      </c>
      <c r="R6" s="1" t="s">
        <v>8</v>
      </c>
      <c r="T6" s="7">
        <f>(VAR(G39:G95))</f>
        <v>465.83802413272866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0"/>
        <v>2517</v>
      </c>
      <c r="B7" s="8">
        <v>56.4</v>
      </c>
      <c r="C7" s="38">
        <f t="shared" si="1"/>
        <v>2545</v>
      </c>
      <c r="D7" s="9">
        <v>111.3</v>
      </c>
      <c r="E7" s="41"/>
      <c r="F7" s="9"/>
      <c r="I7" s="1" t="s">
        <v>9</v>
      </c>
      <c r="K7" s="2" t="s">
        <v>0</v>
      </c>
      <c r="R7" s="1" t="s">
        <v>10</v>
      </c>
      <c r="T7" s="7">
        <f>STDEV(G39:G95)</f>
        <v>21.583281125276773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0"/>
        <v>2518</v>
      </c>
      <c r="B8" s="8">
        <v>61.9</v>
      </c>
      <c r="C8" s="38">
        <f t="shared" si="1"/>
        <v>2546</v>
      </c>
      <c r="D8" s="9">
        <v>69.900000000000006</v>
      </c>
      <c r="E8" s="41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0"/>
        <v>2519</v>
      </c>
      <c r="B9" s="8">
        <v>51.4</v>
      </c>
      <c r="C9" s="38">
        <f t="shared" si="1"/>
        <v>2547</v>
      </c>
      <c r="D9" s="9">
        <v>119.8</v>
      </c>
      <c r="E9" s="41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0"/>
        <v>2520</v>
      </c>
      <c r="B10" s="8">
        <v>68</v>
      </c>
      <c r="C10" s="38">
        <f t="shared" si="1"/>
        <v>2548</v>
      </c>
      <c r="D10" s="10">
        <v>70</v>
      </c>
      <c r="E10" s="41"/>
      <c r="F10" s="9"/>
      <c r="S10" s="2" t="s">
        <v>11</v>
      </c>
      <c r="T10" s="23">
        <f>+B78</f>
        <v>0.54933900000000002</v>
      </c>
      <c r="V10" s="5">
        <f t="shared" ref="V10:V39" si="2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0"/>
        <v>2521</v>
      </c>
      <c r="B11" s="8">
        <v>83</v>
      </c>
      <c r="C11" s="38">
        <f t="shared" si="1"/>
        <v>2549</v>
      </c>
      <c r="D11" s="43">
        <v>85</v>
      </c>
      <c r="E11" s="41"/>
      <c r="F11" s="9"/>
      <c r="S11" s="2" t="s">
        <v>12</v>
      </c>
      <c r="T11" s="23">
        <f>+B79</f>
        <v>1.1638040000000001</v>
      </c>
      <c r="V11" s="5">
        <f t="shared" si="2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0"/>
        <v>2522</v>
      </c>
      <c r="B12" s="8">
        <v>113.5</v>
      </c>
      <c r="C12" s="38">
        <f t="shared" si="1"/>
        <v>2550</v>
      </c>
      <c r="D12" s="18">
        <v>66.5</v>
      </c>
      <c r="E12" s="41"/>
      <c r="F12" s="9"/>
      <c r="V12" s="5">
        <f t="shared" si="2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0"/>
        <v>2523</v>
      </c>
      <c r="B13" s="8">
        <v>102.9</v>
      </c>
      <c r="C13" s="38">
        <f t="shared" si="1"/>
        <v>2551</v>
      </c>
      <c r="D13" s="9">
        <v>85</v>
      </c>
      <c r="E13" s="41"/>
      <c r="F13" s="9"/>
      <c r="V13" s="5">
        <f t="shared" si="2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0"/>
        <v>2524</v>
      </c>
      <c r="B14" s="8">
        <v>66</v>
      </c>
      <c r="C14" s="38">
        <f t="shared" si="1"/>
        <v>2552</v>
      </c>
      <c r="D14" s="9">
        <v>40.1</v>
      </c>
      <c r="E14" s="41"/>
      <c r="F14" s="9"/>
      <c r="V14" s="5">
        <f t="shared" si="2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0"/>
        <v>2525</v>
      </c>
      <c r="B15" s="8">
        <v>54.4</v>
      </c>
      <c r="C15" s="38">
        <f t="shared" si="1"/>
        <v>2553</v>
      </c>
      <c r="D15" s="9">
        <v>70.599999999999994</v>
      </c>
      <c r="E15" s="41"/>
      <c r="F15" s="9"/>
      <c r="V15" s="5">
        <f t="shared" si="2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0"/>
        <v>2526</v>
      </c>
      <c r="B16" s="8">
        <v>45.2</v>
      </c>
      <c r="C16" s="38">
        <f t="shared" si="1"/>
        <v>2554</v>
      </c>
      <c r="D16" s="9">
        <v>94</v>
      </c>
      <c r="E16" s="41"/>
      <c r="F16" s="9"/>
      <c r="V16" s="5">
        <f t="shared" si="2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0"/>
        <v>2527</v>
      </c>
      <c r="B17" s="8">
        <v>41.9</v>
      </c>
      <c r="C17" s="38">
        <f t="shared" si="1"/>
        <v>2555</v>
      </c>
      <c r="D17" s="9">
        <v>70.400000000000006</v>
      </c>
      <c r="E17" s="41"/>
      <c r="F17" s="9"/>
      <c r="V17" s="5">
        <f t="shared" si="2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0"/>
        <v>2528</v>
      </c>
      <c r="B18" s="8">
        <v>67</v>
      </c>
      <c r="C18" s="38">
        <f t="shared" si="1"/>
        <v>2556</v>
      </c>
      <c r="D18" s="9">
        <v>75.400000000000006</v>
      </c>
      <c r="E18" s="41"/>
      <c r="F18" s="9"/>
      <c r="V18" s="5">
        <f t="shared" si="2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0"/>
        <v>2529</v>
      </c>
      <c r="B19" s="8">
        <v>71</v>
      </c>
      <c r="C19" s="38">
        <f t="shared" si="1"/>
        <v>2557</v>
      </c>
      <c r="D19" s="9">
        <v>53.2</v>
      </c>
      <c r="E19" s="41"/>
      <c r="F19" s="9"/>
      <c r="V19" s="5">
        <f t="shared" si="2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0"/>
        <v>2530</v>
      </c>
      <c r="B20" s="8">
        <v>114</v>
      </c>
      <c r="C20" s="38">
        <f t="shared" si="1"/>
        <v>2558</v>
      </c>
      <c r="D20" s="9">
        <v>49.1</v>
      </c>
      <c r="E20" s="41"/>
      <c r="F20" s="9"/>
      <c r="V20" s="5">
        <f t="shared" si="2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0"/>
        <v>2531</v>
      </c>
      <c r="B21" s="42">
        <v>65.099999999999994</v>
      </c>
      <c r="C21" s="38">
        <f t="shared" si="1"/>
        <v>2559</v>
      </c>
      <c r="D21" s="9">
        <v>59.6</v>
      </c>
      <c r="E21" s="41"/>
      <c r="F21" s="57"/>
      <c r="V21" s="5">
        <f t="shared" si="2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0"/>
        <v>2532</v>
      </c>
      <c r="B22" s="8">
        <v>56</v>
      </c>
      <c r="C22" s="38">
        <v>2560</v>
      </c>
      <c r="D22" s="9">
        <v>130</v>
      </c>
      <c r="E22" s="41"/>
      <c r="F22" s="58"/>
      <c r="V22" s="5">
        <f t="shared" si="2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0"/>
        <v>2533</v>
      </c>
      <c r="B23" s="8">
        <v>86</v>
      </c>
      <c r="C23" s="38">
        <v>2561</v>
      </c>
      <c r="D23" s="9">
        <v>52.3</v>
      </c>
      <c r="E23" s="41"/>
      <c r="F23" s="58"/>
      <c r="V23" s="5">
        <f t="shared" si="2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0"/>
        <v>2534</v>
      </c>
      <c r="B24" s="8">
        <v>64</v>
      </c>
      <c r="C24" s="38">
        <f>C23+1</f>
        <v>2562</v>
      </c>
      <c r="D24" s="9">
        <v>84.1</v>
      </c>
      <c r="E24" s="41"/>
      <c r="F24" s="9"/>
      <c r="V24" s="5">
        <f t="shared" si="2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0"/>
        <v>2535</v>
      </c>
      <c r="B25" s="8">
        <v>69.8</v>
      </c>
      <c r="C25" s="38">
        <v>2563</v>
      </c>
      <c r="D25" s="9">
        <v>109.5</v>
      </c>
      <c r="E25" s="41"/>
      <c r="F25" s="58"/>
      <c r="V25" s="5">
        <f t="shared" si="2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0"/>
        <v>2536</v>
      </c>
      <c r="B26" s="8">
        <v>88</v>
      </c>
      <c r="C26" s="38">
        <f t="shared" ref="C26" si="3">C25+1</f>
        <v>2564</v>
      </c>
      <c r="D26" s="9">
        <v>68.400000000000006</v>
      </c>
      <c r="E26" s="41"/>
      <c r="F26" s="44"/>
      <c r="V26" s="5">
        <f t="shared" si="2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0"/>
        <v>2537</v>
      </c>
      <c r="B27" s="8">
        <v>84.9</v>
      </c>
      <c r="C27" s="38">
        <v>2565</v>
      </c>
      <c r="D27" s="9">
        <v>92.6</v>
      </c>
      <c r="E27" s="41"/>
      <c r="F27" s="44"/>
      <c r="V27" s="5">
        <f t="shared" si="2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0"/>
        <v>2538</v>
      </c>
      <c r="B28" s="8">
        <v>50.2</v>
      </c>
      <c r="C28" s="38"/>
      <c r="D28" s="53"/>
      <c r="E28" s="41"/>
      <c r="F28" s="44"/>
      <c r="V28" s="5">
        <f t="shared" si="2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0"/>
        <v>2539</v>
      </c>
      <c r="B29" s="8">
        <v>72.900000000000006</v>
      </c>
      <c r="C29" s="38"/>
      <c r="D29" s="54"/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2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0"/>
        <v>2540</v>
      </c>
      <c r="B30" s="8">
        <v>66</v>
      </c>
      <c r="C30" s="38"/>
      <c r="D30" s="55"/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2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0"/>
        <v>2541</v>
      </c>
      <c r="B31" s="48">
        <v>43.9</v>
      </c>
      <c r="C31" s="39"/>
      <c r="D31" s="56"/>
      <c r="E31" s="59"/>
      <c r="F31" s="47"/>
      <c r="V31" s="5">
        <f t="shared" si="2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2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2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0" t="s">
        <v>13</v>
      </c>
      <c r="D34" s="61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2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0" t="s">
        <v>21</v>
      </c>
      <c r="D35" s="61"/>
      <c r="E35" s="15">
        <f t="shared" ref="E35:Q35" si="4">ROUND((((-LN(-LN(1-1/E34)))+$B$81*$B$82)/$B$81),2)</f>
        <v>70.31</v>
      </c>
      <c r="F35" s="16">
        <f t="shared" si="4"/>
        <v>80.260000000000005</v>
      </c>
      <c r="G35" s="15">
        <f t="shared" si="4"/>
        <v>86.62</v>
      </c>
      <c r="H35" s="15">
        <f t="shared" si="4"/>
        <v>91.33</v>
      </c>
      <c r="I35" s="15">
        <f t="shared" si="4"/>
        <v>95.08</v>
      </c>
      <c r="J35" s="15">
        <f t="shared" si="4"/>
        <v>98.19</v>
      </c>
      <c r="K35" s="15">
        <f t="shared" si="4"/>
        <v>105.25</v>
      </c>
      <c r="L35" s="15">
        <f t="shared" si="4"/>
        <v>118.6</v>
      </c>
      <c r="M35" s="15">
        <f t="shared" si="4"/>
        <v>122.83</v>
      </c>
      <c r="N35" s="15">
        <f t="shared" si="4"/>
        <v>135.88</v>
      </c>
      <c r="O35" s="15">
        <f t="shared" si="4"/>
        <v>148.83000000000001</v>
      </c>
      <c r="P35" s="15">
        <f t="shared" si="4"/>
        <v>161.72999999999999</v>
      </c>
      <c r="Q35" s="15">
        <f t="shared" si="4"/>
        <v>178.75</v>
      </c>
      <c r="V35" s="5">
        <f t="shared" si="2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14</v>
      </c>
      <c r="F36" s="2" t="s">
        <v>15</v>
      </c>
      <c r="R36" s="14" t="s">
        <v>0</v>
      </c>
      <c r="S36" s="14" t="s">
        <v>0</v>
      </c>
      <c r="V36" s="5">
        <f t="shared" si="2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2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2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2514</v>
      </c>
      <c r="G39" s="50">
        <v>66.400000000000006</v>
      </c>
      <c r="V39" s="5">
        <f t="shared" si="2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2515</v>
      </c>
      <c r="G40" s="50">
        <v>65.3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90" si="5">F40+1</f>
        <v>2516</v>
      </c>
      <c r="G41" s="50">
        <v>70.5</v>
      </c>
      <c r="V41" s="5"/>
      <c r="W41" s="5"/>
      <c r="X41" s="5"/>
      <c r="Y41" s="5"/>
    </row>
    <row r="42" spans="1:27" ht="12" customHeight="1" x14ac:dyDescent="0.6">
      <c r="F42" s="49">
        <f t="shared" si="5"/>
        <v>2517</v>
      </c>
      <c r="G42" s="50">
        <v>56.4</v>
      </c>
      <c r="V42" s="5"/>
      <c r="W42" s="5"/>
      <c r="X42" s="5"/>
      <c r="Y42" s="5"/>
    </row>
    <row r="43" spans="1:27" ht="12" customHeight="1" x14ac:dyDescent="0.6">
      <c r="F43" s="49">
        <f t="shared" si="5"/>
        <v>2518</v>
      </c>
      <c r="G43" s="50">
        <v>61.9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5"/>
        <v>2519</v>
      </c>
      <c r="G44" s="50">
        <v>51.4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5"/>
        <v>2520</v>
      </c>
      <c r="G45" s="50">
        <v>68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5"/>
        <v>2521</v>
      </c>
      <c r="G46" s="50">
        <v>83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5"/>
        <v>2522</v>
      </c>
      <c r="G47" s="50">
        <v>113.5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5"/>
        <v>2523</v>
      </c>
      <c r="G48" s="50">
        <v>102.9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5"/>
        <v>2524</v>
      </c>
      <c r="G49" s="50">
        <v>66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5"/>
        <v>2525</v>
      </c>
      <c r="G50" s="50">
        <v>54.4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5"/>
        <v>2526</v>
      </c>
      <c r="G51" s="50">
        <v>45.2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5"/>
        <v>2527</v>
      </c>
      <c r="G52" s="50">
        <v>41.9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5"/>
        <v>2528</v>
      </c>
      <c r="G53" s="50">
        <v>67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5"/>
        <v>2529</v>
      </c>
      <c r="G54" s="50">
        <v>71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5"/>
        <v>2530</v>
      </c>
      <c r="G55" s="50">
        <v>114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5"/>
        <v>2531</v>
      </c>
      <c r="G56" s="50">
        <v>65.099999999999994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5"/>
        <v>2532</v>
      </c>
      <c r="G57" s="50">
        <v>56</v>
      </c>
      <c r="V57" s="1" t="s">
        <v>0</v>
      </c>
    </row>
    <row r="58" spans="1:27" ht="12" customHeight="1" x14ac:dyDescent="0.6">
      <c r="B58" s="24"/>
      <c r="F58" s="49">
        <f t="shared" si="5"/>
        <v>2533</v>
      </c>
      <c r="G58" s="50">
        <v>86</v>
      </c>
      <c r="V58" s="1" t="s">
        <v>0</v>
      </c>
      <c r="W58" s="1" t="s">
        <v>16</v>
      </c>
    </row>
    <row r="59" spans="1:27" ht="12" customHeight="1" x14ac:dyDescent="0.6">
      <c r="B59" s="24"/>
      <c r="F59" s="49">
        <f t="shared" si="5"/>
        <v>2534</v>
      </c>
      <c r="G59" s="50">
        <v>64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5"/>
        <v>2535</v>
      </c>
      <c r="G60" s="50">
        <v>69.8</v>
      </c>
      <c r="V60" s="5">
        <f t="shared" ref="V60:V97" si="6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5"/>
        <v>2536</v>
      </c>
      <c r="G61" s="50">
        <v>88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6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5"/>
        <v>2537</v>
      </c>
      <c r="G62" s="50">
        <v>84.9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6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5"/>
        <v>2538</v>
      </c>
      <c r="G63" s="50">
        <v>50.2</v>
      </c>
      <c r="V63" s="5">
        <f t="shared" si="6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5"/>
        <v>2539</v>
      </c>
      <c r="G64" s="50">
        <v>72.900000000000006</v>
      </c>
      <c r="Q64" s="4"/>
      <c r="V64" s="5">
        <f t="shared" si="6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5"/>
        <v>2540</v>
      </c>
      <c r="G65" s="50">
        <v>66</v>
      </c>
      <c r="Q65" s="14"/>
      <c r="V65" s="5">
        <f t="shared" si="6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5"/>
        <v>2541</v>
      </c>
      <c r="G66" s="50">
        <v>43.9</v>
      </c>
      <c r="V66" s="5">
        <f t="shared" si="6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5"/>
        <v>2542</v>
      </c>
      <c r="G67" s="50">
        <v>45.2</v>
      </c>
      <c r="V67" s="5">
        <f t="shared" si="6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5"/>
        <v>2543</v>
      </c>
      <c r="G68" s="50">
        <v>84.2</v>
      </c>
      <c r="V68" s="5">
        <f t="shared" si="6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5"/>
        <v>2544</v>
      </c>
      <c r="G69" s="50">
        <v>100.8</v>
      </c>
      <c r="V69" s="5">
        <f t="shared" si="6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5"/>
        <v>2545</v>
      </c>
      <c r="G70" s="50">
        <v>111.3</v>
      </c>
      <c r="V70" s="5">
        <f t="shared" si="6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5"/>
        <v>2546</v>
      </c>
      <c r="G71" s="50">
        <v>69.900000000000006</v>
      </c>
      <c r="V71" s="5">
        <f t="shared" si="6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5"/>
        <v>2547</v>
      </c>
      <c r="G72" s="50">
        <v>119.8</v>
      </c>
      <c r="V72" s="5">
        <f t="shared" si="6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5"/>
        <v>2548</v>
      </c>
      <c r="G73" s="51">
        <v>70</v>
      </c>
      <c r="V73" s="5">
        <f t="shared" si="6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5"/>
        <v>2549</v>
      </c>
      <c r="G74" s="50">
        <v>85</v>
      </c>
      <c r="V74" s="5">
        <f t="shared" si="6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5"/>
        <v>2550</v>
      </c>
      <c r="G75" s="50">
        <v>66.5</v>
      </c>
      <c r="V75" s="5">
        <f t="shared" si="6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10</v>
      </c>
      <c r="B76" s="24"/>
      <c r="C76" s="31">
        <f>+A76+1</f>
        <v>11</v>
      </c>
      <c r="F76" s="49">
        <f t="shared" si="5"/>
        <v>2551</v>
      </c>
      <c r="G76" s="50">
        <v>85</v>
      </c>
      <c r="V76" s="5">
        <f t="shared" si="6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7</v>
      </c>
      <c r="B77" s="33"/>
      <c r="F77" s="49">
        <f t="shared" si="5"/>
        <v>2552</v>
      </c>
      <c r="G77" s="50">
        <v>40.1</v>
      </c>
      <c r="V77" s="5">
        <f t="shared" si="6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17</v>
      </c>
      <c r="B78" s="34">
        <f>IF($A$77&gt;=6,VLOOKUP($C$76,$V$4:$AA$39,$A$77-4),VLOOKUP($A$76,$V$4:$AA$39,$A$77+1))</f>
        <v>0.54933900000000002</v>
      </c>
      <c r="F78" s="49">
        <f t="shared" si="5"/>
        <v>2553</v>
      </c>
      <c r="G78" s="50">
        <v>70.599999999999994</v>
      </c>
      <c r="V78" s="5">
        <f t="shared" si="6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18</v>
      </c>
      <c r="B79" s="34">
        <f>IF($A$77&gt;=6,VLOOKUP($C$76,$V$59:$AA$98,$A$77-4),VLOOKUP($A$76,$V$59:$AA$98,$A$77+1))</f>
        <v>1.1638040000000001</v>
      </c>
      <c r="F79" s="49">
        <f t="shared" si="5"/>
        <v>2554</v>
      </c>
      <c r="G79" s="50">
        <v>94</v>
      </c>
      <c r="V79" s="5">
        <f t="shared" si="6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5"/>
        <v>2555</v>
      </c>
      <c r="G80" s="50">
        <v>70.400000000000006</v>
      </c>
      <c r="V80" s="5">
        <f t="shared" si="6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19</v>
      </c>
      <c r="B81" s="33">
        <f>B79/T7</f>
        <v>5.3921551280589917E-2</v>
      </c>
      <c r="F81" s="49">
        <f t="shared" si="5"/>
        <v>2556</v>
      </c>
      <c r="G81" s="50">
        <v>75.400000000000006</v>
      </c>
      <c r="V81" s="5">
        <f t="shared" si="6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20</v>
      </c>
      <c r="B82" s="33">
        <f>T5-(B78/B81)</f>
        <v>63.516101421847971</v>
      </c>
      <c r="F82" s="49">
        <f t="shared" si="5"/>
        <v>2557</v>
      </c>
      <c r="G82" s="50">
        <v>53.2</v>
      </c>
      <c r="V82" s="5">
        <f t="shared" si="6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5"/>
        <v>2558</v>
      </c>
      <c r="G83" s="50">
        <v>49.1</v>
      </c>
      <c r="V83" s="5">
        <f t="shared" si="6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5"/>
        <v>2559</v>
      </c>
      <c r="G84" s="50">
        <v>59.6</v>
      </c>
      <c r="V84" s="5">
        <f t="shared" si="6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5"/>
        <v>2560</v>
      </c>
      <c r="G85" s="50">
        <v>130</v>
      </c>
      <c r="V85" s="5">
        <f t="shared" si="6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v>2561</v>
      </c>
      <c r="G86" s="50">
        <v>52.3</v>
      </c>
      <c r="V86" s="5">
        <f t="shared" si="6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5"/>
        <v>2562</v>
      </c>
      <c r="G87" s="50">
        <v>84.1</v>
      </c>
      <c r="V87" s="5">
        <f t="shared" si="6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v>2563</v>
      </c>
      <c r="G88" s="50">
        <v>109.5</v>
      </c>
      <c r="V88" s="5">
        <f t="shared" si="6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f t="shared" si="5"/>
        <v>2564</v>
      </c>
      <c r="G89" s="50">
        <v>68.400000000000006</v>
      </c>
      <c r="T89" s="3"/>
      <c r="V89" s="5">
        <f t="shared" si="6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5"/>
        <v>2565</v>
      </c>
      <c r="G90" s="51">
        <v>92.6</v>
      </c>
      <c r="V90" s="5">
        <f t="shared" si="6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/>
      <c r="G91" s="50"/>
      <c r="V91" s="5">
        <f t="shared" si="6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/>
      <c r="G92" s="50"/>
      <c r="V92" s="5">
        <f t="shared" si="6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/>
      <c r="G93" s="50"/>
      <c r="V93" s="5">
        <f t="shared" si="6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/>
      <c r="G94" s="50"/>
      <c r="V94" s="5">
        <f t="shared" si="6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/>
      <c r="G95" s="50"/>
      <c r="V95" s="5">
        <f t="shared" si="6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/>
      <c r="G96" s="50"/>
      <c r="V96" s="5">
        <f t="shared" si="6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/>
      <c r="G97" s="50"/>
      <c r="V97" s="5">
        <f t="shared" si="6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/>
      <c r="G98" s="50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/>
      <c r="G99" s="50"/>
    </row>
    <row r="100" spans="2:27" ht="12" customHeight="1" x14ac:dyDescent="0.6">
      <c r="F100" s="49"/>
      <c r="G100" s="50"/>
    </row>
    <row r="101" spans="2:27" ht="12" customHeight="1" x14ac:dyDescent="0.6">
      <c r="F101" s="49"/>
      <c r="G101" s="50"/>
    </row>
    <row r="102" spans="2:27" ht="12" customHeight="1" x14ac:dyDescent="0.6">
      <c r="F102" s="49"/>
      <c r="G102" s="50"/>
    </row>
    <row r="103" spans="2:27" ht="12" customHeight="1" x14ac:dyDescent="0.6">
      <c r="F103" s="49"/>
      <c r="G103" s="50"/>
    </row>
    <row r="104" spans="2:27" ht="12" customHeight="1" x14ac:dyDescent="0.6">
      <c r="F104" s="49"/>
      <c r="G104" s="50"/>
    </row>
    <row r="105" spans="2:27" ht="12" customHeight="1" x14ac:dyDescent="0.6">
      <c r="F105" s="49"/>
      <c r="G105" s="50"/>
    </row>
    <row r="106" spans="2:27" ht="12" customHeight="1" x14ac:dyDescent="0.6">
      <c r="F106" s="49"/>
      <c r="G106" s="50"/>
    </row>
    <row r="107" spans="2:27" ht="12" customHeight="1" x14ac:dyDescent="0.6">
      <c r="F107" s="49"/>
      <c r="G107" s="50"/>
    </row>
    <row r="108" spans="2:27" ht="12" customHeight="1" x14ac:dyDescent="0.6">
      <c r="F108" s="49"/>
      <c r="G108" s="50"/>
    </row>
    <row r="109" spans="2:27" ht="12" customHeight="1" x14ac:dyDescent="0.6">
      <c r="F109" s="49"/>
      <c r="G109" s="50"/>
    </row>
    <row r="110" spans="2:27" ht="12" customHeight="1" x14ac:dyDescent="0.6">
      <c r="F110" s="49"/>
      <c r="G110" s="50"/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1"/>
    </row>
    <row r="116" spans="6:7" ht="12" customHeight="1" x14ac:dyDescent="0.6">
      <c r="F116" s="49"/>
      <c r="G116" s="52"/>
    </row>
    <row r="117" spans="6:7" ht="12" customHeight="1" x14ac:dyDescent="0.6">
      <c r="F117" s="35"/>
    </row>
    <row r="118" spans="6:7" ht="12" customHeight="1" x14ac:dyDescent="0.6">
      <c r="F118" s="35"/>
    </row>
    <row r="119" spans="6:7" ht="12" customHeight="1" x14ac:dyDescent="0.6">
      <c r="F119" s="35"/>
    </row>
    <row r="120" spans="6:7" ht="12" customHeight="1" x14ac:dyDescent="0.6">
      <c r="F120" s="35"/>
    </row>
    <row r="121" spans="6:7" ht="12" customHeight="1" x14ac:dyDescent="0.6">
      <c r="F121" s="35"/>
    </row>
    <row r="122" spans="6:7" ht="12" customHeight="1" x14ac:dyDescent="0.6">
      <c r="F122" s="35"/>
    </row>
    <row r="123" spans="6:7" ht="12" customHeight="1" x14ac:dyDescent="0.6">
      <c r="F123" s="35"/>
    </row>
    <row r="124" spans="6:7" ht="12" customHeight="1" x14ac:dyDescent="0.6">
      <c r="F124" s="35"/>
    </row>
    <row r="125" spans="6:7" ht="12" customHeight="1" x14ac:dyDescent="0.6">
      <c r="F125" s="35"/>
    </row>
    <row r="126" spans="6:7" ht="12" customHeight="1" x14ac:dyDescent="0.6">
      <c r="F126" s="35"/>
    </row>
    <row r="127" spans="6:7" ht="12" customHeight="1" x14ac:dyDescent="0.6">
      <c r="F127" s="35"/>
    </row>
    <row r="128" spans="6:7" ht="12" customHeight="1" x14ac:dyDescent="0.6">
      <c r="F128" s="35"/>
    </row>
    <row r="129" spans="6:6" ht="12" customHeight="1" x14ac:dyDescent="0.6">
      <c r="F129" s="35"/>
    </row>
    <row r="130" spans="6:6" ht="12" customHeight="1" x14ac:dyDescent="0.6">
      <c r="F130" s="35"/>
    </row>
    <row r="131" spans="6:6" ht="12" customHeight="1" x14ac:dyDescent="0.6">
      <c r="F131" s="35"/>
    </row>
    <row r="132" spans="6:6" ht="12" customHeight="1" x14ac:dyDescent="0.6">
      <c r="F132" s="35"/>
    </row>
    <row r="133" spans="6:6" ht="12" customHeight="1" x14ac:dyDescent="0.6">
      <c r="F133" s="35"/>
    </row>
    <row r="134" spans="6:6" ht="12" customHeight="1" x14ac:dyDescent="0.6">
      <c r="F134" s="35"/>
    </row>
    <row r="135" spans="6:6" ht="12" customHeight="1" x14ac:dyDescent="0.6">
      <c r="F135" s="35"/>
    </row>
    <row r="136" spans="6:6" ht="12" customHeight="1" x14ac:dyDescent="0.6">
      <c r="F136" s="35"/>
    </row>
    <row r="137" spans="6:6" ht="12" customHeight="1" x14ac:dyDescent="0.6">
      <c r="F137" s="35"/>
    </row>
    <row r="138" spans="6:6" ht="12" customHeight="1" x14ac:dyDescent="0.6">
      <c r="F138" s="35"/>
    </row>
    <row r="139" spans="6:6" ht="12" customHeight="1" x14ac:dyDescent="0.6">
      <c r="F139" s="35"/>
    </row>
    <row r="140" spans="6:6" x14ac:dyDescent="0.6">
      <c r="F140" s="35"/>
    </row>
    <row r="141" spans="6:6" x14ac:dyDescent="0.6">
      <c r="F141" s="35"/>
    </row>
    <row r="142" spans="6:6" x14ac:dyDescent="0.6">
      <c r="F142" s="35"/>
    </row>
    <row r="143" spans="6:6" x14ac:dyDescent="0.6">
      <c r="F143" s="35"/>
    </row>
    <row r="144" spans="6:6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Returnสชป.1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2014-01-06T03:28:09Z</cp:lastPrinted>
  <dcterms:created xsi:type="dcterms:W3CDTF">2007-06-15T01:12:23Z</dcterms:created>
  <dcterms:modified xsi:type="dcterms:W3CDTF">2022-12-28T07:05:04Z</dcterms:modified>
</cp:coreProperties>
</file>