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สชป.1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<sst xmlns="http://schemas.openxmlformats.org/spreadsheetml/2006/main" count="38" uniqueCount="23">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</sst>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3" fontId="2" fillId="33" borderId="17" xfId="0" applyNumberFormat="1" applyFont="1" applyFill="1" applyBorder="1" applyAlignment="1">
      <alignment/>
    </xf>
    <xf numFmtId="0" fontId="53" fillId="33" borderId="16" xfId="0" applyFont="1" applyFill="1" applyBorder="1" applyAlignment="1">
      <alignment/>
    </xf>
    <xf numFmtId="3" fontId="53" fillId="33" borderId="17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สำนักงานชลประทานที่ 1 อ.เมือง จ.เชียงใหม่</a:t>
            </a:r>
          </a:p>
        </c:rich>
      </c:tx>
      <c:layout>
        <c:manualLayout>
          <c:xMode val="factor"/>
          <c:yMode val="factor"/>
          <c:x val="0.0457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3"/>
          <c:w val="0.869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สชป.1'!$B$5:$B$56</c:f>
              <c:numCache>
                <c:ptCount val="52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</c:numCache>
            </c:numRef>
          </c:cat>
          <c:val>
            <c:numRef>
              <c:f>'std. - สชป.1'!$C$5:$C$56</c:f>
              <c:numCache>
                <c:ptCount val="52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835.7</c:v>
                </c:pt>
                <c:pt idx="49">
                  <c:v>1004.5</c:v>
                </c:pt>
                <c:pt idx="50">
                  <c:v>1290</c:v>
                </c:pt>
                <c:pt idx="51">
                  <c:v>1610</c:v>
                </c:pt>
              </c:numCache>
            </c:numRef>
          </c:val>
        </c:ser>
        <c:gapWidth val="100"/>
        <c:axId val="1881669"/>
        <c:axId val="16935022"/>
      </c:barChart>
      <c:lineChart>
        <c:grouping val="standard"/>
        <c:varyColors val="0"/>
        <c:ser>
          <c:idx val="1"/>
          <c:order val="1"/>
          <c:tx>
            <c:v>ค่าเฉลี่ย  (2514 - 2564 )อยู่ระหว่างค่า+- SD 34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สชป.1'!$F$5:$F$54</c:f>
              <c:numCache>
                <c:ptCount val="50"/>
                <c:pt idx="0">
                  <c:v>863.5993821966032</c:v>
                </c:pt>
                <c:pt idx="1">
                  <c:v>863.5993821966032</c:v>
                </c:pt>
                <c:pt idx="2">
                  <c:v>863.5993821966032</c:v>
                </c:pt>
                <c:pt idx="3">
                  <c:v>863.5993821966032</c:v>
                </c:pt>
                <c:pt idx="4">
                  <c:v>863.5993821966032</c:v>
                </c:pt>
                <c:pt idx="5">
                  <c:v>863.5993821966032</c:v>
                </c:pt>
                <c:pt idx="6">
                  <c:v>863.5993821966032</c:v>
                </c:pt>
                <c:pt idx="7">
                  <c:v>863.5993821966032</c:v>
                </c:pt>
                <c:pt idx="8">
                  <c:v>863.5993821966032</c:v>
                </c:pt>
                <c:pt idx="9">
                  <c:v>863.5993821966032</c:v>
                </c:pt>
                <c:pt idx="10">
                  <c:v>863.5993821966032</c:v>
                </c:pt>
                <c:pt idx="11">
                  <c:v>863.5993821966032</c:v>
                </c:pt>
                <c:pt idx="12">
                  <c:v>863.5993821966032</c:v>
                </c:pt>
                <c:pt idx="13">
                  <c:v>863.5993821966032</c:v>
                </c:pt>
                <c:pt idx="14">
                  <c:v>863.5993821966032</c:v>
                </c:pt>
                <c:pt idx="15">
                  <c:v>863.5993821966032</c:v>
                </c:pt>
                <c:pt idx="16">
                  <c:v>863.5993821966032</c:v>
                </c:pt>
                <c:pt idx="17">
                  <c:v>863.5993821966032</c:v>
                </c:pt>
                <c:pt idx="18">
                  <c:v>863.5993821966032</c:v>
                </c:pt>
                <c:pt idx="19">
                  <c:v>863.5993821966032</c:v>
                </c:pt>
                <c:pt idx="20">
                  <c:v>863.5993821966032</c:v>
                </c:pt>
                <c:pt idx="21">
                  <c:v>863.5993821966032</c:v>
                </c:pt>
                <c:pt idx="22">
                  <c:v>863.5993821966032</c:v>
                </c:pt>
                <c:pt idx="23">
                  <c:v>863.5993821966032</c:v>
                </c:pt>
                <c:pt idx="24">
                  <c:v>863.5993821966032</c:v>
                </c:pt>
                <c:pt idx="25">
                  <c:v>863.5993821966032</c:v>
                </c:pt>
                <c:pt idx="26">
                  <c:v>863.5993821966032</c:v>
                </c:pt>
                <c:pt idx="27">
                  <c:v>863.5993821966032</c:v>
                </c:pt>
                <c:pt idx="28">
                  <c:v>863.5993821966032</c:v>
                </c:pt>
                <c:pt idx="29">
                  <c:v>863.5993821966032</c:v>
                </c:pt>
                <c:pt idx="30">
                  <c:v>863.5993821966032</c:v>
                </c:pt>
                <c:pt idx="31">
                  <c:v>863.5993821966032</c:v>
                </c:pt>
                <c:pt idx="32">
                  <c:v>863.5993821966032</c:v>
                </c:pt>
                <c:pt idx="33">
                  <c:v>863.5993821966032</c:v>
                </c:pt>
                <c:pt idx="34">
                  <c:v>863.5993821966032</c:v>
                </c:pt>
                <c:pt idx="35">
                  <c:v>863.5993821966032</c:v>
                </c:pt>
                <c:pt idx="36">
                  <c:v>863.5993821966032</c:v>
                </c:pt>
                <c:pt idx="37">
                  <c:v>863.5993821966032</c:v>
                </c:pt>
                <c:pt idx="38">
                  <c:v>863.5993821966032</c:v>
                </c:pt>
                <c:pt idx="39">
                  <c:v>863.5993821966032</c:v>
                </c:pt>
                <c:pt idx="40">
                  <c:v>863.5993821966032</c:v>
                </c:pt>
                <c:pt idx="41">
                  <c:v>863.5993821966032</c:v>
                </c:pt>
                <c:pt idx="42">
                  <c:v>863.5993821966032</c:v>
                </c:pt>
                <c:pt idx="43">
                  <c:v>863.5993821966032</c:v>
                </c:pt>
                <c:pt idx="44">
                  <c:v>863.5993821966032</c:v>
                </c:pt>
                <c:pt idx="45">
                  <c:v>863.5993821966032</c:v>
                </c:pt>
                <c:pt idx="46">
                  <c:v>863.5993821966032</c:v>
                </c:pt>
                <c:pt idx="47">
                  <c:v>863.5993821966032</c:v>
                </c:pt>
                <c:pt idx="48">
                  <c:v>863.5993821966032</c:v>
                </c:pt>
                <c:pt idx="49">
                  <c:v>863.5993821966032</c:v>
                </c:pt>
              </c:numCache>
            </c:numRef>
          </c:cat>
          <c:val>
            <c:numRef>
              <c:f>'std. - สชป.1'!$E$5:$E$55</c:f>
              <c:numCache>
                <c:ptCount val="51"/>
                <c:pt idx="0">
                  <c:v>1065.365490196078</c:v>
                </c:pt>
                <c:pt idx="1">
                  <c:v>1065.365490196078</c:v>
                </c:pt>
                <c:pt idx="2">
                  <c:v>1065.365490196078</c:v>
                </c:pt>
                <c:pt idx="3">
                  <c:v>1065.365490196078</c:v>
                </c:pt>
                <c:pt idx="4">
                  <c:v>1065.365490196078</c:v>
                </c:pt>
                <c:pt idx="5">
                  <c:v>1065.365490196078</c:v>
                </c:pt>
                <c:pt idx="6">
                  <c:v>1065.365490196078</c:v>
                </c:pt>
                <c:pt idx="7">
                  <c:v>1065.365490196078</c:v>
                </c:pt>
                <c:pt idx="8">
                  <c:v>1065.365490196078</c:v>
                </c:pt>
                <c:pt idx="9">
                  <c:v>1065.365490196078</c:v>
                </c:pt>
                <c:pt idx="10">
                  <c:v>1065.365490196078</c:v>
                </c:pt>
                <c:pt idx="11">
                  <c:v>1065.365490196078</c:v>
                </c:pt>
                <c:pt idx="12">
                  <c:v>1065.365490196078</c:v>
                </c:pt>
                <c:pt idx="13">
                  <c:v>1065.365490196078</c:v>
                </c:pt>
                <c:pt idx="14">
                  <c:v>1065.365490196078</c:v>
                </c:pt>
                <c:pt idx="15">
                  <c:v>1065.365490196078</c:v>
                </c:pt>
                <c:pt idx="16">
                  <c:v>1065.365490196078</c:v>
                </c:pt>
                <c:pt idx="17">
                  <c:v>1065.365490196078</c:v>
                </c:pt>
                <c:pt idx="18">
                  <c:v>1065.365490196078</c:v>
                </c:pt>
                <c:pt idx="19">
                  <c:v>1065.365490196078</c:v>
                </c:pt>
                <c:pt idx="20">
                  <c:v>1065.365490196078</c:v>
                </c:pt>
                <c:pt idx="21">
                  <c:v>1065.365490196078</c:v>
                </c:pt>
                <c:pt idx="22">
                  <c:v>1065.365490196078</c:v>
                </c:pt>
                <c:pt idx="23">
                  <c:v>1065.365490196078</c:v>
                </c:pt>
                <c:pt idx="24">
                  <c:v>1065.365490196078</c:v>
                </c:pt>
                <c:pt idx="25">
                  <c:v>1065.365490196078</c:v>
                </c:pt>
                <c:pt idx="26">
                  <c:v>1065.365490196078</c:v>
                </c:pt>
                <c:pt idx="27">
                  <c:v>1065.365490196078</c:v>
                </c:pt>
                <c:pt idx="28">
                  <c:v>1065.365490196078</c:v>
                </c:pt>
                <c:pt idx="29">
                  <c:v>1065.365490196078</c:v>
                </c:pt>
                <c:pt idx="30">
                  <c:v>1065.365490196078</c:v>
                </c:pt>
                <c:pt idx="31">
                  <c:v>1065.365490196078</c:v>
                </c:pt>
                <c:pt idx="32">
                  <c:v>1065.365490196078</c:v>
                </c:pt>
                <c:pt idx="33">
                  <c:v>1065.365490196078</c:v>
                </c:pt>
                <c:pt idx="34">
                  <c:v>1065.365490196078</c:v>
                </c:pt>
                <c:pt idx="35">
                  <c:v>1065.365490196078</c:v>
                </c:pt>
                <c:pt idx="36">
                  <c:v>1065.365490196078</c:v>
                </c:pt>
                <c:pt idx="37">
                  <c:v>1065.365490196078</c:v>
                </c:pt>
                <c:pt idx="38">
                  <c:v>1065.365490196078</c:v>
                </c:pt>
                <c:pt idx="39">
                  <c:v>1065.365490196078</c:v>
                </c:pt>
                <c:pt idx="40">
                  <c:v>1065.365490196078</c:v>
                </c:pt>
                <c:pt idx="41">
                  <c:v>1065.365490196078</c:v>
                </c:pt>
                <c:pt idx="42">
                  <c:v>1065.365490196078</c:v>
                </c:pt>
                <c:pt idx="43">
                  <c:v>1065.365490196078</c:v>
                </c:pt>
                <c:pt idx="44">
                  <c:v>1065.365490196078</c:v>
                </c:pt>
                <c:pt idx="45">
                  <c:v>1065.365490196078</c:v>
                </c:pt>
                <c:pt idx="46">
                  <c:v>1065.365490196078</c:v>
                </c:pt>
                <c:pt idx="47">
                  <c:v>1065.365490196078</c:v>
                </c:pt>
                <c:pt idx="48">
                  <c:v>1065.365490196078</c:v>
                </c:pt>
                <c:pt idx="49">
                  <c:v>1065.365490196078</c:v>
                </c:pt>
                <c:pt idx="50">
                  <c:v>1065.365490196078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9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สชป.1'!$F$5:$F$54</c:f>
              <c:numCache>
                <c:ptCount val="50"/>
                <c:pt idx="0">
                  <c:v>863.5993821966032</c:v>
                </c:pt>
                <c:pt idx="1">
                  <c:v>863.5993821966032</c:v>
                </c:pt>
                <c:pt idx="2">
                  <c:v>863.5993821966032</c:v>
                </c:pt>
                <c:pt idx="3">
                  <c:v>863.5993821966032</c:v>
                </c:pt>
                <c:pt idx="4">
                  <c:v>863.5993821966032</c:v>
                </c:pt>
                <c:pt idx="5">
                  <c:v>863.5993821966032</c:v>
                </c:pt>
                <c:pt idx="6">
                  <c:v>863.5993821966032</c:v>
                </c:pt>
                <c:pt idx="7">
                  <c:v>863.5993821966032</c:v>
                </c:pt>
                <c:pt idx="8">
                  <c:v>863.5993821966032</c:v>
                </c:pt>
                <c:pt idx="9">
                  <c:v>863.5993821966032</c:v>
                </c:pt>
                <c:pt idx="10">
                  <c:v>863.5993821966032</c:v>
                </c:pt>
                <c:pt idx="11">
                  <c:v>863.5993821966032</c:v>
                </c:pt>
                <c:pt idx="12">
                  <c:v>863.5993821966032</c:v>
                </c:pt>
                <c:pt idx="13">
                  <c:v>863.5993821966032</c:v>
                </c:pt>
                <c:pt idx="14">
                  <c:v>863.5993821966032</c:v>
                </c:pt>
                <c:pt idx="15">
                  <c:v>863.5993821966032</c:v>
                </c:pt>
                <c:pt idx="16">
                  <c:v>863.5993821966032</c:v>
                </c:pt>
                <c:pt idx="17">
                  <c:v>863.5993821966032</c:v>
                </c:pt>
                <c:pt idx="18">
                  <c:v>863.5993821966032</c:v>
                </c:pt>
                <c:pt idx="19">
                  <c:v>863.5993821966032</c:v>
                </c:pt>
                <c:pt idx="20">
                  <c:v>863.5993821966032</c:v>
                </c:pt>
                <c:pt idx="21">
                  <c:v>863.5993821966032</c:v>
                </c:pt>
                <c:pt idx="22">
                  <c:v>863.5993821966032</c:v>
                </c:pt>
                <c:pt idx="23">
                  <c:v>863.5993821966032</c:v>
                </c:pt>
                <c:pt idx="24">
                  <c:v>863.5993821966032</c:v>
                </c:pt>
                <c:pt idx="25">
                  <c:v>863.5993821966032</c:v>
                </c:pt>
                <c:pt idx="26">
                  <c:v>863.5993821966032</c:v>
                </c:pt>
                <c:pt idx="27">
                  <c:v>863.5993821966032</c:v>
                </c:pt>
                <c:pt idx="28">
                  <c:v>863.5993821966032</c:v>
                </c:pt>
                <c:pt idx="29">
                  <c:v>863.5993821966032</c:v>
                </c:pt>
                <c:pt idx="30">
                  <c:v>863.5993821966032</c:v>
                </c:pt>
                <c:pt idx="31">
                  <c:v>863.5993821966032</c:v>
                </c:pt>
                <c:pt idx="32">
                  <c:v>863.5993821966032</c:v>
                </c:pt>
                <c:pt idx="33">
                  <c:v>863.5993821966032</c:v>
                </c:pt>
                <c:pt idx="34">
                  <c:v>863.5993821966032</c:v>
                </c:pt>
                <c:pt idx="35">
                  <c:v>863.5993821966032</c:v>
                </c:pt>
                <c:pt idx="36">
                  <c:v>863.5993821966032</c:v>
                </c:pt>
                <c:pt idx="37">
                  <c:v>863.5993821966032</c:v>
                </c:pt>
                <c:pt idx="38">
                  <c:v>863.5993821966032</c:v>
                </c:pt>
                <c:pt idx="39">
                  <c:v>863.5993821966032</c:v>
                </c:pt>
                <c:pt idx="40">
                  <c:v>863.5993821966032</c:v>
                </c:pt>
                <c:pt idx="41">
                  <c:v>863.5993821966032</c:v>
                </c:pt>
                <c:pt idx="42">
                  <c:v>863.5993821966032</c:v>
                </c:pt>
                <c:pt idx="43">
                  <c:v>863.5993821966032</c:v>
                </c:pt>
                <c:pt idx="44">
                  <c:v>863.5993821966032</c:v>
                </c:pt>
                <c:pt idx="45">
                  <c:v>863.5993821966032</c:v>
                </c:pt>
                <c:pt idx="46">
                  <c:v>863.5993821966032</c:v>
                </c:pt>
                <c:pt idx="47">
                  <c:v>863.5993821966032</c:v>
                </c:pt>
                <c:pt idx="48">
                  <c:v>863.5993821966032</c:v>
                </c:pt>
                <c:pt idx="49">
                  <c:v>863.5993821966032</c:v>
                </c:pt>
              </c:numCache>
            </c:numRef>
          </c:cat>
          <c:val>
            <c:numRef>
              <c:f>'std. - สชป.1'!$H$5:$H$55</c:f>
              <c:numCache>
                <c:ptCount val="51"/>
                <c:pt idx="0">
                  <c:v>1267.1315981955531</c:v>
                </c:pt>
                <c:pt idx="1">
                  <c:v>1267.1315981955531</c:v>
                </c:pt>
                <c:pt idx="2">
                  <c:v>1267.1315981955531</c:v>
                </c:pt>
                <c:pt idx="3">
                  <c:v>1267.1315981955531</c:v>
                </c:pt>
                <c:pt idx="4">
                  <c:v>1267.1315981955531</c:v>
                </c:pt>
                <c:pt idx="5">
                  <c:v>1267.1315981955531</c:v>
                </c:pt>
                <c:pt idx="6">
                  <c:v>1267.1315981955531</c:v>
                </c:pt>
                <c:pt idx="7">
                  <c:v>1267.1315981955531</c:v>
                </c:pt>
                <c:pt idx="8">
                  <c:v>1267.1315981955531</c:v>
                </c:pt>
                <c:pt idx="9">
                  <c:v>1267.1315981955531</c:v>
                </c:pt>
                <c:pt idx="10">
                  <c:v>1267.1315981955531</c:v>
                </c:pt>
                <c:pt idx="11">
                  <c:v>1267.1315981955531</c:v>
                </c:pt>
                <c:pt idx="12">
                  <c:v>1267.1315981955531</c:v>
                </c:pt>
                <c:pt idx="13">
                  <c:v>1267.1315981955531</c:v>
                </c:pt>
                <c:pt idx="14">
                  <c:v>1267.1315981955531</c:v>
                </c:pt>
                <c:pt idx="15">
                  <c:v>1267.1315981955531</c:v>
                </c:pt>
                <c:pt idx="16">
                  <c:v>1267.1315981955531</c:v>
                </c:pt>
                <c:pt idx="17">
                  <c:v>1267.1315981955531</c:v>
                </c:pt>
                <c:pt idx="18">
                  <c:v>1267.1315981955531</c:v>
                </c:pt>
                <c:pt idx="19">
                  <c:v>1267.1315981955531</c:v>
                </c:pt>
                <c:pt idx="20">
                  <c:v>1267.1315981955531</c:v>
                </c:pt>
                <c:pt idx="21">
                  <c:v>1267.1315981955531</c:v>
                </c:pt>
                <c:pt idx="22">
                  <c:v>1267.1315981955531</c:v>
                </c:pt>
                <c:pt idx="23">
                  <c:v>1267.1315981955531</c:v>
                </c:pt>
                <c:pt idx="24">
                  <c:v>1267.1315981955531</c:v>
                </c:pt>
                <c:pt idx="25">
                  <c:v>1267.1315981955531</c:v>
                </c:pt>
                <c:pt idx="26">
                  <c:v>1267.1315981955531</c:v>
                </c:pt>
                <c:pt idx="27">
                  <c:v>1267.1315981955531</c:v>
                </c:pt>
                <c:pt idx="28">
                  <c:v>1267.1315981955531</c:v>
                </c:pt>
                <c:pt idx="29">
                  <c:v>1267.1315981955531</c:v>
                </c:pt>
                <c:pt idx="30">
                  <c:v>1267.1315981955531</c:v>
                </c:pt>
                <c:pt idx="31">
                  <c:v>1267.1315981955531</c:v>
                </c:pt>
                <c:pt idx="32">
                  <c:v>1267.1315981955531</c:v>
                </c:pt>
                <c:pt idx="33">
                  <c:v>1267.1315981955531</c:v>
                </c:pt>
                <c:pt idx="34">
                  <c:v>1267.1315981955531</c:v>
                </c:pt>
                <c:pt idx="35">
                  <c:v>1267.1315981955531</c:v>
                </c:pt>
                <c:pt idx="36">
                  <c:v>1267.1315981955531</c:v>
                </c:pt>
                <c:pt idx="37">
                  <c:v>1267.1315981955531</c:v>
                </c:pt>
                <c:pt idx="38">
                  <c:v>1267.1315981955531</c:v>
                </c:pt>
                <c:pt idx="39">
                  <c:v>1267.1315981955531</c:v>
                </c:pt>
                <c:pt idx="40">
                  <c:v>1267.1315981955531</c:v>
                </c:pt>
                <c:pt idx="41">
                  <c:v>1267.1315981955531</c:v>
                </c:pt>
                <c:pt idx="42">
                  <c:v>1267.1315981955531</c:v>
                </c:pt>
                <c:pt idx="43">
                  <c:v>1267.1315981955531</c:v>
                </c:pt>
                <c:pt idx="44">
                  <c:v>1267.1315981955531</c:v>
                </c:pt>
                <c:pt idx="45">
                  <c:v>1267.1315981955531</c:v>
                </c:pt>
                <c:pt idx="46">
                  <c:v>1267.1315981955531</c:v>
                </c:pt>
                <c:pt idx="47">
                  <c:v>1267.1315981955531</c:v>
                </c:pt>
                <c:pt idx="48">
                  <c:v>1267.1315981955531</c:v>
                </c:pt>
                <c:pt idx="49">
                  <c:v>1267.1315981955531</c:v>
                </c:pt>
                <c:pt idx="50">
                  <c:v>1267.1315981955531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สชป.1'!$F$5:$F$54</c:f>
              <c:numCache>
                <c:ptCount val="50"/>
                <c:pt idx="0">
                  <c:v>863.5993821966032</c:v>
                </c:pt>
                <c:pt idx="1">
                  <c:v>863.5993821966032</c:v>
                </c:pt>
                <c:pt idx="2">
                  <c:v>863.5993821966032</c:v>
                </c:pt>
                <c:pt idx="3">
                  <c:v>863.5993821966032</c:v>
                </c:pt>
                <c:pt idx="4">
                  <c:v>863.5993821966032</c:v>
                </c:pt>
                <c:pt idx="5">
                  <c:v>863.5993821966032</c:v>
                </c:pt>
                <c:pt idx="6">
                  <c:v>863.5993821966032</c:v>
                </c:pt>
                <c:pt idx="7">
                  <c:v>863.5993821966032</c:v>
                </c:pt>
                <c:pt idx="8">
                  <c:v>863.5993821966032</c:v>
                </c:pt>
                <c:pt idx="9">
                  <c:v>863.5993821966032</c:v>
                </c:pt>
                <c:pt idx="10">
                  <c:v>863.5993821966032</c:v>
                </c:pt>
                <c:pt idx="11">
                  <c:v>863.5993821966032</c:v>
                </c:pt>
                <c:pt idx="12">
                  <c:v>863.5993821966032</c:v>
                </c:pt>
                <c:pt idx="13">
                  <c:v>863.5993821966032</c:v>
                </c:pt>
                <c:pt idx="14">
                  <c:v>863.5993821966032</c:v>
                </c:pt>
                <c:pt idx="15">
                  <c:v>863.5993821966032</c:v>
                </c:pt>
                <c:pt idx="16">
                  <c:v>863.5993821966032</c:v>
                </c:pt>
                <c:pt idx="17">
                  <c:v>863.5993821966032</c:v>
                </c:pt>
                <c:pt idx="18">
                  <c:v>863.5993821966032</c:v>
                </c:pt>
                <c:pt idx="19">
                  <c:v>863.5993821966032</c:v>
                </c:pt>
                <c:pt idx="20">
                  <c:v>863.5993821966032</c:v>
                </c:pt>
                <c:pt idx="21">
                  <c:v>863.5993821966032</c:v>
                </c:pt>
                <c:pt idx="22">
                  <c:v>863.5993821966032</c:v>
                </c:pt>
                <c:pt idx="23">
                  <c:v>863.5993821966032</c:v>
                </c:pt>
                <c:pt idx="24">
                  <c:v>863.5993821966032</c:v>
                </c:pt>
                <c:pt idx="25">
                  <c:v>863.5993821966032</c:v>
                </c:pt>
                <c:pt idx="26">
                  <c:v>863.5993821966032</c:v>
                </c:pt>
                <c:pt idx="27">
                  <c:v>863.5993821966032</c:v>
                </c:pt>
                <c:pt idx="28">
                  <c:v>863.5993821966032</c:v>
                </c:pt>
                <c:pt idx="29">
                  <c:v>863.5993821966032</c:v>
                </c:pt>
                <c:pt idx="30">
                  <c:v>863.5993821966032</c:v>
                </c:pt>
                <c:pt idx="31">
                  <c:v>863.5993821966032</c:v>
                </c:pt>
                <c:pt idx="32">
                  <c:v>863.5993821966032</c:v>
                </c:pt>
                <c:pt idx="33">
                  <c:v>863.5993821966032</c:v>
                </c:pt>
                <c:pt idx="34">
                  <c:v>863.5993821966032</c:v>
                </c:pt>
                <c:pt idx="35">
                  <c:v>863.5993821966032</c:v>
                </c:pt>
                <c:pt idx="36">
                  <c:v>863.5993821966032</c:v>
                </c:pt>
                <c:pt idx="37">
                  <c:v>863.5993821966032</c:v>
                </c:pt>
                <c:pt idx="38">
                  <c:v>863.5993821966032</c:v>
                </c:pt>
                <c:pt idx="39">
                  <c:v>863.5993821966032</c:v>
                </c:pt>
                <c:pt idx="40">
                  <c:v>863.5993821966032</c:v>
                </c:pt>
                <c:pt idx="41">
                  <c:v>863.5993821966032</c:v>
                </c:pt>
                <c:pt idx="42">
                  <c:v>863.5993821966032</c:v>
                </c:pt>
                <c:pt idx="43">
                  <c:v>863.5993821966032</c:v>
                </c:pt>
                <c:pt idx="44">
                  <c:v>863.5993821966032</c:v>
                </c:pt>
                <c:pt idx="45">
                  <c:v>863.5993821966032</c:v>
                </c:pt>
                <c:pt idx="46">
                  <c:v>863.5993821966032</c:v>
                </c:pt>
                <c:pt idx="47">
                  <c:v>863.5993821966032</c:v>
                </c:pt>
                <c:pt idx="48">
                  <c:v>863.5993821966032</c:v>
                </c:pt>
                <c:pt idx="49">
                  <c:v>863.5993821966032</c:v>
                </c:pt>
              </c:numCache>
            </c:numRef>
          </c:cat>
          <c:val>
            <c:numRef>
              <c:f>'std. - สชป.1'!$F$5:$F$55</c:f>
              <c:numCache>
                <c:ptCount val="51"/>
                <c:pt idx="0">
                  <c:v>863.5993821966032</c:v>
                </c:pt>
                <c:pt idx="1">
                  <c:v>863.5993821966032</c:v>
                </c:pt>
                <c:pt idx="2">
                  <c:v>863.5993821966032</c:v>
                </c:pt>
                <c:pt idx="3">
                  <c:v>863.5993821966032</c:v>
                </c:pt>
                <c:pt idx="4">
                  <c:v>863.5993821966032</c:v>
                </c:pt>
                <c:pt idx="5">
                  <c:v>863.5993821966032</c:v>
                </c:pt>
                <c:pt idx="6">
                  <c:v>863.5993821966032</c:v>
                </c:pt>
                <c:pt idx="7">
                  <c:v>863.5993821966032</c:v>
                </c:pt>
                <c:pt idx="8">
                  <c:v>863.5993821966032</c:v>
                </c:pt>
                <c:pt idx="9">
                  <c:v>863.5993821966032</c:v>
                </c:pt>
                <c:pt idx="10">
                  <c:v>863.5993821966032</c:v>
                </c:pt>
                <c:pt idx="11">
                  <c:v>863.5993821966032</c:v>
                </c:pt>
                <c:pt idx="12">
                  <c:v>863.5993821966032</c:v>
                </c:pt>
                <c:pt idx="13">
                  <c:v>863.5993821966032</c:v>
                </c:pt>
                <c:pt idx="14">
                  <c:v>863.5993821966032</c:v>
                </c:pt>
                <c:pt idx="15">
                  <c:v>863.5993821966032</c:v>
                </c:pt>
                <c:pt idx="16">
                  <c:v>863.5993821966032</c:v>
                </c:pt>
                <c:pt idx="17">
                  <c:v>863.5993821966032</c:v>
                </c:pt>
                <c:pt idx="18">
                  <c:v>863.5993821966032</c:v>
                </c:pt>
                <c:pt idx="19">
                  <c:v>863.5993821966032</c:v>
                </c:pt>
                <c:pt idx="20">
                  <c:v>863.5993821966032</c:v>
                </c:pt>
                <c:pt idx="21">
                  <c:v>863.5993821966032</c:v>
                </c:pt>
                <c:pt idx="22">
                  <c:v>863.5993821966032</c:v>
                </c:pt>
                <c:pt idx="23">
                  <c:v>863.5993821966032</c:v>
                </c:pt>
                <c:pt idx="24">
                  <c:v>863.5993821966032</c:v>
                </c:pt>
                <c:pt idx="25">
                  <c:v>863.5993821966032</c:v>
                </c:pt>
                <c:pt idx="26">
                  <c:v>863.5993821966032</c:v>
                </c:pt>
                <c:pt idx="27">
                  <c:v>863.5993821966032</c:v>
                </c:pt>
                <c:pt idx="28">
                  <c:v>863.5993821966032</c:v>
                </c:pt>
                <c:pt idx="29">
                  <c:v>863.5993821966032</c:v>
                </c:pt>
                <c:pt idx="30">
                  <c:v>863.5993821966032</c:v>
                </c:pt>
                <c:pt idx="31">
                  <c:v>863.5993821966032</c:v>
                </c:pt>
                <c:pt idx="32">
                  <c:v>863.5993821966032</c:v>
                </c:pt>
                <c:pt idx="33">
                  <c:v>863.5993821966032</c:v>
                </c:pt>
                <c:pt idx="34">
                  <c:v>863.5993821966032</c:v>
                </c:pt>
                <c:pt idx="35">
                  <c:v>863.5993821966032</c:v>
                </c:pt>
                <c:pt idx="36">
                  <c:v>863.5993821966032</c:v>
                </c:pt>
                <c:pt idx="37">
                  <c:v>863.5993821966032</c:v>
                </c:pt>
                <c:pt idx="38">
                  <c:v>863.5993821966032</c:v>
                </c:pt>
                <c:pt idx="39">
                  <c:v>863.5993821966032</c:v>
                </c:pt>
                <c:pt idx="40">
                  <c:v>863.5993821966032</c:v>
                </c:pt>
                <c:pt idx="41">
                  <c:v>863.5993821966032</c:v>
                </c:pt>
                <c:pt idx="42">
                  <c:v>863.5993821966032</c:v>
                </c:pt>
                <c:pt idx="43">
                  <c:v>863.5993821966032</c:v>
                </c:pt>
                <c:pt idx="44">
                  <c:v>863.5993821966032</c:v>
                </c:pt>
                <c:pt idx="45">
                  <c:v>863.5993821966032</c:v>
                </c:pt>
                <c:pt idx="46">
                  <c:v>863.5993821966032</c:v>
                </c:pt>
                <c:pt idx="47">
                  <c:v>863.5993821966032</c:v>
                </c:pt>
                <c:pt idx="48">
                  <c:v>863.5993821966032</c:v>
                </c:pt>
                <c:pt idx="49">
                  <c:v>863.5993821966032</c:v>
                </c:pt>
                <c:pt idx="50">
                  <c:v>863.5993821966032</c:v>
                </c:pt>
              </c:numCache>
            </c:numRef>
          </c:val>
          <c:smooth val="0"/>
        </c:ser>
        <c:axId val="1881669"/>
        <c:axId val="16935022"/>
      </c:line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6935022"/>
        <c:crossesAt val="0"/>
        <c:auto val="1"/>
        <c:lblOffset val="100"/>
        <c:tickLblSkip val="2"/>
        <c:noMultiLvlLbl val="0"/>
      </c:catAx>
      <c:valAx>
        <c:axId val="1693502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81669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917"/>
          <c:w val="0.88025"/>
          <c:h val="0.07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สำนักงานชลประทานที่1 อ.เมือง จ.เชียงใหม่</a:t>
            </a:r>
          </a:p>
        </c:rich>
      </c:tx>
      <c:layout>
        <c:manualLayout>
          <c:xMode val="factor"/>
          <c:yMode val="factor"/>
          <c:x val="0.039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9475"/>
          <c:w val="0.85575"/>
          <c:h val="0.722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6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delete val="1"/>
            </c:dLbl>
            <c:dLbl>
              <c:idx val="46"/>
              <c:delete val="1"/>
            </c:dLbl>
            <c:dLbl>
              <c:idx val="47"/>
              <c:delete val="1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สชป.1'!$B$5:$B$55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สชป.1'!$C$5:$C$56</c:f>
              <c:numCache>
                <c:ptCount val="52"/>
                <c:pt idx="0">
                  <c:v>1293.6</c:v>
                </c:pt>
                <c:pt idx="1">
                  <c:v>1019</c:v>
                </c:pt>
                <c:pt idx="2">
                  <c:v>1168.9</c:v>
                </c:pt>
                <c:pt idx="3">
                  <c:v>1157.7</c:v>
                </c:pt>
                <c:pt idx="4">
                  <c:v>1276.6</c:v>
                </c:pt>
                <c:pt idx="5">
                  <c:v>1039</c:v>
                </c:pt>
                <c:pt idx="6">
                  <c:v>1048</c:v>
                </c:pt>
                <c:pt idx="7">
                  <c:v>1311.3</c:v>
                </c:pt>
                <c:pt idx="8">
                  <c:v>980.3</c:v>
                </c:pt>
                <c:pt idx="9">
                  <c:v>1091.1</c:v>
                </c:pt>
                <c:pt idx="10">
                  <c:v>1158.3</c:v>
                </c:pt>
                <c:pt idx="11">
                  <c:v>836.2</c:v>
                </c:pt>
                <c:pt idx="12">
                  <c:v>865.8</c:v>
                </c:pt>
                <c:pt idx="13">
                  <c:v>667.8</c:v>
                </c:pt>
                <c:pt idx="14">
                  <c:v>964.1</c:v>
                </c:pt>
                <c:pt idx="15">
                  <c:v>907.1</c:v>
                </c:pt>
                <c:pt idx="16">
                  <c:v>949</c:v>
                </c:pt>
                <c:pt idx="17">
                  <c:v>1126.4</c:v>
                </c:pt>
                <c:pt idx="18">
                  <c:v>934.2</c:v>
                </c:pt>
                <c:pt idx="19">
                  <c:v>1051.9</c:v>
                </c:pt>
                <c:pt idx="20">
                  <c:v>931.7</c:v>
                </c:pt>
                <c:pt idx="21">
                  <c:v>857.5</c:v>
                </c:pt>
                <c:pt idx="22">
                  <c:v>714.8</c:v>
                </c:pt>
                <c:pt idx="23">
                  <c:v>1097.9</c:v>
                </c:pt>
                <c:pt idx="24">
                  <c:v>1061.3</c:v>
                </c:pt>
                <c:pt idx="25">
                  <c:v>1203.4</c:v>
                </c:pt>
                <c:pt idx="26">
                  <c:v>888.1</c:v>
                </c:pt>
                <c:pt idx="27">
                  <c:v>1065.3</c:v>
                </c:pt>
                <c:pt idx="28">
                  <c:v>1320.6</c:v>
                </c:pt>
                <c:pt idx="29">
                  <c:v>1022.7</c:v>
                </c:pt>
                <c:pt idx="30">
                  <c:v>1080.7</c:v>
                </c:pt>
                <c:pt idx="31">
                  <c:v>1721.7</c:v>
                </c:pt>
                <c:pt idx="32">
                  <c:v>763.1</c:v>
                </c:pt>
                <c:pt idx="33">
                  <c:v>1087.6</c:v>
                </c:pt>
                <c:pt idx="34">
                  <c:v>1386.7</c:v>
                </c:pt>
                <c:pt idx="35">
                  <c:v>1250.1</c:v>
                </c:pt>
                <c:pt idx="36">
                  <c:v>1186.8</c:v>
                </c:pt>
                <c:pt idx="37">
                  <c:v>1049.7</c:v>
                </c:pt>
                <c:pt idx="38">
                  <c:v>814.1</c:v>
                </c:pt>
                <c:pt idx="39">
                  <c:v>1154.14</c:v>
                </c:pt>
                <c:pt idx="40">
                  <c:v>1432.6000000000004</c:v>
                </c:pt>
                <c:pt idx="41">
                  <c:v>960.6000000000003</c:v>
                </c:pt>
                <c:pt idx="42">
                  <c:v>1059.4</c:v>
                </c:pt>
                <c:pt idx="43">
                  <c:v>969</c:v>
                </c:pt>
                <c:pt idx="44">
                  <c:v>741</c:v>
                </c:pt>
                <c:pt idx="45">
                  <c:v>1102.8</c:v>
                </c:pt>
                <c:pt idx="46">
                  <c:v>1383.7</c:v>
                </c:pt>
                <c:pt idx="47">
                  <c:v>1050.1</c:v>
                </c:pt>
                <c:pt idx="48">
                  <c:v>835.7</c:v>
                </c:pt>
                <c:pt idx="49">
                  <c:v>1004.5</c:v>
                </c:pt>
                <c:pt idx="50">
                  <c:v>1290</c:v>
                </c:pt>
                <c:pt idx="51">
                  <c:v>1610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(2514 - 2564 ) 51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สชป.1'!$B$5:$B$55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สชป.1'!$E$5:$E$55</c:f>
              <c:numCache>
                <c:ptCount val="51"/>
                <c:pt idx="0">
                  <c:v>1065.365490196078</c:v>
                </c:pt>
                <c:pt idx="1">
                  <c:v>1065.365490196078</c:v>
                </c:pt>
                <c:pt idx="2">
                  <c:v>1065.365490196078</c:v>
                </c:pt>
                <c:pt idx="3">
                  <c:v>1065.365490196078</c:v>
                </c:pt>
                <c:pt idx="4">
                  <c:v>1065.365490196078</c:v>
                </c:pt>
                <c:pt idx="5">
                  <c:v>1065.365490196078</c:v>
                </c:pt>
                <c:pt idx="6">
                  <c:v>1065.365490196078</c:v>
                </c:pt>
                <c:pt idx="7">
                  <c:v>1065.365490196078</c:v>
                </c:pt>
                <c:pt idx="8">
                  <c:v>1065.365490196078</c:v>
                </c:pt>
                <c:pt idx="9">
                  <c:v>1065.365490196078</c:v>
                </c:pt>
                <c:pt idx="10">
                  <c:v>1065.365490196078</c:v>
                </c:pt>
                <c:pt idx="11">
                  <c:v>1065.365490196078</c:v>
                </c:pt>
                <c:pt idx="12">
                  <c:v>1065.365490196078</c:v>
                </c:pt>
                <c:pt idx="13">
                  <c:v>1065.365490196078</c:v>
                </c:pt>
                <c:pt idx="14">
                  <c:v>1065.365490196078</c:v>
                </c:pt>
                <c:pt idx="15">
                  <c:v>1065.365490196078</c:v>
                </c:pt>
                <c:pt idx="16">
                  <c:v>1065.365490196078</c:v>
                </c:pt>
                <c:pt idx="17">
                  <c:v>1065.365490196078</c:v>
                </c:pt>
                <c:pt idx="18">
                  <c:v>1065.365490196078</c:v>
                </c:pt>
                <c:pt idx="19">
                  <c:v>1065.365490196078</c:v>
                </c:pt>
                <c:pt idx="20">
                  <c:v>1065.365490196078</c:v>
                </c:pt>
                <c:pt idx="21">
                  <c:v>1065.365490196078</c:v>
                </c:pt>
                <c:pt idx="22">
                  <c:v>1065.365490196078</c:v>
                </c:pt>
                <c:pt idx="23">
                  <c:v>1065.365490196078</c:v>
                </c:pt>
                <c:pt idx="24">
                  <c:v>1065.365490196078</c:v>
                </c:pt>
                <c:pt idx="25">
                  <c:v>1065.365490196078</c:v>
                </c:pt>
                <c:pt idx="26">
                  <c:v>1065.365490196078</c:v>
                </c:pt>
                <c:pt idx="27">
                  <c:v>1065.365490196078</c:v>
                </c:pt>
                <c:pt idx="28">
                  <c:v>1065.365490196078</c:v>
                </c:pt>
                <c:pt idx="29">
                  <c:v>1065.365490196078</c:v>
                </c:pt>
                <c:pt idx="30">
                  <c:v>1065.365490196078</c:v>
                </c:pt>
                <c:pt idx="31">
                  <c:v>1065.365490196078</c:v>
                </c:pt>
                <c:pt idx="32">
                  <c:v>1065.365490196078</c:v>
                </c:pt>
                <c:pt idx="33">
                  <c:v>1065.365490196078</c:v>
                </c:pt>
                <c:pt idx="34">
                  <c:v>1065.365490196078</c:v>
                </c:pt>
                <c:pt idx="35">
                  <c:v>1065.365490196078</c:v>
                </c:pt>
                <c:pt idx="36">
                  <c:v>1065.365490196078</c:v>
                </c:pt>
                <c:pt idx="37">
                  <c:v>1065.365490196078</c:v>
                </c:pt>
                <c:pt idx="38">
                  <c:v>1065.365490196078</c:v>
                </c:pt>
                <c:pt idx="39">
                  <c:v>1065.365490196078</c:v>
                </c:pt>
                <c:pt idx="40">
                  <c:v>1065.365490196078</c:v>
                </c:pt>
                <c:pt idx="41">
                  <c:v>1065.365490196078</c:v>
                </c:pt>
                <c:pt idx="42">
                  <c:v>1065.365490196078</c:v>
                </c:pt>
                <c:pt idx="43">
                  <c:v>1065.365490196078</c:v>
                </c:pt>
                <c:pt idx="44">
                  <c:v>1065.365490196078</c:v>
                </c:pt>
                <c:pt idx="45">
                  <c:v>1065.365490196078</c:v>
                </c:pt>
                <c:pt idx="46">
                  <c:v>1065.365490196078</c:v>
                </c:pt>
                <c:pt idx="47">
                  <c:v>1065.365490196078</c:v>
                </c:pt>
                <c:pt idx="48">
                  <c:v>1065.365490196078</c:v>
                </c:pt>
                <c:pt idx="49">
                  <c:v>1065.365490196078</c:v>
                </c:pt>
                <c:pt idx="50">
                  <c:v>1065.365490196078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สชป.1'!$B$5:$B$55</c:f>
              <c:numCache>
                <c:ptCount val="51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</c:numCache>
            </c:numRef>
          </c:cat>
          <c:val>
            <c:numRef>
              <c:f>'std. - สชป.1'!$D$5:$D$56</c:f>
              <c:numCache>
                <c:ptCount val="52"/>
                <c:pt idx="51">
                  <c:v>1610</c:v>
                </c:pt>
              </c:numCache>
            </c:numRef>
          </c:val>
          <c:smooth val="0"/>
        </c:ser>
        <c:marker val="1"/>
        <c:axId val="18197471"/>
        <c:axId val="29559512"/>
      </c:lineChart>
      <c:catAx>
        <c:axId val="18197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9559512"/>
        <c:crossesAt val="0"/>
        <c:auto val="1"/>
        <c:lblOffset val="100"/>
        <c:tickLblSkip val="2"/>
        <c:noMultiLvlLbl val="0"/>
      </c:catAx>
      <c:valAx>
        <c:axId val="2955951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8197471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14"/>
          <c:y val="0.9245"/>
          <c:w val="0.82275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0.58725</cdr:x>
      <cdr:y>0.49275</cdr:y>
    </cdr:from>
    <cdr:to>
      <cdr:x>0.71775</cdr:x>
      <cdr:y>0.53375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0" y="3028950"/>
          <a:ext cx="1143000" cy="25717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1,065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0.32575</cdr:x>
      <cdr:y>0.37275</cdr:y>
    </cdr:from>
    <cdr:to>
      <cdr:x>0.4635</cdr:x>
      <cdr:y>0.413</cdr:y>
    </cdr:to>
    <cdr:sp>
      <cdr:nvSpPr>
        <cdr:cNvPr id="2" name="TextBox 1"/>
        <cdr:cNvSpPr txBox="1">
          <a:spLocks noChangeArrowheads="1"/>
        </cdr:cNvSpPr>
      </cdr:nvSpPr>
      <cdr:spPr>
        <a:xfrm>
          <a:off x="2847975" y="2295525"/>
          <a:ext cx="1209675" cy="24765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1,267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0.163</cdr:x>
      <cdr:y>0.558</cdr:y>
    </cdr:from>
    <cdr:to>
      <cdr:x>0.30225</cdr:x>
      <cdr:y>0.599</cdr:y>
    </cdr:to>
    <cdr:sp>
      <cdr:nvSpPr>
        <cdr:cNvPr id="3" name="TextBox 1"/>
        <cdr:cNvSpPr txBox="1">
          <a:spLocks noChangeArrowheads="1"/>
        </cdr:cNvSpPr>
      </cdr:nvSpPr>
      <cdr:spPr>
        <a:xfrm>
          <a:off x="1419225" y="3438525"/>
          <a:ext cx="1219200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864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62675"/>
    <xdr:graphicFrame>
      <xdr:nvGraphicFramePr>
        <xdr:cNvPr id="1" name="Shape 1025"/>
        <xdr:cNvGraphicFramePr/>
      </xdr:nvGraphicFramePr>
      <xdr:xfrm>
        <a:off x="0" y="0"/>
        <a:ext cx="876300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0.37725</cdr:y>
    </cdr:from>
    <cdr:to>
      <cdr:x>0.88</cdr:x>
      <cdr:y>0.51075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858125" y="2324100"/>
          <a:ext cx="400050" cy="8286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48;&#3586;&#3639;&#3656;&#3629;&#3609;&#3649;&#3617;&#3656;&#3591;&#3633;&#3604;-076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เขื่อนแม่งัด"/>
      <sheetName val="แผนภูมิแท่ง"/>
      <sheetName val="แผนภูมิเส้น"/>
    </sheetNames>
    <sheetDataSet>
      <sheetData sheetId="0">
        <row r="42">
          <cell r="K42" t="str">
            <v>ปีน้ำ2565 ปริมาณฝนสะสม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41">
      <selection activeCell="C57" sqref="C57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7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9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69">
        <v>1293.6</v>
      </c>
      <c r="D5" s="70"/>
      <c r="E5" s="71">
        <f aca="true" t="shared" si="0" ref="E5:E36">$C$105</f>
        <v>1065.365490196078</v>
      </c>
      <c r="F5" s="72">
        <f aca="true" t="shared" si="1" ref="F5:F36">+$C$108</f>
        <v>863.5993821966032</v>
      </c>
      <c r="G5" s="73">
        <f aca="true" t="shared" si="2" ref="G5:G36">$C$106</f>
        <v>201.7661079994749</v>
      </c>
      <c r="H5" s="74">
        <f aca="true" t="shared" si="3" ref="H5:H36">+$C$109</f>
        <v>1267.1315981955531</v>
      </c>
      <c r="I5" s="2">
        <v>1</v>
      </c>
    </row>
    <row r="6" spans="2:9" ht="11.25">
      <c r="B6" s="22">
        <v>2515</v>
      </c>
      <c r="C6" s="75">
        <v>1019</v>
      </c>
      <c r="D6" s="70"/>
      <c r="E6" s="76">
        <f t="shared" si="0"/>
        <v>1065.365490196078</v>
      </c>
      <c r="F6" s="77">
        <f t="shared" si="1"/>
        <v>863.5993821966032</v>
      </c>
      <c r="G6" s="78">
        <f t="shared" si="2"/>
        <v>201.7661079994749</v>
      </c>
      <c r="H6" s="79">
        <f t="shared" si="3"/>
        <v>1267.1315981955531</v>
      </c>
      <c r="I6" s="2">
        <f>I5+1</f>
        <v>2</v>
      </c>
    </row>
    <row r="7" spans="2:9" ht="11.25">
      <c r="B7" s="22">
        <v>2516</v>
      </c>
      <c r="C7" s="75">
        <v>1168.9</v>
      </c>
      <c r="D7" s="70"/>
      <c r="E7" s="76">
        <f t="shared" si="0"/>
        <v>1065.365490196078</v>
      </c>
      <c r="F7" s="77">
        <f t="shared" si="1"/>
        <v>863.5993821966032</v>
      </c>
      <c r="G7" s="78">
        <f t="shared" si="2"/>
        <v>201.7661079994749</v>
      </c>
      <c r="H7" s="79">
        <f t="shared" si="3"/>
        <v>1267.1315981955531</v>
      </c>
      <c r="I7" s="2">
        <f aca="true" t="shared" si="4" ref="I7:I50">I6+1</f>
        <v>3</v>
      </c>
    </row>
    <row r="8" spans="2:9" ht="11.25">
      <c r="B8" s="22">
        <v>2517</v>
      </c>
      <c r="C8" s="75">
        <v>1157.7</v>
      </c>
      <c r="D8" s="70"/>
      <c r="E8" s="76">
        <f t="shared" si="0"/>
        <v>1065.365490196078</v>
      </c>
      <c r="F8" s="77">
        <f t="shared" si="1"/>
        <v>863.5993821966032</v>
      </c>
      <c r="G8" s="78">
        <f t="shared" si="2"/>
        <v>201.7661079994749</v>
      </c>
      <c r="H8" s="79">
        <f t="shared" si="3"/>
        <v>1267.1315981955531</v>
      </c>
      <c r="I8" s="2">
        <f t="shared" si="4"/>
        <v>4</v>
      </c>
    </row>
    <row r="9" spans="2:9" ht="11.25">
      <c r="B9" s="22">
        <v>2518</v>
      </c>
      <c r="C9" s="75">
        <v>1276.6</v>
      </c>
      <c r="D9" s="70"/>
      <c r="E9" s="76">
        <f t="shared" si="0"/>
        <v>1065.365490196078</v>
      </c>
      <c r="F9" s="77">
        <f t="shared" si="1"/>
        <v>863.5993821966032</v>
      </c>
      <c r="G9" s="78">
        <f t="shared" si="2"/>
        <v>201.7661079994749</v>
      </c>
      <c r="H9" s="79">
        <f t="shared" si="3"/>
        <v>1267.1315981955531</v>
      </c>
      <c r="I9" s="2">
        <f t="shared" si="4"/>
        <v>5</v>
      </c>
    </row>
    <row r="10" spans="2:9" ht="11.25">
      <c r="B10" s="22">
        <v>2519</v>
      </c>
      <c r="C10" s="75">
        <v>1039</v>
      </c>
      <c r="D10" s="70"/>
      <c r="E10" s="76">
        <f t="shared" si="0"/>
        <v>1065.365490196078</v>
      </c>
      <c r="F10" s="77">
        <f t="shared" si="1"/>
        <v>863.5993821966032</v>
      </c>
      <c r="G10" s="78">
        <f t="shared" si="2"/>
        <v>201.7661079994749</v>
      </c>
      <c r="H10" s="79">
        <f t="shared" si="3"/>
        <v>1267.1315981955531</v>
      </c>
      <c r="I10" s="2">
        <f t="shared" si="4"/>
        <v>6</v>
      </c>
    </row>
    <row r="11" spans="2:9" ht="11.25">
      <c r="B11" s="22">
        <v>2520</v>
      </c>
      <c r="C11" s="75">
        <v>1048</v>
      </c>
      <c r="D11" s="70"/>
      <c r="E11" s="76">
        <f t="shared" si="0"/>
        <v>1065.365490196078</v>
      </c>
      <c r="F11" s="77">
        <f t="shared" si="1"/>
        <v>863.5993821966032</v>
      </c>
      <c r="G11" s="78">
        <f t="shared" si="2"/>
        <v>201.7661079994749</v>
      </c>
      <c r="H11" s="79">
        <f t="shared" si="3"/>
        <v>1267.1315981955531</v>
      </c>
      <c r="I11" s="2">
        <f t="shared" si="4"/>
        <v>7</v>
      </c>
    </row>
    <row r="12" spans="2:9" ht="11.25">
      <c r="B12" s="22">
        <v>2521</v>
      </c>
      <c r="C12" s="75">
        <v>1311.3</v>
      </c>
      <c r="D12" s="70"/>
      <c r="E12" s="76">
        <f t="shared" si="0"/>
        <v>1065.365490196078</v>
      </c>
      <c r="F12" s="77">
        <f t="shared" si="1"/>
        <v>863.5993821966032</v>
      </c>
      <c r="G12" s="78">
        <f t="shared" si="2"/>
        <v>201.7661079994749</v>
      </c>
      <c r="H12" s="79">
        <f t="shared" si="3"/>
        <v>1267.1315981955531</v>
      </c>
      <c r="I12" s="2">
        <f t="shared" si="4"/>
        <v>8</v>
      </c>
    </row>
    <row r="13" spans="2:9" ht="11.25">
      <c r="B13" s="22">
        <v>2522</v>
      </c>
      <c r="C13" s="75">
        <v>980.3</v>
      </c>
      <c r="D13" s="70"/>
      <c r="E13" s="76">
        <f t="shared" si="0"/>
        <v>1065.365490196078</v>
      </c>
      <c r="F13" s="77">
        <f t="shared" si="1"/>
        <v>863.5993821966032</v>
      </c>
      <c r="G13" s="78">
        <f t="shared" si="2"/>
        <v>201.7661079994749</v>
      </c>
      <c r="H13" s="79">
        <f t="shared" si="3"/>
        <v>1267.1315981955531</v>
      </c>
      <c r="I13" s="2">
        <f t="shared" si="4"/>
        <v>9</v>
      </c>
    </row>
    <row r="14" spans="2:9" ht="11.25">
      <c r="B14" s="22">
        <v>2523</v>
      </c>
      <c r="C14" s="75">
        <v>1091.1</v>
      </c>
      <c r="D14" s="70"/>
      <c r="E14" s="76">
        <f t="shared" si="0"/>
        <v>1065.365490196078</v>
      </c>
      <c r="F14" s="77">
        <f t="shared" si="1"/>
        <v>863.5993821966032</v>
      </c>
      <c r="G14" s="78">
        <f t="shared" si="2"/>
        <v>201.7661079994749</v>
      </c>
      <c r="H14" s="79">
        <f t="shared" si="3"/>
        <v>1267.1315981955531</v>
      </c>
      <c r="I14" s="2">
        <f t="shared" si="4"/>
        <v>10</v>
      </c>
    </row>
    <row r="15" spans="2:9" ht="11.25">
      <c r="B15" s="22">
        <v>2524</v>
      </c>
      <c r="C15" s="75">
        <v>1158.3</v>
      </c>
      <c r="D15" s="70"/>
      <c r="E15" s="76">
        <f t="shared" si="0"/>
        <v>1065.365490196078</v>
      </c>
      <c r="F15" s="77">
        <f t="shared" si="1"/>
        <v>863.5993821966032</v>
      </c>
      <c r="G15" s="78">
        <f t="shared" si="2"/>
        <v>201.7661079994749</v>
      </c>
      <c r="H15" s="79">
        <f t="shared" si="3"/>
        <v>1267.1315981955531</v>
      </c>
      <c r="I15" s="2">
        <f t="shared" si="4"/>
        <v>11</v>
      </c>
    </row>
    <row r="16" spans="2:9" ht="11.25">
      <c r="B16" s="22">
        <v>2525</v>
      </c>
      <c r="C16" s="75">
        <v>836.2</v>
      </c>
      <c r="D16" s="70"/>
      <c r="E16" s="76">
        <f t="shared" si="0"/>
        <v>1065.365490196078</v>
      </c>
      <c r="F16" s="77">
        <f t="shared" si="1"/>
        <v>863.5993821966032</v>
      </c>
      <c r="G16" s="78">
        <f t="shared" si="2"/>
        <v>201.7661079994749</v>
      </c>
      <c r="H16" s="79">
        <f t="shared" si="3"/>
        <v>1267.1315981955531</v>
      </c>
      <c r="I16" s="2">
        <f t="shared" si="4"/>
        <v>12</v>
      </c>
    </row>
    <row r="17" spans="2:9" ht="11.25">
      <c r="B17" s="22">
        <v>2526</v>
      </c>
      <c r="C17" s="75">
        <v>865.8</v>
      </c>
      <c r="D17" s="70"/>
      <c r="E17" s="76">
        <f t="shared" si="0"/>
        <v>1065.365490196078</v>
      </c>
      <c r="F17" s="77">
        <f t="shared" si="1"/>
        <v>863.5993821966032</v>
      </c>
      <c r="G17" s="78">
        <f t="shared" si="2"/>
        <v>201.7661079994749</v>
      </c>
      <c r="H17" s="79">
        <f t="shared" si="3"/>
        <v>1267.1315981955531</v>
      </c>
      <c r="I17" s="2">
        <f t="shared" si="4"/>
        <v>13</v>
      </c>
    </row>
    <row r="18" spans="2:9" ht="11.25">
      <c r="B18" s="22">
        <v>2527</v>
      </c>
      <c r="C18" s="75">
        <v>667.8</v>
      </c>
      <c r="D18" s="70"/>
      <c r="E18" s="76">
        <f t="shared" si="0"/>
        <v>1065.365490196078</v>
      </c>
      <c r="F18" s="77">
        <f t="shared" si="1"/>
        <v>863.5993821966032</v>
      </c>
      <c r="G18" s="78">
        <f t="shared" si="2"/>
        <v>201.7661079994749</v>
      </c>
      <c r="H18" s="79">
        <f t="shared" si="3"/>
        <v>1267.1315981955531</v>
      </c>
      <c r="I18" s="2">
        <f t="shared" si="4"/>
        <v>14</v>
      </c>
    </row>
    <row r="19" spans="2:9" ht="11.25">
      <c r="B19" s="22">
        <v>2528</v>
      </c>
      <c r="C19" s="75">
        <v>964.1</v>
      </c>
      <c r="D19" s="70"/>
      <c r="E19" s="76">
        <f t="shared" si="0"/>
        <v>1065.365490196078</v>
      </c>
      <c r="F19" s="77">
        <f t="shared" si="1"/>
        <v>863.5993821966032</v>
      </c>
      <c r="G19" s="78">
        <f t="shared" si="2"/>
        <v>201.7661079994749</v>
      </c>
      <c r="H19" s="79">
        <f t="shared" si="3"/>
        <v>1267.1315981955531</v>
      </c>
      <c r="I19" s="2">
        <f t="shared" si="4"/>
        <v>15</v>
      </c>
    </row>
    <row r="20" spans="2:9" ht="11.25">
      <c r="B20" s="22">
        <v>2529</v>
      </c>
      <c r="C20" s="75">
        <v>907.1</v>
      </c>
      <c r="D20" s="70"/>
      <c r="E20" s="76">
        <f t="shared" si="0"/>
        <v>1065.365490196078</v>
      </c>
      <c r="F20" s="77">
        <f t="shared" si="1"/>
        <v>863.5993821966032</v>
      </c>
      <c r="G20" s="78">
        <f t="shared" si="2"/>
        <v>201.7661079994749</v>
      </c>
      <c r="H20" s="79">
        <f t="shared" si="3"/>
        <v>1267.1315981955531</v>
      </c>
      <c r="I20" s="2">
        <f t="shared" si="4"/>
        <v>16</v>
      </c>
    </row>
    <row r="21" spans="2:9" ht="11.25">
      <c r="B21" s="22">
        <v>2530</v>
      </c>
      <c r="C21" s="75">
        <v>949</v>
      </c>
      <c r="D21" s="70"/>
      <c r="E21" s="76">
        <f t="shared" si="0"/>
        <v>1065.365490196078</v>
      </c>
      <c r="F21" s="77">
        <f t="shared" si="1"/>
        <v>863.5993821966032</v>
      </c>
      <c r="G21" s="78">
        <f t="shared" si="2"/>
        <v>201.7661079994749</v>
      </c>
      <c r="H21" s="79">
        <f t="shared" si="3"/>
        <v>1267.1315981955531</v>
      </c>
      <c r="I21" s="2">
        <f t="shared" si="4"/>
        <v>17</v>
      </c>
    </row>
    <row r="22" spans="2:9" ht="11.25">
      <c r="B22" s="22">
        <v>2531</v>
      </c>
      <c r="C22" s="80">
        <v>1126.4</v>
      </c>
      <c r="D22" s="70"/>
      <c r="E22" s="76">
        <f t="shared" si="0"/>
        <v>1065.365490196078</v>
      </c>
      <c r="F22" s="77">
        <f t="shared" si="1"/>
        <v>863.5993821966032</v>
      </c>
      <c r="G22" s="78">
        <f t="shared" si="2"/>
        <v>201.7661079994749</v>
      </c>
      <c r="H22" s="79">
        <f t="shared" si="3"/>
        <v>1267.1315981955531</v>
      </c>
      <c r="I22" s="2">
        <f t="shared" si="4"/>
        <v>18</v>
      </c>
    </row>
    <row r="23" spans="2:9" ht="11.25">
      <c r="B23" s="22">
        <v>2532</v>
      </c>
      <c r="C23" s="80">
        <v>934.2</v>
      </c>
      <c r="D23" s="70"/>
      <c r="E23" s="76">
        <f t="shared" si="0"/>
        <v>1065.365490196078</v>
      </c>
      <c r="F23" s="77">
        <f t="shared" si="1"/>
        <v>863.5993821966032</v>
      </c>
      <c r="G23" s="78">
        <f t="shared" si="2"/>
        <v>201.7661079994749</v>
      </c>
      <c r="H23" s="79">
        <f t="shared" si="3"/>
        <v>1267.1315981955531</v>
      </c>
      <c r="I23" s="2">
        <f t="shared" si="4"/>
        <v>19</v>
      </c>
    </row>
    <row r="24" spans="2:9" ht="11.25">
      <c r="B24" s="22">
        <v>2533</v>
      </c>
      <c r="C24" s="80">
        <v>1051.9</v>
      </c>
      <c r="D24" s="70"/>
      <c r="E24" s="76">
        <f t="shared" si="0"/>
        <v>1065.365490196078</v>
      </c>
      <c r="F24" s="77">
        <f t="shared" si="1"/>
        <v>863.5993821966032</v>
      </c>
      <c r="G24" s="78">
        <f t="shared" si="2"/>
        <v>201.7661079994749</v>
      </c>
      <c r="H24" s="79">
        <f t="shared" si="3"/>
        <v>1267.1315981955531</v>
      </c>
      <c r="I24" s="2">
        <f t="shared" si="4"/>
        <v>20</v>
      </c>
    </row>
    <row r="25" spans="2:9" ht="11.25">
      <c r="B25" s="22">
        <v>2534</v>
      </c>
      <c r="C25" s="80">
        <v>931.7</v>
      </c>
      <c r="D25" s="70"/>
      <c r="E25" s="76">
        <f t="shared" si="0"/>
        <v>1065.365490196078</v>
      </c>
      <c r="F25" s="77">
        <f t="shared" si="1"/>
        <v>863.5993821966032</v>
      </c>
      <c r="G25" s="78">
        <f t="shared" si="2"/>
        <v>201.7661079994749</v>
      </c>
      <c r="H25" s="79">
        <f t="shared" si="3"/>
        <v>1267.1315981955531</v>
      </c>
      <c r="I25" s="2">
        <f t="shared" si="4"/>
        <v>21</v>
      </c>
    </row>
    <row r="26" spans="2:9" ht="11.25">
      <c r="B26" s="22">
        <v>2535</v>
      </c>
      <c r="C26" s="80">
        <v>857.5</v>
      </c>
      <c r="D26" s="70"/>
      <c r="E26" s="76">
        <f t="shared" si="0"/>
        <v>1065.365490196078</v>
      </c>
      <c r="F26" s="77">
        <f t="shared" si="1"/>
        <v>863.5993821966032</v>
      </c>
      <c r="G26" s="78">
        <f t="shared" si="2"/>
        <v>201.7661079994749</v>
      </c>
      <c r="H26" s="79">
        <f t="shared" si="3"/>
        <v>1267.1315981955531</v>
      </c>
      <c r="I26" s="2">
        <f t="shared" si="4"/>
        <v>22</v>
      </c>
    </row>
    <row r="27" spans="2:9" ht="11.25">
      <c r="B27" s="22">
        <v>2536</v>
      </c>
      <c r="C27" s="80">
        <v>714.8</v>
      </c>
      <c r="D27" s="70"/>
      <c r="E27" s="76">
        <f t="shared" si="0"/>
        <v>1065.365490196078</v>
      </c>
      <c r="F27" s="77">
        <f t="shared" si="1"/>
        <v>863.5993821966032</v>
      </c>
      <c r="G27" s="78">
        <f t="shared" si="2"/>
        <v>201.7661079994749</v>
      </c>
      <c r="H27" s="79">
        <f t="shared" si="3"/>
        <v>1267.1315981955531</v>
      </c>
      <c r="I27" s="2">
        <f t="shared" si="4"/>
        <v>23</v>
      </c>
    </row>
    <row r="28" spans="2:9" ht="11.25">
      <c r="B28" s="22">
        <v>2537</v>
      </c>
      <c r="C28" s="80">
        <v>1097.9</v>
      </c>
      <c r="D28" s="70"/>
      <c r="E28" s="76">
        <f t="shared" si="0"/>
        <v>1065.365490196078</v>
      </c>
      <c r="F28" s="77">
        <f t="shared" si="1"/>
        <v>863.5993821966032</v>
      </c>
      <c r="G28" s="78">
        <f t="shared" si="2"/>
        <v>201.7661079994749</v>
      </c>
      <c r="H28" s="79">
        <f t="shared" si="3"/>
        <v>1267.1315981955531</v>
      </c>
      <c r="I28" s="2">
        <f t="shared" si="4"/>
        <v>24</v>
      </c>
    </row>
    <row r="29" spans="2:9" ht="11.25">
      <c r="B29" s="22">
        <v>2538</v>
      </c>
      <c r="C29" s="80">
        <v>1061.3</v>
      </c>
      <c r="D29" s="70"/>
      <c r="E29" s="76">
        <f t="shared" si="0"/>
        <v>1065.365490196078</v>
      </c>
      <c r="F29" s="77">
        <f t="shared" si="1"/>
        <v>863.5993821966032</v>
      </c>
      <c r="G29" s="78">
        <f t="shared" si="2"/>
        <v>201.7661079994749</v>
      </c>
      <c r="H29" s="79">
        <f t="shared" si="3"/>
        <v>1267.1315981955531</v>
      </c>
      <c r="I29" s="2">
        <f t="shared" si="4"/>
        <v>25</v>
      </c>
    </row>
    <row r="30" spans="2:9" ht="11.25">
      <c r="B30" s="22">
        <v>2539</v>
      </c>
      <c r="C30" s="80">
        <v>1203.4</v>
      </c>
      <c r="D30" s="70"/>
      <c r="E30" s="76">
        <f t="shared" si="0"/>
        <v>1065.365490196078</v>
      </c>
      <c r="F30" s="77">
        <f t="shared" si="1"/>
        <v>863.5993821966032</v>
      </c>
      <c r="G30" s="78">
        <f t="shared" si="2"/>
        <v>201.7661079994749</v>
      </c>
      <c r="H30" s="79">
        <f t="shared" si="3"/>
        <v>1267.1315981955531</v>
      </c>
      <c r="I30" s="2">
        <f t="shared" si="4"/>
        <v>26</v>
      </c>
    </row>
    <row r="31" spans="2:9" ht="11.25">
      <c r="B31" s="22">
        <v>2540</v>
      </c>
      <c r="C31" s="80">
        <v>888.1</v>
      </c>
      <c r="D31" s="70"/>
      <c r="E31" s="76">
        <f t="shared" si="0"/>
        <v>1065.365490196078</v>
      </c>
      <c r="F31" s="77">
        <f t="shared" si="1"/>
        <v>863.5993821966032</v>
      </c>
      <c r="G31" s="78">
        <f t="shared" si="2"/>
        <v>201.7661079994749</v>
      </c>
      <c r="H31" s="79">
        <f t="shared" si="3"/>
        <v>1267.1315981955531</v>
      </c>
      <c r="I31" s="2">
        <f t="shared" si="4"/>
        <v>27</v>
      </c>
    </row>
    <row r="32" spans="2:9" ht="11.25">
      <c r="B32" s="22">
        <v>2541</v>
      </c>
      <c r="C32" s="80">
        <v>1065.3</v>
      </c>
      <c r="D32" s="70"/>
      <c r="E32" s="76">
        <f t="shared" si="0"/>
        <v>1065.365490196078</v>
      </c>
      <c r="F32" s="77">
        <f t="shared" si="1"/>
        <v>863.5993821966032</v>
      </c>
      <c r="G32" s="78">
        <f t="shared" si="2"/>
        <v>201.7661079994749</v>
      </c>
      <c r="H32" s="79">
        <f t="shared" si="3"/>
        <v>1267.1315981955531</v>
      </c>
      <c r="I32" s="2">
        <f t="shared" si="4"/>
        <v>28</v>
      </c>
    </row>
    <row r="33" spans="2:9" ht="11.25">
      <c r="B33" s="22">
        <v>2542</v>
      </c>
      <c r="C33" s="80">
        <v>1320.6</v>
      </c>
      <c r="D33" s="70"/>
      <c r="E33" s="76">
        <f t="shared" si="0"/>
        <v>1065.365490196078</v>
      </c>
      <c r="F33" s="77">
        <f t="shared" si="1"/>
        <v>863.5993821966032</v>
      </c>
      <c r="G33" s="78">
        <f t="shared" si="2"/>
        <v>201.7661079994749</v>
      </c>
      <c r="H33" s="79">
        <f t="shared" si="3"/>
        <v>1267.1315981955531</v>
      </c>
      <c r="I33" s="2">
        <f t="shared" si="4"/>
        <v>29</v>
      </c>
    </row>
    <row r="34" spans="2:9" ht="11.25">
      <c r="B34" s="22">
        <v>2543</v>
      </c>
      <c r="C34" s="80">
        <v>1022.7</v>
      </c>
      <c r="D34" s="70"/>
      <c r="E34" s="76">
        <f t="shared" si="0"/>
        <v>1065.365490196078</v>
      </c>
      <c r="F34" s="77">
        <f t="shared" si="1"/>
        <v>863.5993821966032</v>
      </c>
      <c r="G34" s="78">
        <f t="shared" si="2"/>
        <v>201.7661079994749</v>
      </c>
      <c r="H34" s="79">
        <f t="shared" si="3"/>
        <v>1267.1315981955531</v>
      </c>
      <c r="I34" s="2">
        <f t="shared" si="4"/>
        <v>30</v>
      </c>
    </row>
    <row r="35" spans="2:9" ht="11.25">
      <c r="B35" s="22">
        <v>2544</v>
      </c>
      <c r="C35" s="80">
        <v>1080.7</v>
      </c>
      <c r="D35" s="70"/>
      <c r="E35" s="76">
        <f t="shared" si="0"/>
        <v>1065.365490196078</v>
      </c>
      <c r="F35" s="77">
        <f t="shared" si="1"/>
        <v>863.5993821966032</v>
      </c>
      <c r="G35" s="78">
        <f t="shared" si="2"/>
        <v>201.7661079994749</v>
      </c>
      <c r="H35" s="79">
        <f t="shared" si="3"/>
        <v>1267.1315981955531</v>
      </c>
      <c r="I35" s="2">
        <f t="shared" si="4"/>
        <v>31</v>
      </c>
    </row>
    <row r="36" spans="2:16" ht="12.75">
      <c r="B36" s="22">
        <v>2545</v>
      </c>
      <c r="C36" s="80">
        <v>1721.7</v>
      </c>
      <c r="D36" s="70"/>
      <c r="E36" s="76">
        <f t="shared" si="0"/>
        <v>1065.365490196078</v>
      </c>
      <c r="F36" s="77">
        <f t="shared" si="1"/>
        <v>863.5993821966032</v>
      </c>
      <c r="G36" s="78">
        <f t="shared" si="2"/>
        <v>201.7661079994749</v>
      </c>
      <c r="H36" s="79">
        <f t="shared" si="3"/>
        <v>1267.1315981955531</v>
      </c>
      <c r="I36" s="2">
        <f t="shared" si="4"/>
        <v>32</v>
      </c>
      <c r="P36"/>
    </row>
    <row r="37" spans="2:9" ht="11.25">
      <c r="B37" s="22">
        <v>2546</v>
      </c>
      <c r="C37" s="80">
        <v>763.1</v>
      </c>
      <c r="D37" s="70"/>
      <c r="E37" s="76">
        <f aca="true" t="shared" si="5" ref="E37:E55">$C$105</f>
        <v>1065.365490196078</v>
      </c>
      <c r="F37" s="77">
        <f aca="true" t="shared" si="6" ref="F37:F55">+$C$108</f>
        <v>863.5993821966032</v>
      </c>
      <c r="G37" s="78">
        <f aca="true" t="shared" si="7" ref="G37:G55">$C$106</f>
        <v>201.7661079994749</v>
      </c>
      <c r="H37" s="79">
        <f aca="true" t="shared" si="8" ref="H37:H55">+$C$109</f>
        <v>1267.1315981955531</v>
      </c>
      <c r="I37" s="2">
        <f t="shared" si="4"/>
        <v>33</v>
      </c>
    </row>
    <row r="38" spans="2:9" ht="11.25">
      <c r="B38" s="22">
        <v>2547</v>
      </c>
      <c r="C38" s="80">
        <v>1087.6</v>
      </c>
      <c r="D38" s="70"/>
      <c r="E38" s="76">
        <f t="shared" si="5"/>
        <v>1065.365490196078</v>
      </c>
      <c r="F38" s="77">
        <f t="shared" si="6"/>
        <v>863.5993821966032</v>
      </c>
      <c r="G38" s="78">
        <f t="shared" si="7"/>
        <v>201.7661079994749</v>
      </c>
      <c r="H38" s="79">
        <f t="shared" si="8"/>
        <v>1267.1315981955531</v>
      </c>
      <c r="I38" s="2">
        <f t="shared" si="4"/>
        <v>34</v>
      </c>
    </row>
    <row r="39" spans="2:9" ht="11.25">
      <c r="B39" s="22">
        <v>2548</v>
      </c>
      <c r="C39" s="80">
        <v>1386.7</v>
      </c>
      <c r="D39" s="70"/>
      <c r="E39" s="76">
        <f t="shared" si="5"/>
        <v>1065.365490196078</v>
      </c>
      <c r="F39" s="77">
        <f t="shared" si="6"/>
        <v>863.5993821966032</v>
      </c>
      <c r="G39" s="78">
        <f t="shared" si="7"/>
        <v>201.7661079994749</v>
      </c>
      <c r="H39" s="79">
        <f t="shared" si="8"/>
        <v>1267.1315981955531</v>
      </c>
      <c r="I39" s="2">
        <f t="shared" si="4"/>
        <v>35</v>
      </c>
    </row>
    <row r="40" spans="2:9" ht="11.25">
      <c r="B40" s="22">
        <v>2549</v>
      </c>
      <c r="C40" s="80">
        <v>1250.1</v>
      </c>
      <c r="D40" s="70"/>
      <c r="E40" s="76">
        <f t="shared" si="5"/>
        <v>1065.365490196078</v>
      </c>
      <c r="F40" s="77">
        <f t="shared" si="6"/>
        <v>863.5993821966032</v>
      </c>
      <c r="G40" s="78">
        <f t="shared" si="7"/>
        <v>201.7661079994749</v>
      </c>
      <c r="H40" s="79">
        <f t="shared" si="8"/>
        <v>1267.1315981955531</v>
      </c>
      <c r="I40" s="2">
        <f t="shared" si="4"/>
        <v>36</v>
      </c>
    </row>
    <row r="41" spans="2:9" ht="11.25">
      <c r="B41" s="22">
        <v>2550</v>
      </c>
      <c r="C41" s="80">
        <v>1186.8</v>
      </c>
      <c r="D41" s="70"/>
      <c r="E41" s="76">
        <f t="shared" si="5"/>
        <v>1065.365490196078</v>
      </c>
      <c r="F41" s="77">
        <f t="shared" si="6"/>
        <v>863.5993821966032</v>
      </c>
      <c r="G41" s="78">
        <f t="shared" si="7"/>
        <v>201.7661079994749</v>
      </c>
      <c r="H41" s="79">
        <f t="shared" si="8"/>
        <v>1267.1315981955531</v>
      </c>
      <c r="I41" s="2">
        <f t="shared" si="4"/>
        <v>37</v>
      </c>
    </row>
    <row r="42" spans="2:9" ht="11.25">
      <c r="B42" s="22">
        <v>2551</v>
      </c>
      <c r="C42" s="80">
        <v>1049.7</v>
      </c>
      <c r="D42" s="70"/>
      <c r="E42" s="76">
        <f t="shared" si="5"/>
        <v>1065.365490196078</v>
      </c>
      <c r="F42" s="77">
        <f t="shared" si="6"/>
        <v>863.5993821966032</v>
      </c>
      <c r="G42" s="78">
        <f t="shared" si="7"/>
        <v>201.7661079994749</v>
      </c>
      <c r="H42" s="79">
        <f t="shared" si="8"/>
        <v>1267.1315981955531</v>
      </c>
      <c r="I42" s="2">
        <f t="shared" si="4"/>
        <v>38</v>
      </c>
    </row>
    <row r="43" spans="2:9" ht="11.25">
      <c r="B43" s="22">
        <v>2552</v>
      </c>
      <c r="C43" s="80">
        <v>814.1</v>
      </c>
      <c r="D43" s="70"/>
      <c r="E43" s="76">
        <f t="shared" si="5"/>
        <v>1065.365490196078</v>
      </c>
      <c r="F43" s="77">
        <f t="shared" si="6"/>
        <v>863.5993821966032</v>
      </c>
      <c r="G43" s="78">
        <f t="shared" si="7"/>
        <v>201.7661079994749</v>
      </c>
      <c r="H43" s="79">
        <f t="shared" si="8"/>
        <v>1267.1315981955531</v>
      </c>
      <c r="I43" s="2">
        <f t="shared" si="4"/>
        <v>39</v>
      </c>
    </row>
    <row r="44" spans="2:9" ht="11.25">
      <c r="B44" s="22">
        <v>2553</v>
      </c>
      <c r="C44" s="80">
        <v>1154.14</v>
      </c>
      <c r="D44" s="70"/>
      <c r="E44" s="76">
        <f t="shared" si="5"/>
        <v>1065.365490196078</v>
      </c>
      <c r="F44" s="77">
        <f t="shared" si="6"/>
        <v>863.5993821966032</v>
      </c>
      <c r="G44" s="78">
        <f t="shared" si="7"/>
        <v>201.7661079994749</v>
      </c>
      <c r="H44" s="79">
        <f t="shared" si="8"/>
        <v>1267.1315981955531</v>
      </c>
      <c r="I44" s="2">
        <f t="shared" si="4"/>
        <v>40</v>
      </c>
    </row>
    <row r="45" spans="2:9" ht="11.25">
      <c r="B45" s="22">
        <v>2554</v>
      </c>
      <c r="C45" s="80">
        <v>1432.6000000000004</v>
      </c>
      <c r="D45" s="70"/>
      <c r="E45" s="76">
        <f t="shared" si="5"/>
        <v>1065.365490196078</v>
      </c>
      <c r="F45" s="77">
        <f t="shared" si="6"/>
        <v>863.5993821966032</v>
      </c>
      <c r="G45" s="78">
        <f t="shared" si="7"/>
        <v>201.7661079994749</v>
      </c>
      <c r="H45" s="79">
        <f t="shared" si="8"/>
        <v>1267.1315981955531</v>
      </c>
      <c r="I45" s="2">
        <f t="shared" si="4"/>
        <v>41</v>
      </c>
    </row>
    <row r="46" spans="2:9" ht="11.25">
      <c r="B46" s="22">
        <v>2555</v>
      </c>
      <c r="C46" s="80">
        <v>960.6000000000003</v>
      </c>
      <c r="D46" s="70"/>
      <c r="E46" s="76">
        <f t="shared" si="5"/>
        <v>1065.365490196078</v>
      </c>
      <c r="F46" s="77">
        <f t="shared" si="6"/>
        <v>863.5993821966032</v>
      </c>
      <c r="G46" s="78">
        <f t="shared" si="7"/>
        <v>201.7661079994749</v>
      </c>
      <c r="H46" s="79">
        <f t="shared" si="8"/>
        <v>1267.1315981955531</v>
      </c>
      <c r="I46" s="2">
        <f t="shared" si="4"/>
        <v>42</v>
      </c>
    </row>
    <row r="47" spans="2:9" ht="11.25">
      <c r="B47" s="22">
        <v>2556</v>
      </c>
      <c r="C47" s="80">
        <v>1059.4</v>
      </c>
      <c r="D47" s="70"/>
      <c r="E47" s="76">
        <f t="shared" si="5"/>
        <v>1065.365490196078</v>
      </c>
      <c r="F47" s="77">
        <f t="shared" si="6"/>
        <v>863.5993821966032</v>
      </c>
      <c r="G47" s="78">
        <f t="shared" si="7"/>
        <v>201.7661079994749</v>
      </c>
      <c r="H47" s="79">
        <f t="shared" si="8"/>
        <v>1267.1315981955531</v>
      </c>
      <c r="I47" s="2">
        <f t="shared" si="4"/>
        <v>43</v>
      </c>
    </row>
    <row r="48" spans="2:9" ht="11.25">
      <c r="B48" s="22">
        <v>2557</v>
      </c>
      <c r="C48" s="80">
        <v>969</v>
      </c>
      <c r="D48" s="70"/>
      <c r="E48" s="76">
        <f t="shared" si="5"/>
        <v>1065.365490196078</v>
      </c>
      <c r="F48" s="77">
        <f t="shared" si="6"/>
        <v>863.5993821966032</v>
      </c>
      <c r="G48" s="78">
        <f t="shared" si="7"/>
        <v>201.7661079994749</v>
      </c>
      <c r="H48" s="79">
        <f t="shared" si="8"/>
        <v>1267.1315981955531</v>
      </c>
      <c r="I48" s="2">
        <f t="shared" si="4"/>
        <v>44</v>
      </c>
    </row>
    <row r="49" spans="2:9" ht="11.25">
      <c r="B49" s="22">
        <v>2558</v>
      </c>
      <c r="C49" s="80">
        <v>741</v>
      </c>
      <c r="D49" s="70"/>
      <c r="E49" s="76">
        <f t="shared" si="5"/>
        <v>1065.365490196078</v>
      </c>
      <c r="F49" s="77">
        <f t="shared" si="6"/>
        <v>863.5993821966032</v>
      </c>
      <c r="G49" s="78">
        <f t="shared" si="7"/>
        <v>201.7661079994749</v>
      </c>
      <c r="H49" s="79">
        <f t="shared" si="8"/>
        <v>1267.1315981955531</v>
      </c>
      <c r="I49" s="2">
        <f t="shared" si="4"/>
        <v>45</v>
      </c>
    </row>
    <row r="50" spans="2:13" ht="11.25">
      <c r="B50" s="22">
        <v>2559</v>
      </c>
      <c r="C50" s="75">
        <v>1102.8</v>
      </c>
      <c r="D50" s="70"/>
      <c r="E50" s="76">
        <f t="shared" si="5"/>
        <v>1065.365490196078</v>
      </c>
      <c r="F50" s="77">
        <f t="shared" si="6"/>
        <v>863.5993821966032</v>
      </c>
      <c r="G50" s="78">
        <f t="shared" si="7"/>
        <v>201.7661079994749</v>
      </c>
      <c r="H50" s="79">
        <f t="shared" si="8"/>
        <v>1267.1315981955531</v>
      </c>
      <c r="I50" s="2">
        <f t="shared" si="4"/>
        <v>46</v>
      </c>
      <c r="L50" s="89"/>
      <c r="M50" s="90"/>
    </row>
    <row r="51" spans="2:9" ht="11.25">
      <c r="B51" s="22">
        <v>2560</v>
      </c>
      <c r="C51" s="75">
        <v>1383.7</v>
      </c>
      <c r="D51" s="70"/>
      <c r="E51" s="76">
        <f t="shared" si="5"/>
        <v>1065.365490196078</v>
      </c>
      <c r="F51" s="77">
        <f t="shared" si="6"/>
        <v>863.5993821966032</v>
      </c>
      <c r="G51" s="78">
        <f t="shared" si="7"/>
        <v>201.7661079994749</v>
      </c>
      <c r="H51" s="79">
        <f t="shared" si="8"/>
        <v>1267.1315981955531</v>
      </c>
      <c r="I51" s="2">
        <f>I50+1</f>
        <v>47</v>
      </c>
    </row>
    <row r="52" spans="2:10" ht="11.25">
      <c r="B52" s="22">
        <v>2561</v>
      </c>
      <c r="C52" s="75">
        <v>1050.1</v>
      </c>
      <c r="D52" s="70"/>
      <c r="E52" s="76">
        <f t="shared" si="5"/>
        <v>1065.365490196078</v>
      </c>
      <c r="F52" s="77">
        <f t="shared" si="6"/>
        <v>863.5993821966032</v>
      </c>
      <c r="G52" s="78">
        <f t="shared" si="7"/>
        <v>201.7661079994749</v>
      </c>
      <c r="H52" s="79">
        <f t="shared" si="8"/>
        <v>1267.1315981955531</v>
      </c>
      <c r="I52" s="2">
        <f>I51+1</f>
        <v>48</v>
      </c>
      <c r="J52" s="23"/>
    </row>
    <row r="53" spans="2:10" ht="11.25">
      <c r="B53" s="92">
        <v>2562</v>
      </c>
      <c r="C53" s="80">
        <v>835.7</v>
      </c>
      <c r="E53" s="76">
        <f t="shared" si="5"/>
        <v>1065.365490196078</v>
      </c>
      <c r="F53" s="77">
        <f t="shared" si="6"/>
        <v>863.5993821966032</v>
      </c>
      <c r="G53" s="78">
        <f t="shared" si="7"/>
        <v>201.7661079994749</v>
      </c>
      <c r="H53" s="79">
        <f t="shared" si="8"/>
        <v>1267.1315981955531</v>
      </c>
      <c r="I53" s="2">
        <f>I52+1</f>
        <v>49</v>
      </c>
      <c r="J53" s="29"/>
    </row>
    <row r="54" spans="2:10" ht="11.25">
      <c r="B54" s="22">
        <v>2563</v>
      </c>
      <c r="C54" s="93">
        <v>1004.5</v>
      </c>
      <c r="D54" s="91"/>
      <c r="E54" s="76">
        <f t="shared" si="5"/>
        <v>1065.365490196078</v>
      </c>
      <c r="F54" s="77">
        <f t="shared" si="6"/>
        <v>863.5993821966032</v>
      </c>
      <c r="G54" s="78">
        <f t="shared" si="7"/>
        <v>201.7661079994749</v>
      </c>
      <c r="H54" s="79">
        <f t="shared" si="8"/>
        <v>1267.1315981955531</v>
      </c>
      <c r="I54" s="2">
        <f>I53+1</f>
        <v>50</v>
      </c>
      <c r="J54" s="29"/>
    </row>
    <row r="55" spans="2:14" ht="11.25">
      <c r="B55" s="22">
        <v>2564</v>
      </c>
      <c r="C55" s="93">
        <v>1290</v>
      </c>
      <c r="D55" s="70"/>
      <c r="E55" s="76">
        <f t="shared" si="5"/>
        <v>1065.365490196078</v>
      </c>
      <c r="F55" s="77">
        <f t="shared" si="6"/>
        <v>863.5993821966032</v>
      </c>
      <c r="G55" s="78">
        <f t="shared" si="7"/>
        <v>201.7661079994749</v>
      </c>
      <c r="H55" s="79">
        <f t="shared" si="8"/>
        <v>1267.1315981955531</v>
      </c>
      <c r="I55" s="2">
        <f>I54+1</f>
        <v>51</v>
      </c>
      <c r="J55" s="30"/>
      <c r="K55" s="100" t="str">
        <f>'[1]std. - เขื่อนแม่งัด'!$K$42:$N$42</f>
        <v>ปีน้ำ2565 ปริมาณฝนสะสม 1 เม.ย.65 - 31 มี.ค.66</v>
      </c>
      <c r="L55" s="100"/>
      <c r="M55" s="100"/>
      <c r="N55" s="100"/>
    </row>
    <row r="56" spans="2:13" ht="11.25">
      <c r="B56" s="94">
        <v>2565</v>
      </c>
      <c r="C56" s="95">
        <v>1610</v>
      </c>
      <c r="D56" s="96">
        <f>C56</f>
        <v>1610</v>
      </c>
      <c r="E56" s="81"/>
      <c r="F56" s="82"/>
      <c r="G56" s="83"/>
      <c r="H56" s="84"/>
      <c r="J56" s="31"/>
      <c r="K56" s="32"/>
      <c r="L56" s="31"/>
      <c r="M56" s="33"/>
    </row>
    <row r="57" spans="2:13" ht="11.25">
      <c r="B57" s="22"/>
      <c r="C57" s="80"/>
      <c r="D57" s="70"/>
      <c r="E57" s="81"/>
      <c r="F57" s="82"/>
      <c r="G57" s="83"/>
      <c r="H57" s="84"/>
      <c r="J57" s="31"/>
      <c r="K57" s="32"/>
      <c r="L57" s="31"/>
      <c r="M57" s="33"/>
    </row>
    <row r="58" spans="2:13" ht="11.25">
      <c r="B58" s="22"/>
      <c r="C58" s="80"/>
      <c r="D58" s="70"/>
      <c r="E58" s="81"/>
      <c r="F58" s="82"/>
      <c r="G58" s="83"/>
      <c r="H58" s="84"/>
      <c r="J58" s="31"/>
      <c r="K58" s="32"/>
      <c r="L58" s="31"/>
      <c r="M58" s="33"/>
    </row>
    <row r="59" spans="2:13" ht="11.25">
      <c r="B59" s="22"/>
      <c r="C59" s="80"/>
      <c r="D59" s="70"/>
      <c r="E59" s="81"/>
      <c r="F59" s="82"/>
      <c r="G59" s="83"/>
      <c r="H59" s="84"/>
      <c r="J59" s="31"/>
      <c r="K59" s="32"/>
      <c r="L59" s="31"/>
      <c r="M59" s="33"/>
    </row>
    <row r="60" spans="2:13" ht="11.25">
      <c r="B60" s="22"/>
      <c r="C60" s="80"/>
      <c r="D60" s="70"/>
      <c r="E60" s="81"/>
      <c r="F60" s="82"/>
      <c r="G60" s="83"/>
      <c r="H60" s="84"/>
      <c r="J60" s="31"/>
      <c r="K60" s="32"/>
      <c r="L60" s="31"/>
      <c r="M60" s="33"/>
    </row>
    <row r="61" spans="2:13" ht="11.25">
      <c r="B61" s="22"/>
      <c r="C61" s="80"/>
      <c r="D61" s="70"/>
      <c r="E61" s="81"/>
      <c r="F61" s="82"/>
      <c r="G61" s="83"/>
      <c r="H61" s="84"/>
      <c r="J61" s="31"/>
      <c r="K61" s="32"/>
      <c r="L61" s="31"/>
      <c r="M61" s="33"/>
    </row>
    <row r="62" spans="2:13" ht="11.25">
      <c r="B62" s="22"/>
      <c r="C62" s="80"/>
      <c r="D62" s="70"/>
      <c r="E62" s="81"/>
      <c r="F62" s="82"/>
      <c r="G62" s="83"/>
      <c r="H62" s="84"/>
      <c r="J62" s="31"/>
      <c r="K62" s="32"/>
      <c r="L62" s="31"/>
      <c r="M62" s="33"/>
    </row>
    <row r="63" spans="2:13" ht="11.25">
      <c r="B63" s="22"/>
      <c r="C63" s="80"/>
      <c r="D63" s="70"/>
      <c r="E63" s="81"/>
      <c r="F63" s="82"/>
      <c r="G63" s="83"/>
      <c r="H63" s="84"/>
      <c r="J63" s="31"/>
      <c r="K63" s="32"/>
      <c r="L63" s="31"/>
      <c r="M63" s="33"/>
    </row>
    <row r="64" spans="2:13" ht="11.25">
      <c r="B64" s="22"/>
      <c r="C64" s="80"/>
      <c r="D64" s="70"/>
      <c r="E64" s="81"/>
      <c r="F64" s="82"/>
      <c r="G64" s="83"/>
      <c r="H64" s="84"/>
      <c r="J64" s="31"/>
      <c r="K64" s="32"/>
      <c r="L64" s="31"/>
      <c r="M64" s="33"/>
    </row>
    <row r="65" spans="2:13" ht="11.25">
      <c r="B65" s="22"/>
      <c r="C65" s="80"/>
      <c r="D65" s="70"/>
      <c r="E65" s="81"/>
      <c r="F65" s="82"/>
      <c r="G65" s="83"/>
      <c r="H65" s="84"/>
      <c r="J65" s="31"/>
      <c r="K65" s="32"/>
      <c r="L65" s="31"/>
      <c r="M65" s="33"/>
    </row>
    <row r="66" spans="2:13" ht="11.25">
      <c r="B66" s="22"/>
      <c r="C66" s="80"/>
      <c r="D66" s="70"/>
      <c r="E66" s="81"/>
      <c r="F66" s="82"/>
      <c r="G66" s="83"/>
      <c r="H66" s="84"/>
      <c r="J66" s="31"/>
      <c r="K66" s="32"/>
      <c r="L66" s="31"/>
      <c r="M66" s="33"/>
    </row>
    <row r="67" spans="2:13" ht="11.25">
      <c r="B67" s="22"/>
      <c r="C67" s="80"/>
      <c r="D67" s="70"/>
      <c r="E67" s="81"/>
      <c r="F67" s="82"/>
      <c r="G67" s="83"/>
      <c r="H67" s="84"/>
      <c r="J67" s="31"/>
      <c r="K67" s="32"/>
      <c r="L67" s="31"/>
      <c r="M67" s="33"/>
    </row>
    <row r="68" spans="2:13" ht="11.25">
      <c r="B68" s="22"/>
      <c r="C68" s="80"/>
      <c r="D68" s="70"/>
      <c r="E68" s="81"/>
      <c r="F68" s="82"/>
      <c r="G68" s="83"/>
      <c r="H68" s="84"/>
      <c r="J68" s="31"/>
      <c r="K68" s="32"/>
      <c r="L68" s="31"/>
      <c r="M68" s="33"/>
    </row>
    <row r="69" spans="2:13" ht="11.25">
      <c r="B69" s="22"/>
      <c r="C69" s="80"/>
      <c r="D69" s="70"/>
      <c r="E69" s="81"/>
      <c r="F69" s="82"/>
      <c r="G69" s="83"/>
      <c r="H69" s="84"/>
      <c r="J69" s="31"/>
      <c r="K69" s="32"/>
      <c r="L69" s="31"/>
      <c r="M69" s="33"/>
    </row>
    <row r="70" spans="2:13" ht="11.25">
      <c r="B70" s="22"/>
      <c r="C70" s="80"/>
      <c r="D70" s="70"/>
      <c r="E70" s="81"/>
      <c r="F70" s="82"/>
      <c r="G70" s="83"/>
      <c r="H70" s="84"/>
      <c r="J70" s="31"/>
      <c r="K70" s="32"/>
      <c r="L70" s="31"/>
      <c r="M70" s="33"/>
    </row>
    <row r="71" spans="2:13" ht="11.25">
      <c r="B71" s="22"/>
      <c r="C71" s="80"/>
      <c r="D71" s="70"/>
      <c r="E71" s="81"/>
      <c r="F71" s="82"/>
      <c r="G71" s="83"/>
      <c r="H71" s="84"/>
      <c r="J71" s="31"/>
      <c r="K71" s="32"/>
      <c r="L71" s="31"/>
      <c r="M71" s="33"/>
    </row>
    <row r="72" spans="2:13" ht="11.25">
      <c r="B72" s="22"/>
      <c r="C72" s="80"/>
      <c r="D72" s="70"/>
      <c r="E72" s="81"/>
      <c r="F72" s="82"/>
      <c r="G72" s="83"/>
      <c r="H72" s="84"/>
      <c r="J72" s="31"/>
      <c r="K72" s="32"/>
      <c r="L72" s="31"/>
      <c r="M72" s="33"/>
    </row>
    <row r="73" spans="2:13" ht="11.25">
      <c r="B73" s="22"/>
      <c r="C73" s="80"/>
      <c r="D73" s="70"/>
      <c r="E73" s="81"/>
      <c r="F73" s="82"/>
      <c r="G73" s="83"/>
      <c r="H73" s="84"/>
      <c r="J73" s="31"/>
      <c r="K73" s="32"/>
      <c r="L73" s="31"/>
      <c r="M73" s="33"/>
    </row>
    <row r="74" spans="2:13" ht="11.25">
      <c r="B74" s="22"/>
      <c r="C74" s="80"/>
      <c r="D74" s="70"/>
      <c r="E74" s="81"/>
      <c r="F74" s="82"/>
      <c r="G74" s="83"/>
      <c r="H74" s="84"/>
      <c r="J74" s="31"/>
      <c r="K74" s="32"/>
      <c r="L74" s="31"/>
      <c r="M74" s="33"/>
    </row>
    <row r="75" spans="2:13" ht="11.25">
      <c r="B75" s="22"/>
      <c r="C75" s="80"/>
      <c r="D75" s="70"/>
      <c r="E75" s="81"/>
      <c r="F75" s="82"/>
      <c r="G75" s="83"/>
      <c r="H75" s="84"/>
      <c r="J75" s="31"/>
      <c r="K75" s="32"/>
      <c r="L75" s="31"/>
      <c r="M75" s="33"/>
    </row>
    <row r="76" spans="2:13" ht="11.25">
      <c r="B76" s="22"/>
      <c r="C76" s="80"/>
      <c r="D76" s="70"/>
      <c r="E76" s="81"/>
      <c r="F76" s="82"/>
      <c r="G76" s="83"/>
      <c r="H76" s="84"/>
      <c r="J76" s="31"/>
      <c r="K76" s="32"/>
      <c r="L76" s="31"/>
      <c r="M76" s="33"/>
    </row>
    <row r="77" spans="2:13" ht="11.25">
      <c r="B77" s="22"/>
      <c r="C77" s="80"/>
      <c r="D77" s="70"/>
      <c r="E77" s="81"/>
      <c r="F77" s="82"/>
      <c r="G77" s="83"/>
      <c r="H77" s="84"/>
      <c r="J77" s="31"/>
      <c r="K77" s="32"/>
      <c r="L77" s="31"/>
      <c r="M77" s="33"/>
    </row>
    <row r="78" spans="2:13" ht="11.25">
      <c r="B78" s="22"/>
      <c r="C78" s="80"/>
      <c r="D78" s="70"/>
      <c r="E78" s="81"/>
      <c r="F78" s="82"/>
      <c r="G78" s="83"/>
      <c r="H78" s="84"/>
      <c r="J78" s="31"/>
      <c r="K78" s="32"/>
      <c r="L78" s="31"/>
      <c r="M78" s="33"/>
    </row>
    <row r="79" spans="2:13" ht="11.25">
      <c r="B79" s="22"/>
      <c r="C79" s="80"/>
      <c r="D79" s="70"/>
      <c r="E79" s="81"/>
      <c r="F79" s="82"/>
      <c r="G79" s="83"/>
      <c r="H79" s="84"/>
      <c r="J79" s="31"/>
      <c r="K79" s="32"/>
      <c r="L79" s="31"/>
      <c r="M79" s="33"/>
    </row>
    <row r="80" spans="2:13" ht="11.25">
      <c r="B80" s="22"/>
      <c r="C80" s="80"/>
      <c r="D80" s="70"/>
      <c r="E80" s="81"/>
      <c r="F80" s="82"/>
      <c r="G80" s="83"/>
      <c r="H80" s="84"/>
      <c r="J80" s="31"/>
      <c r="K80" s="32"/>
      <c r="L80" s="31"/>
      <c r="M80" s="33"/>
    </row>
    <row r="81" spans="2:13" ht="11.25">
      <c r="B81" s="22"/>
      <c r="C81" s="80"/>
      <c r="D81" s="70"/>
      <c r="E81" s="81"/>
      <c r="F81" s="82"/>
      <c r="G81" s="83"/>
      <c r="H81" s="84"/>
      <c r="J81" s="31"/>
      <c r="K81" s="32"/>
      <c r="L81" s="31"/>
      <c r="M81" s="33"/>
    </row>
    <row r="82" spans="2:13" ht="11.25">
      <c r="B82" s="22"/>
      <c r="C82" s="80"/>
      <c r="D82" s="70"/>
      <c r="E82" s="81"/>
      <c r="F82" s="82"/>
      <c r="G82" s="83"/>
      <c r="H82" s="84"/>
      <c r="J82" s="31"/>
      <c r="K82" s="32"/>
      <c r="L82" s="31"/>
      <c r="M82" s="33"/>
    </row>
    <row r="83" spans="2:13" ht="11.25">
      <c r="B83" s="22"/>
      <c r="C83" s="80"/>
      <c r="D83" s="70"/>
      <c r="E83" s="81"/>
      <c r="F83" s="82"/>
      <c r="G83" s="83"/>
      <c r="H83" s="84"/>
      <c r="J83" s="31"/>
      <c r="K83" s="32"/>
      <c r="L83" s="31"/>
      <c r="M83" s="33"/>
    </row>
    <row r="84" spans="2:13" ht="11.25">
      <c r="B84" s="22"/>
      <c r="C84" s="80"/>
      <c r="D84" s="70"/>
      <c r="E84" s="81"/>
      <c r="F84" s="82"/>
      <c r="G84" s="83"/>
      <c r="H84" s="84"/>
      <c r="J84" s="31"/>
      <c r="K84" s="32"/>
      <c r="L84" s="31"/>
      <c r="M84" s="33"/>
    </row>
    <row r="85" spans="2:13" ht="11.25">
      <c r="B85" s="22"/>
      <c r="C85" s="80"/>
      <c r="D85" s="70"/>
      <c r="E85" s="81"/>
      <c r="F85" s="82"/>
      <c r="G85" s="83"/>
      <c r="H85" s="84"/>
      <c r="J85" s="31"/>
      <c r="K85" s="32"/>
      <c r="L85" s="31"/>
      <c r="M85" s="33"/>
    </row>
    <row r="86" spans="2:13" ht="11.25">
      <c r="B86" s="22"/>
      <c r="C86" s="80"/>
      <c r="D86" s="70"/>
      <c r="E86" s="81"/>
      <c r="F86" s="82"/>
      <c r="G86" s="83"/>
      <c r="H86" s="84"/>
      <c r="J86" s="31"/>
      <c r="K86" s="32"/>
      <c r="L86" s="31"/>
      <c r="M86" s="33"/>
    </row>
    <row r="87" spans="2:13" ht="11.25">
      <c r="B87" s="22"/>
      <c r="C87" s="80"/>
      <c r="D87" s="70"/>
      <c r="E87" s="81"/>
      <c r="F87" s="82"/>
      <c r="G87" s="83"/>
      <c r="H87" s="84"/>
      <c r="J87" s="31"/>
      <c r="K87" s="32"/>
      <c r="L87" s="31"/>
      <c r="M87" s="33"/>
    </row>
    <row r="88" spans="2:13" ht="11.25">
      <c r="B88" s="22"/>
      <c r="C88" s="80"/>
      <c r="D88" s="70"/>
      <c r="E88" s="81"/>
      <c r="F88" s="82"/>
      <c r="G88" s="83"/>
      <c r="H88" s="84"/>
      <c r="J88" s="31"/>
      <c r="K88" s="32"/>
      <c r="L88" s="31"/>
      <c r="M88" s="33"/>
    </row>
    <row r="89" spans="2:13" ht="11.25">
      <c r="B89" s="22"/>
      <c r="C89" s="80"/>
      <c r="D89" s="70"/>
      <c r="E89" s="81"/>
      <c r="F89" s="82"/>
      <c r="G89" s="83"/>
      <c r="H89" s="84"/>
      <c r="J89" s="31"/>
      <c r="K89" s="32"/>
      <c r="L89" s="31"/>
      <c r="M89" s="33"/>
    </row>
    <row r="90" spans="2:13" ht="11.25">
      <c r="B90" s="22"/>
      <c r="C90" s="80"/>
      <c r="D90" s="70"/>
      <c r="E90" s="81"/>
      <c r="F90" s="82"/>
      <c r="G90" s="83"/>
      <c r="H90" s="84"/>
      <c r="J90" s="31"/>
      <c r="K90" s="32"/>
      <c r="L90" s="31"/>
      <c r="M90" s="33"/>
    </row>
    <row r="91" spans="2:13" ht="11.25">
      <c r="B91" s="28"/>
      <c r="C91" s="85"/>
      <c r="D91" s="70"/>
      <c r="E91" s="81"/>
      <c r="F91" s="82"/>
      <c r="G91" s="83"/>
      <c r="H91" s="84"/>
      <c r="J91" s="31"/>
      <c r="K91" s="32"/>
      <c r="L91" s="31"/>
      <c r="M91" s="33"/>
    </row>
    <row r="92" spans="2:13" ht="11.25">
      <c r="B92" s="22"/>
      <c r="C92" s="80"/>
      <c r="D92" s="70"/>
      <c r="E92" s="76"/>
      <c r="F92" s="77"/>
      <c r="G92" s="78"/>
      <c r="H92" s="79"/>
      <c r="J92" s="31"/>
      <c r="K92" s="32"/>
      <c r="L92" s="31"/>
      <c r="M92" s="33"/>
    </row>
    <row r="93" spans="2:13" ht="11.25">
      <c r="B93" s="28"/>
      <c r="C93" s="85"/>
      <c r="D93" s="70"/>
      <c r="E93" s="81"/>
      <c r="F93" s="82"/>
      <c r="G93" s="83"/>
      <c r="H93" s="84"/>
      <c r="J93" s="31"/>
      <c r="K93" s="32"/>
      <c r="L93" s="31"/>
      <c r="M93" s="33"/>
    </row>
    <row r="94" spans="2:13" ht="11.25">
      <c r="B94" s="28"/>
      <c r="C94" s="80"/>
      <c r="D94" s="70"/>
      <c r="E94" s="81"/>
      <c r="F94" s="82"/>
      <c r="G94" s="83"/>
      <c r="H94" s="84"/>
      <c r="J94" s="31"/>
      <c r="K94" s="32"/>
      <c r="L94" s="31"/>
      <c r="M94" s="33"/>
    </row>
    <row r="95" spans="2:13" ht="11.25">
      <c r="B95" s="22"/>
      <c r="C95" s="80"/>
      <c r="D95" s="70"/>
      <c r="E95" s="81"/>
      <c r="F95" s="82"/>
      <c r="G95" s="83"/>
      <c r="H95" s="84"/>
      <c r="J95" s="31"/>
      <c r="K95" s="32"/>
      <c r="L95" s="31"/>
      <c r="M95" s="33"/>
    </row>
    <row r="96" spans="2:13" ht="11.25">
      <c r="B96" s="28"/>
      <c r="C96" s="80"/>
      <c r="D96" s="70"/>
      <c r="E96" s="81"/>
      <c r="F96" s="82"/>
      <c r="G96" s="83"/>
      <c r="H96" s="84"/>
      <c r="J96" s="31"/>
      <c r="K96" s="32"/>
      <c r="L96" s="31"/>
      <c r="M96" s="33"/>
    </row>
    <row r="97" spans="2:13" ht="11.25">
      <c r="B97" s="28"/>
      <c r="C97" s="80"/>
      <c r="D97" s="70"/>
      <c r="E97" s="81"/>
      <c r="F97" s="82"/>
      <c r="G97" s="83"/>
      <c r="H97" s="84"/>
      <c r="J97" s="31"/>
      <c r="K97" s="32"/>
      <c r="L97" s="31"/>
      <c r="M97" s="33"/>
    </row>
    <row r="98" spans="2:13" ht="11.25">
      <c r="B98" s="22"/>
      <c r="C98" s="85"/>
      <c r="D98" s="70"/>
      <c r="E98" s="81"/>
      <c r="F98" s="82"/>
      <c r="G98" s="83"/>
      <c r="H98" s="84"/>
      <c r="J98" s="31"/>
      <c r="K98" s="32"/>
      <c r="L98" s="31"/>
      <c r="M98" s="33"/>
    </row>
    <row r="99" spans="2:13" ht="11.25">
      <c r="B99" s="34"/>
      <c r="C99" s="86"/>
      <c r="D99" s="70"/>
      <c r="E99" s="81"/>
      <c r="F99" s="82"/>
      <c r="G99" s="83"/>
      <c r="H99" s="84"/>
      <c r="J99" s="31"/>
      <c r="K99" s="32"/>
      <c r="L99" s="31"/>
      <c r="M99" s="33"/>
    </row>
    <row r="100" spans="2:13" ht="11.25">
      <c r="B100" s="28"/>
      <c r="C100" s="64"/>
      <c r="D100" s="21"/>
      <c r="E100" s="24"/>
      <c r="F100" s="25"/>
      <c r="G100" s="26"/>
      <c r="H100" s="27"/>
      <c r="J100" s="31"/>
      <c r="K100" s="32"/>
      <c r="L100" s="31"/>
      <c r="M100" s="33"/>
    </row>
    <row r="101" spans="2:13" ht="11.25">
      <c r="B101" s="35"/>
      <c r="C101" s="65"/>
      <c r="D101" s="21"/>
      <c r="E101" s="36"/>
      <c r="F101" s="37"/>
      <c r="G101" s="38"/>
      <c r="H101" s="39"/>
      <c r="J101" s="31"/>
      <c r="K101" s="32"/>
      <c r="L101" s="31"/>
      <c r="M101" s="33"/>
    </row>
    <row r="102" spans="2:13" ht="11.25">
      <c r="B102" s="40"/>
      <c r="C102" s="41"/>
      <c r="D102" s="21"/>
      <c r="E102" s="42"/>
      <c r="F102" s="42"/>
      <c r="G102" s="42"/>
      <c r="H102" s="42"/>
      <c r="J102" s="31"/>
      <c r="K102" s="32"/>
      <c r="L102" s="31"/>
      <c r="M102" s="33"/>
    </row>
    <row r="103" spans="2:13" ht="11.25">
      <c r="B103" s="40"/>
      <c r="C103" s="41"/>
      <c r="D103" s="21"/>
      <c r="E103" s="42"/>
      <c r="F103" s="42"/>
      <c r="G103" s="42"/>
      <c r="H103" s="42"/>
      <c r="J103" s="31"/>
      <c r="K103" s="32"/>
      <c r="L103" s="31"/>
      <c r="M103" s="33"/>
    </row>
    <row r="104" spans="1:17" ht="16.5" customHeight="1">
      <c r="A104" s="23"/>
      <c r="B104" s="43"/>
      <c r="C104" s="44"/>
      <c r="D104" s="23"/>
      <c r="E104" s="23"/>
      <c r="F104" s="23"/>
      <c r="G104" s="23"/>
      <c r="H104" s="23"/>
      <c r="I104" s="23"/>
      <c r="J104" s="23"/>
      <c r="K104" s="23"/>
      <c r="Q104" s="41"/>
    </row>
    <row r="105" spans="1:11" ht="15.75" customHeight="1">
      <c r="A105" s="23"/>
      <c r="B105" s="45" t="s">
        <v>8</v>
      </c>
      <c r="C105" s="66">
        <f>AVERAGE(C5:C55)</f>
        <v>1065.365490196078</v>
      </c>
      <c r="D105" s="46"/>
      <c r="E105" s="43"/>
      <c r="F105" s="43"/>
      <c r="G105" s="23"/>
      <c r="H105" s="47" t="s">
        <v>8</v>
      </c>
      <c r="I105" s="48" t="s">
        <v>21</v>
      </c>
      <c r="J105" s="49"/>
      <c r="K105" s="50"/>
    </row>
    <row r="106" spans="1:11" ht="15.75" customHeight="1">
      <c r="A106" s="23"/>
      <c r="B106" s="51" t="s">
        <v>10</v>
      </c>
      <c r="C106" s="67">
        <f>STDEV(C5:C55)</f>
        <v>201.7661079994749</v>
      </c>
      <c r="D106" s="46"/>
      <c r="E106" s="43"/>
      <c r="F106" s="43"/>
      <c r="G106" s="23"/>
      <c r="H106" s="53" t="s">
        <v>10</v>
      </c>
      <c r="I106" s="54" t="s">
        <v>12</v>
      </c>
      <c r="J106" s="55"/>
      <c r="K106" s="56"/>
    </row>
    <row r="107" spans="1:15" ht="15.75" customHeight="1">
      <c r="A107" s="43"/>
      <c r="B107" s="51" t="s">
        <v>13</v>
      </c>
      <c r="C107" s="52">
        <f>C106/C105</f>
        <v>0.18938675023380033</v>
      </c>
      <c r="D107" s="46"/>
      <c r="E107" s="57">
        <f>C107*100</f>
        <v>18.938675023380032</v>
      </c>
      <c r="F107" s="43" t="s">
        <v>2</v>
      </c>
      <c r="G107" s="23"/>
      <c r="H107" s="53" t="s">
        <v>13</v>
      </c>
      <c r="I107" s="54" t="s">
        <v>14</v>
      </c>
      <c r="J107" s="55"/>
      <c r="K107" s="56"/>
      <c r="M107" s="63" t="s">
        <v>19</v>
      </c>
      <c r="N107" s="88">
        <f>C113-C114-C115</f>
        <v>34</v>
      </c>
      <c r="O107" s="2" t="s">
        <v>0</v>
      </c>
    </row>
    <row r="108" spans="1:15" ht="15.75" customHeight="1">
      <c r="A108" s="43"/>
      <c r="B108" s="51" t="s">
        <v>9</v>
      </c>
      <c r="C108" s="67">
        <f>C105-C106</f>
        <v>863.5993821966032</v>
      </c>
      <c r="D108" s="46"/>
      <c r="E108" s="43"/>
      <c r="F108" s="43"/>
      <c r="G108" s="23"/>
      <c r="H108" s="53" t="s">
        <v>9</v>
      </c>
      <c r="I108" s="54" t="s">
        <v>15</v>
      </c>
      <c r="J108" s="55"/>
      <c r="K108" s="56"/>
      <c r="M108" s="63" t="s">
        <v>18</v>
      </c>
      <c r="N108" s="88">
        <f>C114</f>
        <v>9</v>
      </c>
      <c r="O108" s="2" t="s">
        <v>0</v>
      </c>
    </row>
    <row r="109" spans="1:15" ht="15.75" customHeight="1">
      <c r="A109" s="43"/>
      <c r="B109" s="58" t="s">
        <v>11</v>
      </c>
      <c r="C109" s="68">
        <f>C105+C106</f>
        <v>1267.1315981955531</v>
      </c>
      <c r="D109" s="46"/>
      <c r="E109" s="43"/>
      <c r="F109" s="43"/>
      <c r="G109" s="23"/>
      <c r="H109" s="59" t="s">
        <v>11</v>
      </c>
      <c r="I109" s="60" t="s">
        <v>16</v>
      </c>
      <c r="J109" s="61"/>
      <c r="K109" s="62"/>
      <c r="M109" s="63" t="s">
        <v>17</v>
      </c>
      <c r="N109" s="88">
        <f>C115</f>
        <v>8</v>
      </c>
      <c r="O109" s="2" t="s">
        <v>0</v>
      </c>
    </row>
    <row r="110" spans="1:6" ht="17.25" customHeight="1">
      <c r="A110" s="40"/>
      <c r="C110" s="40"/>
      <c r="D110" s="40"/>
      <c r="E110" s="40"/>
      <c r="F110" s="40"/>
    </row>
    <row r="111" spans="1:3" ht="11.25">
      <c r="A111" s="40"/>
      <c r="C111" s="40"/>
    </row>
    <row r="112" ht="11.25">
      <c r="A112" s="40"/>
    </row>
    <row r="113" ht="11.25">
      <c r="C113" s="2">
        <f>MAX(I5:I101)</f>
        <v>51</v>
      </c>
    </row>
    <row r="114" ht="11.25">
      <c r="C114" s="87">
        <f>COUNTIF(C5:C55,"&gt;1262")</f>
        <v>9</v>
      </c>
    </row>
    <row r="115" ht="11.25">
      <c r="C115" s="87">
        <f>COUNTIF(C5:C55,"&lt;860")</f>
        <v>8</v>
      </c>
    </row>
  </sheetData>
  <sheetProtection/>
  <mergeCells count="2">
    <mergeCell ref="B2:B4"/>
    <mergeCell ref="K55:N5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2023-04-10T04:18:22Z</dcterms:modified>
  <cp:category/>
  <cp:version/>
  <cp:contentType/>
  <cp:contentStatus/>
</cp:coreProperties>
</file>