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ร้องวัวแด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<sst xmlns="http://schemas.openxmlformats.org/spreadsheetml/2006/main" count="39" uniqueCount="24">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</sst>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3" borderId="16" xfId="0" applyFont="1" applyFill="1" applyBorder="1" applyAlignment="1">
      <alignment/>
    </xf>
    <xf numFmtId="3" fontId="2" fillId="18" borderId="1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3575"/>
          <c:y val="-0.01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65"/>
          <c:w val="0.8727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delete val="1"/>
            </c:dLbl>
            <c:dLbl>
              <c:idx val="7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ร้องวัวแดง'!$B$5:$B$52</c:f>
              <c:numCache>
                <c:ptCount val="4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'std. - ร้องวัวแดง'!$C$5:$C$52</c:f>
              <c:numCache>
                <c:ptCount val="48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</c:numCache>
            </c:numRef>
          </c:val>
        </c:ser>
        <c:gapWidth val="100"/>
        <c:axId val="18131192"/>
        <c:axId val="28963001"/>
      </c:barChart>
      <c:lineChart>
        <c:grouping val="standard"/>
        <c:varyColors val="0"/>
        <c:ser>
          <c:idx val="1"/>
          <c:order val="1"/>
          <c:tx>
            <c:v>ค่าเฉลี่ย  (2503 - 2533,2544 - 2560)อยู่ระหว่างค่า+- SD 30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ร้องวัวแดง'!$B$5:$B$51</c:f>
              <c:numCache>
                <c:ptCount val="47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</c:numCache>
            </c:numRef>
          </c:cat>
          <c:val>
            <c:numRef>
              <c:f>'std. - ร้องวัวแดง'!$E$5:$E$51</c:f>
              <c:numCache>
                <c:ptCount val="47"/>
                <c:pt idx="0">
                  <c:v>1002.7702127659577</c:v>
                </c:pt>
                <c:pt idx="1">
                  <c:v>1002.7702127659577</c:v>
                </c:pt>
                <c:pt idx="2">
                  <c:v>1002.7702127659577</c:v>
                </c:pt>
                <c:pt idx="3">
                  <c:v>1002.7702127659577</c:v>
                </c:pt>
                <c:pt idx="4">
                  <c:v>1002.7702127659577</c:v>
                </c:pt>
                <c:pt idx="5">
                  <c:v>1002.7702127659577</c:v>
                </c:pt>
                <c:pt idx="6">
                  <c:v>1002.7702127659577</c:v>
                </c:pt>
                <c:pt idx="7">
                  <c:v>1002.7702127659577</c:v>
                </c:pt>
                <c:pt idx="8">
                  <c:v>1002.7702127659577</c:v>
                </c:pt>
                <c:pt idx="9">
                  <c:v>1002.7702127659577</c:v>
                </c:pt>
                <c:pt idx="10">
                  <c:v>1002.7702127659577</c:v>
                </c:pt>
                <c:pt idx="11">
                  <c:v>1002.7702127659577</c:v>
                </c:pt>
                <c:pt idx="12">
                  <c:v>1002.7702127659577</c:v>
                </c:pt>
                <c:pt idx="13">
                  <c:v>1002.7702127659577</c:v>
                </c:pt>
                <c:pt idx="14">
                  <c:v>1002.7702127659577</c:v>
                </c:pt>
                <c:pt idx="15">
                  <c:v>1002.7702127659577</c:v>
                </c:pt>
                <c:pt idx="16">
                  <c:v>1002.7702127659577</c:v>
                </c:pt>
                <c:pt idx="17">
                  <c:v>1002.7702127659577</c:v>
                </c:pt>
                <c:pt idx="18">
                  <c:v>1002.7702127659577</c:v>
                </c:pt>
                <c:pt idx="19">
                  <c:v>1002.7702127659577</c:v>
                </c:pt>
                <c:pt idx="20">
                  <c:v>1002.7702127659577</c:v>
                </c:pt>
                <c:pt idx="21">
                  <c:v>1002.7702127659577</c:v>
                </c:pt>
                <c:pt idx="22">
                  <c:v>1002.7702127659577</c:v>
                </c:pt>
                <c:pt idx="23">
                  <c:v>1002.7702127659577</c:v>
                </c:pt>
                <c:pt idx="24">
                  <c:v>1002.7702127659577</c:v>
                </c:pt>
                <c:pt idx="25">
                  <c:v>1002.7702127659577</c:v>
                </c:pt>
                <c:pt idx="26">
                  <c:v>1002.7702127659577</c:v>
                </c:pt>
                <c:pt idx="27">
                  <c:v>1002.7702127659577</c:v>
                </c:pt>
                <c:pt idx="28">
                  <c:v>1002.7702127659577</c:v>
                </c:pt>
                <c:pt idx="29">
                  <c:v>1002.7702127659577</c:v>
                </c:pt>
                <c:pt idx="30">
                  <c:v>1002.7702127659577</c:v>
                </c:pt>
                <c:pt idx="31">
                  <c:v>1002.7702127659577</c:v>
                </c:pt>
                <c:pt idx="32">
                  <c:v>1002.7702127659577</c:v>
                </c:pt>
                <c:pt idx="33">
                  <c:v>1002.7702127659577</c:v>
                </c:pt>
                <c:pt idx="34">
                  <c:v>1002.7702127659577</c:v>
                </c:pt>
                <c:pt idx="35">
                  <c:v>1002.7702127659577</c:v>
                </c:pt>
                <c:pt idx="36">
                  <c:v>1002.7702127659577</c:v>
                </c:pt>
                <c:pt idx="37">
                  <c:v>1002.7702127659577</c:v>
                </c:pt>
                <c:pt idx="38">
                  <c:v>1002.7702127659577</c:v>
                </c:pt>
                <c:pt idx="39">
                  <c:v>1002.7702127659577</c:v>
                </c:pt>
                <c:pt idx="40">
                  <c:v>1002.7702127659577</c:v>
                </c:pt>
                <c:pt idx="41">
                  <c:v>1002.7702127659577</c:v>
                </c:pt>
                <c:pt idx="42">
                  <c:v>1002.7702127659577</c:v>
                </c:pt>
                <c:pt idx="43">
                  <c:v>1002.7702127659577</c:v>
                </c:pt>
                <c:pt idx="44">
                  <c:v>1002.7702127659577</c:v>
                </c:pt>
                <c:pt idx="45">
                  <c:v>1002.7702127659577</c:v>
                </c:pt>
                <c:pt idx="46">
                  <c:v>1002.7702127659577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ร้องวัวแดง'!$B$5:$B$51</c:f>
              <c:numCache>
                <c:ptCount val="47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</c:numCache>
            </c:numRef>
          </c:cat>
          <c:val>
            <c:numRef>
              <c:f>'std. - ร้องวัวแดง'!$H$5:$H$51</c:f>
              <c:numCache>
                <c:ptCount val="47"/>
                <c:pt idx="0">
                  <c:v>1258.2905811490855</c:v>
                </c:pt>
                <c:pt idx="1">
                  <c:v>1258.2905811490855</c:v>
                </c:pt>
                <c:pt idx="2">
                  <c:v>1258.2905811490855</c:v>
                </c:pt>
                <c:pt idx="3">
                  <c:v>1258.2905811490855</c:v>
                </c:pt>
                <c:pt idx="4">
                  <c:v>1258.2905811490855</c:v>
                </c:pt>
                <c:pt idx="5">
                  <c:v>1258.2905811490855</c:v>
                </c:pt>
                <c:pt idx="6">
                  <c:v>1258.2905811490855</c:v>
                </c:pt>
                <c:pt idx="7">
                  <c:v>1258.2905811490855</c:v>
                </c:pt>
                <c:pt idx="8">
                  <c:v>1258.2905811490855</c:v>
                </c:pt>
                <c:pt idx="9">
                  <c:v>1258.2905811490855</c:v>
                </c:pt>
                <c:pt idx="10">
                  <c:v>1258.2905811490855</c:v>
                </c:pt>
                <c:pt idx="11">
                  <c:v>1258.2905811490855</c:v>
                </c:pt>
                <c:pt idx="12">
                  <c:v>1258.2905811490855</c:v>
                </c:pt>
                <c:pt idx="13">
                  <c:v>1258.2905811490855</c:v>
                </c:pt>
                <c:pt idx="14">
                  <c:v>1258.2905811490855</c:v>
                </c:pt>
                <c:pt idx="15">
                  <c:v>1258.2905811490855</c:v>
                </c:pt>
                <c:pt idx="16">
                  <c:v>1258.2905811490855</c:v>
                </c:pt>
                <c:pt idx="17">
                  <c:v>1258.2905811490855</c:v>
                </c:pt>
                <c:pt idx="18">
                  <c:v>1258.2905811490855</c:v>
                </c:pt>
                <c:pt idx="19">
                  <c:v>1258.2905811490855</c:v>
                </c:pt>
                <c:pt idx="20">
                  <c:v>1258.2905811490855</c:v>
                </c:pt>
                <c:pt idx="21">
                  <c:v>1258.2905811490855</c:v>
                </c:pt>
                <c:pt idx="22">
                  <c:v>1258.2905811490855</c:v>
                </c:pt>
                <c:pt idx="23">
                  <c:v>1258.2905811490855</c:v>
                </c:pt>
                <c:pt idx="24">
                  <c:v>1258.2905811490855</c:v>
                </c:pt>
                <c:pt idx="25">
                  <c:v>1258.2905811490855</c:v>
                </c:pt>
                <c:pt idx="26">
                  <c:v>1258.2905811490855</c:v>
                </c:pt>
                <c:pt idx="27">
                  <c:v>1258.2905811490855</c:v>
                </c:pt>
                <c:pt idx="28">
                  <c:v>1258.2905811490855</c:v>
                </c:pt>
                <c:pt idx="29">
                  <c:v>1258.2905811490855</c:v>
                </c:pt>
                <c:pt idx="30">
                  <c:v>1258.2905811490855</c:v>
                </c:pt>
                <c:pt idx="31">
                  <c:v>1258.2905811490855</c:v>
                </c:pt>
                <c:pt idx="32">
                  <c:v>1258.2905811490855</c:v>
                </c:pt>
                <c:pt idx="33">
                  <c:v>1258.2905811490855</c:v>
                </c:pt>
                <c:pt idx="34">
                  <c:v>1258.2905811490855</c:v>
                </c:pt>
                <c:pt idx="35">
                  <c:v>1258.2905811490855</c:v>
                </c:pt>
                <c:pt idx="36">
                  <c:v>1258.2905811490855</c:v>
                </c:pt>
                <c:pt idx="37">
                  <c:v>1258.2905811490855</c:v>
                </c:pt>
                <c:pt idx="38">
                  <c:v>1258.2905811490855</c:v>
                </c:pt>
                <c:pt idx="39">
                  <c:v>1258.2905811490855</c:v>
                </c:pt>
                <c:pt idx="40">
                  <c:v>1258.2905811490855</c:v>
                </c:pt>
                <c:pt idx="41">
                  <c:v>1258.2905811490855</c:v>
                </c:pt>
                <c:pt idx="42">
                  <c:v>1258.2905811490855</c:v>
                </c:pt>
                <c:pt idx="43">
                  <c:v>1258.2905811490855</c:v>
                </c:pt>
                <c:pt idx="44">
                  <c:v>1258.2905811490855</c:v>
                </c:pt>
                <c:pt idx="45">
                  <c:v>1258.2905811490855</c:v>
                </c:pt>
                <c:pt idx="46">
                  <c:v>1258.2905811490855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ร้องวัวแดง'!$B$5:$B$51</c:f>
              <c:numCache>
                <c:ptCount val="47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</c:numCache>
            </c:numRef>
          </c:cat>
          <c:val>
            <c:numRef>
              <c:f>'std. - ร้องวัวแดง'!$F$5:$F$51</c:f>
              <c:numCache>
                <c:ptCount val="47"/>
                <c:pt idx="0">
                  <c:v>747.24984438283</c:v>
                </c:pt>
                <c:pt idx="1">
                  <c:v>747.24984438283</c:v>
                </c:pt>
                <c:pt idx="2">
                  <c:v>747.24984438283</c:v>
                </c:pt>
                <c:pt idx="3">
                  <c:v>747.24984438283</c:v>
                </c:pt>
                <c:pt idx="4">
                  <c:v>747.24984438283</c:v>
                </c:pt>
                <c:pt idx="5">
                  <c:v>747.24984438283</c:v>
                </c:pt>
                <c:pt idx="6">
                  <c:v>747.24984438283</c:v>
                </c:pt>
                <c:pt idx="7">
                  <c:v>747.24984438283</c:v>
                </c:pt>
                <c:pt idx="8">
                  <c:v>747.24984438283</c:v>
                </c:pt>
                <c:pt idx="9">
                  <c:v>747.24984438283</c:v>
                </c:pt>
                <c:pt idx="10">
                  <c:v>747.24984438283</c:v>
                </c:pt>
                <c:pt idx="11">
                  <c:v>747.24984438283</c:v>
                </c:pt>
                <c:pt idx="12">
                  <c:v>747.24984438283</c:v>
                </c:pt>
                <c:pt idx="13">
                  <c:v>747.24984438283</c:v>
                </c:pt>
                <c:pt idx="14">
                  <c:v>747.24984438283</c:v>
                </c:pt>
                <c:pt idx="15">
                  <c:v>747.24984438283</c:v>
                </c:pt>
                <c:pt idx="16">
                  <c:v>747.24984438283</c:v>
                </c:pt>
                <c:pt idx="17">
                  <c:v>747.24984438283</c:v>
                </c:pt>
                <c:pt idx="18">
                  <c:v>747.24984438283</c:v>
                </c:pt>
                <c:pt idx="19">
                  <c:v>747.24984438283</c:v>
                </c:pt>
                <c:pt idx="20">
                  <c:v>747.24984438283</c:v>
                </c:pt>
                <c:pt idx="21">
                  <c:v>747.24984438283</c:v>
                </c:pt>
                <c:pt idx="22">
                  <c:v>747.24984438283</c:v>
                </c:pt>
                <c:pt idx="23">
                  <c:v>747.24984438283</c:v>
                </c:pt>
                <c:pt idx="24">
                  <c:v>747.24984438283</c:v>
                </c:pt>
                <c:pt idx="25">
                  <c:v>747.24984438283</c:v>
                </c:pt>
                <c:pt idx="26">
                  <c:v>747.24984438283</c:v>
                </c:pt>
                <c:pt idx="27">
                  <c:v>747.24984438283</c:v>
                </c:pt>
                <c:pt idx="28">
                  <c:v>747.24984438283</c:v>
                </c:pt>
                <c:pt idx="29">
                  <c:v>747.24984438283</c:v>
                </c:pt>
                <c:pt idx="30">
                  <c:v>747.24984438283</c:v>
                </c:pt>
                <c:pt idx="31">
                  <c:v>747.24984438283</c:v>
                </c:pt>
                <c:pt idx="32">
                  <c:v>747.24984438283</c:v>
                </c:pt>
                <c:pt idx="33">
                  <c:v>747.24984438283</c:v>
                </c:pt>
                <c:pt idx="34">
                  <c:v>747.24984438283</c:v>
                </c:pt>
                <c:pt idx="35">
                  <c:v>747.24984438283</c:v>
                </c:pt>
                <c:pt idx="36">
                  <c:v>747.24984438283</c:v>
                </c:pt>
                <c:pt idx="37">
                  <c:v>747.24984438283</c:v>
                </c:pt>
                <c:pt idx="38">
                  <c:v>747.24984438283</c:v>
                </c:pt>
                <c:pt idx="39">
                  <c:v>747.24984438283</c:v>
                </c:pt>
                <c:pt idx="40">
                  <c:v>747.24984438283</c:v>
                </c:pt>
                <c:pt idx="41">
                  <c:v>747.24984438283</c:v>
                </c:pt>
                <c:pt idx="42">
                  <c:v>747.24984438283</c:v>
                </c:pt>
                <c:pt idx="43">
                  <c:v>747.24984438283</c:v>
                </c:pt>
                <c:pt idx="44">
                  <c:v>747.24984438283</c:v>
                </c:pt>
                <c:pt idx="45">
                  <c:v>747.24984438283</c:v>
                </c:pt>
                <c:pt idx="46">
                  <c:v>747.24984438283</c:v>
                </c:pt>
              </c:numCache>
            </c:numRef>
          </c:val>
          <c:smooth val="0"/>
        </c:ser>
        <c:axId val="18131192"/>
        <c:axId val="28963001"/>
      </c:line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8963001"/>
        <c:crossesAt val="0"/>
        <c:auto val="1"/>
        <c:lblOffset val="100"/>
        <c:tickLblSkip val="2"/>
        <c:noMultiLvlLbl val="0"/>
      </c:catAx>
      <c:valAx>
        <c:axId val="2896300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13119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75"/>
          <c:y val="0.91925"/>
          <c:w val="0.812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27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14175"/>
          <c:w val="0.869"/>
          <c:h val="0.781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6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ร้องวัวแดง'!$B$5:$B$52</c:f>
              <c:numCache>
                <c:ptCount val="4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</c:numCache>
            </c:numRef>
          </c:cat>
          <c:val>
            <c:numRef>
              <c:f>'std. - ร้องวัวแดง'!$C$5:$C$52</c:f>
              <c:numCache>
                <c:ptCount val="48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1018.9</c:v>
                </c:pt>
                <c:pt idx="32">
                  <c:v>1404.4</c:v>
                </c:pt>
                <c:pt idx="33">
                  <c:v>1132.2</c:v>
                </c:pt>
                <c:pt idx="34">
                  <c:v>1380.8</c:v>
                </c:pt>
                <c:pt idx="35">
                  <c:v>1371.8</c:v>
                </c:pt>
                <c:pt idx="36">
                  <c:v>1000.4</c:v>
                </c:pt>
                <c:pt idx="37">
                  <c:v>776.8</c:v>
                </c:pt>
                <c:pt idx="38">
                  <c:v>960.9</c:v>
                </c:pt>
                <c:pt idx="39">
                  <c:v>1119.8</c:v>
                </c:pt>
                <c:pt idx="40">
                  <c:v>1604.5</c:v>
                </c:pt>
                <c:pt idx="41">
                  <c:v>812.2</c:v>
                </c:pt>
                <c:pt idx="42">
                  <c:v>1000.3000000000001</c:v>
                </c:pt>
                <c:pt idx="43">
                  <c:v>789.5</c:v>
                </c:pt>
                <c:pt idx="44">
                  <c:v>565.6000000000001</c:v>
                </c:pt>
                <c:pt idx="45">
                  <c:v>969.7</c:v>
                </c:pt>
                <c:pt idx="46">
                  <c:v>1021.9</c:v>
                </c:pt>
                <c:pt idx="47">
                  <c:v>1221.3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(2503 - 2533,2544 - 2560 ) 47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ร้องวัวแดง'!$B$5:$B$51</c:f>
              <c:numCache>
                <c:ptCount val="47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2544</c:v>
                </c:pt>
                <c:pt idx="32">
                  <c:v>2545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</c:numCache>
            </c:numRef>
          </c:cat>
          <c:val>
            <c:numRef>
              <c:f>'std. - ร้องวัวแดง'!$E$5:$E$51</c:f>
              <c:numCache>
                <c:ptCount val="47"/>
                <c:pt idx="0">
                  <c:v>1002.7702127659577</c:v>
                </c:pt>
                <c:pt idx="1">
                  <c:v>1002.7702127659577</c:v>
                </c:pt>
                <c:pt idx="2">
                  <c:v>1002.7702127659577</c:v>
                </c:pt>
                <c:pt idx="3">
                  <c:v>1002.7702127659577</c:v>
                </c:pt>
                <c:pt idx="4">
                  <c:v>1002.7702127659577</c:v>
                </c:pt>
                <c:pt idx="5">
                  <c:v>1002.7702127659577</c:v>
                </c:pt>
                <c:pt idx="6">
                  <c:v>1002.7702127659577</c:v>
                </c:pt>
                <c:pt idx="7">
                  <c:v>1002.7702127659577</c:v>
                </c:pt>
                <c:pt idx="8">
                  <c:v>1002.7702127659577</c:v>
                </c:pt>
                <c:pt idx="9">
                  <c:v>1002.7702127659577</c:v>
                </c:pt>
                <c:pt idx="10">
                  <c:v>1002.7702127659577</c:v>
                </c:pt>
                <c:pt idx="11">
                  <c:v>1002.7702127659577</c:v>
                </c:pt>
                <c:pt idx="12">
                  <c:v>1002.7702127659577</c:v>
                </c:pt>
                <c:pt idx="13">
                  <c:v>1002.7702127659577</c:v>
                </c:pt>
                <c:pt idx="14">
                  <c:v>1002.7702127659577</c:v>
                </c:pt>
                <c:pt idx="15">
                  <c:v>1002.7702127659577</c:v>
                </c:pt>
                <c:pt idx="16">
                  <c:v>1002.7702127659577</c:v>
                </c:pt>
                <c:pt idx="17">
                  <c:v>1002.7702127659577</c:v>
                </c:pt>
                <c:pt idx="18">
                  <c:v>1002.7702127659577</c:v>
                </c:pt>
                <c:pt idx="19">
                  <c:v>1002.7702127659577</c:v>
                </c:pt>
                <c:pt idx="20">
                  <c:v>1002.7702127659577</c:v>
                </c:pt>
                <c:pt idx="21">
                  <c:v>1002.7702127659577</c:v>
                </c:pt>
                <c:pt idx="22">
                  <c:v>1002.7702127659577</c:v>
                </c:pt>
                <c:pt idx="23">
                  <c:v>1002.7702127659577</c:v>
                </c:pt>
                <c:pt idx="24">
                  <c:v>1002.7702127659577</c:v>
                </c:pt>
                <c:pt idx="25">
                  <c:v>1002.7702127659577</c:v>
                </c:pt>
                <c:pt idx="26">
                  <c:v>1002.7702127659577</c:v>
                </c:pt>
                <c:pt idx="27">
                  <c:v>1002.7702127659577</c:v>
                </c:pt>
                <c:pt idx="28">
                  <c:v>1002.7702127659577</c:v>
                </c:pt>
                <c:pt idx="29">
                  <c:v>1002.7702127659577</c:v>
                </c:pt>
                <c:pt idx="30">
                  <c:v>1002.7702127659577</c:v>
                </c:pt>
                <c:pt idx="31">
                  <c:v>1002.7702127659577</c:v>
                </c:pt>
                <c:pt idx="32">
                  <c:v>1002.7702127659577</c:v>
                </c:pt>
                <c:pt idx="33">
                  <c:v>1002.7702127659577</c:v>
                </c:pt>
                <c:pt idx="34">
                  <c:v>1002.7702127659577</c:v>
                </c:pt>
                <c:pt idx="35">
                  <c:v>1002.7702127659577</c:v>
                </c:pt>
                <c:pt idx="36">
                  <c:v>1002.7702127659577</c:v>
                </c:pt>
                <c:pt idx="37">
                  <c:v>1002.7702127659577</c:v>
                </c:pt>
                <c:pt idx="38">
                  <c:v>1002.7702127659577</c:v>
                </c:pt>
                <c:pt idx="39">
                  <c:v>1002.7702127659577</c:v>
                </c:pt>
                <c:pt idx="40">
                  <c:v>1002.7702127659577</c:v>
                </c:pt>
                <c:pt idx="41">
                  <c:v>1002.7702127659577</c:v>
                </c:pt>
                <c:pt idx="42">
                  <c:v>1002.7702127659577</c:v>
                </c:pt>
                <c:pt idx="43">
                  <c:v>1002.7702127659577</c:v>
                </c:pt>
                <c:pt idx="44">
                  <c:v>1002.7702127659577</c:v>
                </c:pt>
                <c:pt idx="45">
                  <c:v>1002.7702127659577</c:v>
                </c:pt>
                <c:pt idx="46">
                  <c:v>1002.7702127659577</c:v>
                </c:pt>
              </c:numCache>
            </c:numRef>
          </c:val>
          <c:smooth val="0"/>
        </c:ser>
        <c:marker val="1"/>
        <c:axId val="59340418"/>
        <c:axId val="64301715"/>
      </c:line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301715"/>
        <c:crossesAt val="0"/>
        <c:auto val="1"/>
        <c:lblOffset val="100"/>
        <c:tickLblSkip val="2"/>
        <c:noMultiLvlLbl val="0"/>
      </c:catAx>
      <c:valAx>
        <c:axId val="6430171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934041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7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0.4715</cdr:y>
    </cdr:from>
    <cdr:to>
      <cdr:x>0.6365</cdr:x>
      <cdr:y>0.514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2876550"/>
          <a:ext cx="12954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1,003 มม.</a:t>
          </a:r>
        </a:p>
      </cdr:txBody>
    </cdr:sp>
  </cdr:relSizeAnchor>
  <cdr:relSizeAnchor xmlns:cdr="http://schemas.openxmlformats.org/drawingml/2006/chartDrawing">
    <cdr:from>
      <cdr:x>0.404</cdr:x>
      <cdr:y>0.3295</cdr:y>
    </cdr:from>
    <cdr:to>
      <cdr:x>0.54975</cdr:x>
      <cdr:y>0.37275</cdr:y>
    </cdr:to>
    <cdr:sp>
      <cdr:nvSpPr>
        <cdr:cNvPr id="2" name="TextBox 1"/>
        <cdr:cNvSpPr txBox="1">
          <a:spLocks noChangeArrowheads="1"/>
        </cdr:cNvSpPr>
      </cdr:nvSpPr>
      <cdr:spPr>
        <a:xfrm>
          <a:off x="3790950" y="2009775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1,258 มม.</a:t>
          </a:r>
        </a:p>
      </cdr:txBody>
    </cdr:sp>
  </cdr:relSizeAnchor>
  <cdr:relSizeAnchor xmlns:cdr="http://schemas.openxmlformats.org/drawingml/2006/chartDrawing">
    <cdr:from>
      <cdr:x>0.643</cdr:x>
      <cdr:y>0.609</cdr:y>
    </cdr:from>
    <cdr:to>
      <cdr:x>0.7895</cdr:x>
      <cdr:y>0.65225</cdr:y>
    </cdr:to>
    <cdr:sp>
      <cdr:nvSpPr>
        <cdr:cNvPr id="3" name="TextBox 1"/>
        <cdr:cNvSpPr txBox="1">
          <a:spLocks noChangeArrowheads="1"/>
        </cdr:cNvSpPr>
      </cdr:nvSpPr>
      <cdr:spPr>
        <a:xfrm>
          <a:off x="6029325" y="3714750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747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0.343</cdr:y>
    </cdr:from>
    <cdr:to>
      <cdr:x>0.1975</cdr:x>
      <cdr:y>0.50075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43050" y="2095500"/>
          <a:ext cx="304800" cy="962025"/>
        </a:xfrm>
        <a:prstGeom prst="curvedConnector3">
          <a:avLst>
            <a:gd name="adj1" fmla="val 3995"/>
            <a:gd name="adj2" fmla="val -1019999"/>
            <a:gd name="adj3" fmla="val -21102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33">
      <selection activeCell="N40" sqref="N4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2503</v>
      </c>
      <c r="C5" s="69">
        <v>941.1</v>
      </c>
      <c r="D5" s="70"/>
      <c r="E5" s="71">
        <f aca="true" t="shared" si="0" ref="E5:E51">$C$101</f>
        <v>1002.7702127659577</v>
      </c>
      <c r="F5" s="72">
        <f aca="true" t="shared" si="1" ref="F5:F51">+$C$104</f>
        <v>747.24984438283</v>
      </c>
      <c r="G5" s="73">
        <f aca="true" t="shared" si="2" ref="G5:G51">$C$102</f>
        <v>255.5203683831277</v>
      </c>
      <c r="H5" s="74">
        <f aca="true" t="shared" si="3" ref="H5:H51">+$C$105</f>
        <v>1258.2905811490855</v>
      </c>
      <c r="I5" s="2">
        <v>1</v>
      </c>
    </row>
    <row r="6" spans="2:9" ht="12">
      <c r="B6" s="22">
        <f aca="true" t="shared" si="4" ref="B6:B35">B5+1</f>
        <v>2504</v>
      </c>
      <c r="C6" s="75">
        <v>1330.1</v>
      </c>
      <c r="D6" s="70"/>
      <c r="E6" s="76">
        <f t="shared" si="0"/>
        <v>1002.7702127659577</v>
      </c>
      <c r="F6" s="77">
        <f t="shared" si="1"/>
        <v>747.24984438283</v>
      </c>
      <c r="G6" s="78">
        <f t="shared" si="2"/>
        <v>255.5203683831277</v>
      </c>
      <c r="H6" s="79">
        <f t="shared" si="3"/>
        <v>1258.2905811490855</v>
      </c>
      <c r="I6" s="2">
        <f>I5+1</f>
        <v>2</v>
      </c>
    </row>
    <row r="7" spans="2:9" ht="12">
      <c r="B7" s="22">
        <f t="shared" si="4"/>
        <v>2505</v>
      </c>
      <c r="C7" s="75">
        <v>997.4</v>
      </c>
      <c r="D7" s="70"/>
      <c r="E7" s="76">
        <f t="shared" si="0"/>
        <v>1002.7702127659577</v>
      </c>
      <c r="F7" s="77">
        <f t="shared" si="1"/>
        <v>747.24984438283</v>
      </c>
      <c r="G7" s="78">
        <f t="shared" si="2"/>
        <v>255.5203683831277</v>
      </c>
      <c r="H7" s="79">
        <f t="shared" si="3"/>
        <v>1258.2905811490855</v>
      </c>
      <c r="I7" s="2">
        <f aca="true" t="shared" si="5" ref="I7:I50">I6+1</f>
        <v>3</v>
      </c>
    </row>
    <row r="8" spans="2:9" ht="12">
      <c r="B8" s="22">
        <f t="shared" si="4"/>
        <v>2506</v>
      </c>
      <c r="C8" s="75">
        <v>1039.5</v>
      </c>
      <c r="D8" s="70"/>
      <c r="E8" s="76">
        <f t="shared" si="0"/>
        <v>1002.7702127659577</v>
      </c>
      <c r="F8" s="77">
        <f t="shared" si="1"/>
        <v>747.24984438283</v>
      </c>
      <c r="G8" s="78">
        <f t="shared" si="2"/>
        <v>255.5203683831277</v>
      </c>
      <c r="H8" s="79">
        <f t="shared" si="3"/>
        <v>1258.2905811490855</v>
      </c>
      <c r="I8" s="2">
        <f t="shared" si="5"/>
        <v>4</v>
      </c>
    </row>
    <row r="9" spans="2:9" ht="12">
      <c r="B9" s="22">
        <f t="shared" si="4"/>
        <v>2507</v>
      </c>
      <c r="C9" s="75">
        <v>1332.8</v>
      </c>
      <c r="D9" s="70"/>
      <c r="E9" s="76">
        <f t="shared" si="0"/>
        <v>1002.7702127659577</v>
      </c>
      <c r="F9" s="77">
        <f t="shared" si="1"/>
        <v>747.24984438283</v>
      </c>
      <c r="G9" s="78">
        <f t="shared" si="2"/>
        <v>255.5203683831277</v>
      </c>
      <c r="H9" s="79">
        <f t="shared" si="3"/>
        <v>1258.2905811490855</v>
      </c>
      <c r="I9" s="2">
        <f t="shared" si="5"/>
        <v>5</v>
      </c>
    </row>
    <row r="10" spans="2:9" ht="12">
      <c r="B10" s="22">
        <f t="shared" si="4"/>
        <v>2508</v>
      </c>
      <c r="C10" s="75">
        <v>920.3</v>
      </c>
      <c r="D10" s="70"/>
      <c r="E10" s="76">
        <f t="shared" si="0"/>
        <v>1002.7702127659577</v>
      </c>
      <c r="F10" s="77">
        <f t="shared" si="1"/>
        <v>747.24984438283</v>
      </c>
      <c r="G10" s="78">
        <f t="shared" si="2"/>
        <v>255.5203683831277</v>
      </c>
      <c r="H10" s="79">
        <f t="shared" si="3"/>
        <v>1258.2905811490855</v>
      </c>
      <c r="I10" s="2">
        <f t="shared" si="5"/>
        <v>6</v>
      </c>
    </row>
    <row r="11" spans="2:9" ht="12">
      <c r="B11" s="22">
        <f t="shared" si="4"/>
        <v>2509</v>
      </c>
      <c r="C11" s="75">
        <v>1011.2</v>
      </c>
      <c r="D11" s="70"/>
      <c r="E11" s="76">
        <f t="shared" si="0"/>
        <v>1002.7702127659577</v>
      </c>
      <c r="F11" s="77">
        <f t="shared" si="1"/>
        <v>747.24984438283</v>
      </c>
      <c r="G11" s="78">
        <f t="shared" si="2"/>
        <v>255.5203683831277</v>
      </c>
      <c r="H11" s="79">
        <f t="shared" si="3"/>
        <v>1258.2905811490855</v>
      </c>
      <c r="I11" s="2">
        <f t="shared" si="5"/>
        <v>7</v>
      </c>
    </row>
    <row r="12" spans="2:9" ht="12">
      <c r="B12" s="22">
        <f t="shared" si="4"/>
        <v>2510</v>
      </c>
      <c r="C12" s="75">
        <v>1281.2</v>
      </c>
      <c r="D12" s="70"/>
      <c r="E12" s="76">
        <f t="shared" si="0"/>
        <v>1002.7702127659577</v>
      </c>
      <c r="F12" s="77">
        <f t="shared" si="1"/>
        <v>747.24984438283</v>
      </c>
      <c r="G12" s="78">
        <f t="shared" si="2"/>
        <v>255.5203683831277</v>
      </c>
      <c r="H12" s="79">
        <f t="shared" si="3"/>
        <v>1258.2905811490855</v>
      </c>
      <c r="I12" s="2">
        <f t="shared" si="5"/>
        <v>8</v>
      </c>
    </row>
    <row r="13" spans="2:9" ht="12">
      <c r="B13" s="22">
        <f t="shared" si="4"/>
        <v>2511</v>
      </c>
      <c r="C13" s="75">
        <v>928.1</v>
      </c>
      <c r="D13" s="70"/>
      <c r="E13" s="76">
        <f t="shared" si="0"/>
        <v>1002.7702127659577</v>
      </c>
      <c r="F13" s="77">
        <f t="shared" si="1"/>
        <v>747.24984438283</v>
      </c>
      <c r="G13" s="78">
        <f t="shared" si="2"/>
        <v>255.5203683831277</v>
      </c>
      <c r="H13" s="79">
        <f t="shared" si="3"/>
        <v>1258.2905811490855</v>
      </c>
      <c r="I13" s="2">
        <f t="shared" si="5"/>
        <v>9</v>
      </c>
    </row>
    <row r="14" spans="2:13" ht="12">
      <c r="B14" s="22">
        <f t="shared" si="4"/>
        <v>2512</v>
      </c>
      <c r="C14" s="75">
        <v>882.1</v>
      </c>
      <c r="D14" s="70"/>
      <c r="E14" s="76">
        <f t="shared" si="0"/>
        <v>1002.7702127659577</v>
      </c>
      <c r="F14" s="77">
        <f t="shared" si="1"/>
        <v>747.24984438283</v>
      </c>
      <c r="G14" s="78">
        <f t="shared" si="2"/>
        <v>255.5203683831277</v>
      </c>
      <c r="H14" s="79">
        <f t="shared" si="3"/>
        <v>1258.2905811490855</v>
      </c>
      <c r="I14" s="2">
        <f t="shared" si="5"/>
        <v>10</v>
      </c>
      <c r="K14" s="89"/>
      <c r="L14" s="89"/>
      <c r="M14" s="89"/>
    </row>
    <row r="15" spans="2:9" ht="12">
      <c r="B15" s="22">
        <f t="shared" si="4"/>
        <v>2513</v>
      </c>
      <c r="C15" s="75">
        <v>1471.2</v>
      </c>
      <c r="D15" s="70"/>
      <c r="E15" s="76">
        <f t="shared" si="0"/>
        <v>1002.7702127659577</v>
      </c>
      <c r="F15" s="77">
        <f t="shared" si="1"/>
        <v>747.24984438283</v>
      </c>
      <c r="G15" s="78">
        <f t="shared" si="2"/>
        <v>255.5203683831277</v>
      </c>
      <c r="H15" s="79">
        <f t="shared" si="3"/>
        <v>1258.2905811490855</v>
      </c>
      <c r="I15" s="2">
        <f t="shared" si="5"/>
        <v>11</v>
      </c>
    </row>
    <row r="16" spans="2:9" ht="12">
      <c r="B16" s="22">
        <f t="shared" si="4"/>
        <v>2514</v>
      </c>
      <c r="C16" s="75">
        <v>1217.1</v>
      </c>
      <c r="D16" s="70"/>
      <c r="E16" s="76">
        <f t="shared" si="0"/>
        <v>1002.7702127659577</v>
      </c>
      <c r="F16" s="77">
        <f t="shared" si="1"/>
        <v>747.24984438283</v>
      </c>
      <c r="G16" s="78">
        <f t="shared" si="2"/>
        <v>255.5203683831277</v>
      </c>
      <c r="H16" s="79">
        <f t="shared" si="3"/>
        <v>1258.2905811490855</v>
      </c>
      <c r="I16" s="2">
        <f t="shared" si="5"/>
        <v>12</v>
      </c>
    </row>
    <row r="17" spans="2:9" ht="12">
      <c r="B17" s="22">
        <f t="shared" si="4"/>
        <v>2515</v>
      </c>
      <c r="C17" s="75">
        <v>935.6</v>
      </c>
      <c r="D17" s="70"/>
      <c r="E17" s="76">
        <f t="shared" si="0"/>
        <v>1002.7702127659577</v>
      </c>
      <c r="F17" s="77">
        <f t="shared" si="1"/>
        <v>747.24984438283</v>
      </c>
      <c r="G17" s="78">
        <f t="shared" si="2"/>
        <v>255.5203683831277</v>
      </c>
      <c r="H17" s="79">
        <f t="shared" si="3"/>
        <v>1258.2905811490855</v>
      </c>
      <c r="I17" s="2">
        <f t="shared" si="5"/>
        <v>13</v>
      </c>
    </row>
    <row r="18" spans="2:9" ht="12">
      <c r="B18" s="22">
        <f t="shared" si="4"/>
        <v>2516</v>
      </c>
      <c r="C18" s="75">
        <v>1107.3</v>
      </c>
      <c r="D18" s="70"/>
      <c r="E18" s="76">
        <f t="shared" si="0"/>
        <v>1002.7702127659577</v>
      </c>
      <c r="F18" s="77">
        <f t="shared" si="1"/>
        <v>747.24984438283</v>
      </c>
      <c r="G18" s="78">
        <f t="shared" si="2"/>
        <v>255.5203683831277</v>
      </c>
      <c r="H18" s="79">
        <f t="shared" si="3"/>
        <v>1258.2905811490855</v>
      </c>
      <c r="I18" s="2">
        <f t="shared" si="5"/>
        <v>14</v>
      </c>
    </row>
    <row r="19" spans="2:9" ht="12">
      <c r="B19" s="22">
        <f t="shared" si="4"/>
        <v>2517</v>
      </c>
      <c r="C19" s="80">
        <v>1330.3</v>
      </c>
      <c r="D19" s="70"/>
      <c r="E19" s="76">
        <f t="shared" si="0"/>
        <v>1002.7702127659577</v>
      </c>
      <c r="F19" s="77">
        <f t="shared" si="1"/>
        <v>747.24984438283</v>
      </c>
      <c r="G19" s="78">
        <f t="shared" si="2"/>
        <v>255.5203683831277</v>
      </c>
      <c r="H19" s="79">
        <f t="shared" si="3"/>
        <v>1258.2905811490855</v>
      </c>
      <c r="I19" s="2">
        <f t="shared" si="5"/>
        <v>15</v>
      </c>
    </row>
    <row r="20" spans="2:9" ht="12">
      <c r="B20" s="22">
        <f t="shared" si="4"/>
        <v>2518</v>
      </c>
      <c r="C20" s="80">
        <v>1353.1</v>
      </c>
      <c r="D20" s="70"/>
      <c r="E20" s="76">
        <f t="shared" si="0"/>
        <v>1002.7702127659577</v>
      </c>
      <c r="F20" s="77">
        <f t="shared" si="1"/>
        <v>747.24984438283</v>
      </c>
      <c r="G20" s="78">
        <f t="shared" si="2"/>
        <v>255.5203683831277</v>
      </c>
      <c r="H20" s="79">
        <f t="shared" si="3"/>
        <v>1258.2905811490855</v>
      </c>
      <c r="I20" s="2">
        <f t="shared" si="5"/>
        <v>16</v>
      </c>
    </row>
    <row r="21" spans="2:9" ht="12">
      <c r="B21" s="22">
        <f t="shared" si="4"/>
        <v>2519</v>
      </c>
      <c r="C21" s="80">
        <v>834</v>
      </c>
      <c r="D21" s="70"/>
      <c r="E21" s="76">
        <f t="shared" si="0"/>
        <v>1002.7702127659577</v>
      </c>
      <c r="F21" s="77">
        <f t="shared" si="1"/>
        <v>747.24984438283</v>
      </c>
      <c r="G21" s="78">
        <f t="shared" si="2"/>
        <v>255.5203683831277</v>
      </c>
      <c r="H21" s="79">
        <f t="shared" si="3"/>
        <v>1258.2905811490855</v>
      </c>
      <c r="I21" s="2">
        <f t="shared" si="5"/>
        <v>17</v>
      </c>
    </row>
    <row r="22" spans="2:9" ht="12">
      <c r="B22" s="22">
        <f t="shared" si="4"/>
        <v>2520</v>
      </c>
      <c r="C22" s="80">
        <v>1106.6</v>
      </c>
      <c r="D22" s="70"/>
      <c r="E22" s="76">
        <f t="shared" si="0"/>
        <v>1002.7702127659577</v>
      </c>
      <c r="F22" s="77">
        <f t="shared" si="1"/>
        <v>747.24984438283</v>
      </c>
      <c r="G22" s="78">
        <f t="shared" si="2"/>
        <v>255.5203683831277</v>
      </c>
      <c r="H22" s="79">
        <f t="shared" si="3"/>
        <v>1258.2905811490855</v>
      </c>
      <c r="I22" s="2">
        <f t="shared" si="5"/>
        <v>18</v>
      </c>
    </row>
    <row r="23" spans="2:9" ht="12">
      <c r="B23" s="22">
        <f t="shared" si="4"/>
        <v>2521</v>
      </c>
      <c r="C23" s="80">
        <v>909.5</v>
      </c>
      <c r="D23" s="70"/>
      <c r="E23" s="76">
        <f t="shared" si="0"/>
        <v>1002.7702127659577</v>
      </c>
      <c r="F23" s="77">
        <f t="shared" si="1"/>
        <v>747.24984438283</v>
      </c>
      <c r="G23" s="78">
        <f t="shared" si="2"/>
        <v>255.5203683831277</v>
      </c>
      <c r="H23" s="79">
        <f t="shared" si="3"/>
        <v>1258.2905811490855</v>
      </c>
      <c r="I23" s="2">
        <f t="shared" si="5"/>
        <v>19</v>
      </c>
    </row>
    <row r="24" spans="2:9" ht="12">
      <c r="B24" s="22">
        <f t="shared" si="4"/>
        <v>2522</v>
      </c>
      <c r="C24" s="80">
        <v>619</v>
      </c>
      <c r="D24" s="70"/>
      <c r="E24" s="76">
        <f t="shared" si="0"/>
        <v>1002.7702127659577</v>
      </c>
      <c r="F24" s="77">
        <f t="shared" si="1"/>
        <v>747.24984438283</v>
      </c>
      <c r="G24" s="78">
        <f t="shared" si="2"/>
        <v>255.5203683831277</v>
      </c>
      <c r="H24" s="79">
        <f t="shared" si="3"/>
        <v>1258.2905811490855</v>
      </c>
      <c r="I24" s="2">
        <f t="shared" si="5"/>
        <v>20</v>
      </c>
    </row>
    <row r="25" spans="2:9" ht="12">
      <c r="B25" s="22">
        <f t="shared" si="4"/>
        <v>2523</v>
      </c>
      <c r="C25" s="80">
        <v>788.8</v>
      </c>
      <c r="D25" s="70"/>
      <c r="E25" s="76">
        <f t="shared" si="0"/>
        <v>1002.7702127659577</v>
      </c>
      <c r="F25" s="77">
        <f t="shared" si="1"/>
        <v>747.24984438283</v>
      </c>
      <c r="G25" s="78">
        <f t="shared" si="2"/>
        <v>255.5203683831277</v>
      </c>
      <c r="H25" s="79">
        <f t="shared" si="3"/>
        <v>1258.2905811490855</v>
      </c>
      <c r="I25" s="2">
        <f t="shared" si="5"/>
        <v>21</v>
      </c>
    </row>
    <row r="26" spans="2:9" ht="12">
      <c r="B26" s="22">
        <f t="shared" si="4"/>
        <v>2524</v>
      </c>
      <c r="C26" s="80">
        <v>1074.1</v>
      </c>
      <c r="D26" s="70"/>
      <c r="E26" s="76">
        <f t="shared" si="0"/>
        <v>1002.7702127659577</v>
      </c>
      <c r="F26" s="77">
        <f t="shared" si="1"/>
        <v>747.24984438283</v>
      </c>
      <c r="G26" s="78">
        <f t="shared" si="2"/>
        <v>255.5203683831277</v>
      </c>
      <c r="H26" s="79">
        <f t="shared" si="3"/>
        <v>1258.2905811490855</v>
      </c>
      <c r="I26" s="2">
        <f t="shared" si="5"/>
        <v>22</v>
      </c>
    </row>
    <row r="27" spans="2:9" ht="12">
      <c r="B27" s="22">
        <f t="shared" si="4"/>
        <v>2525</v>
      </c>
      <c r="C27" s="80">
        <v>860.4</v>
      </c>
      <c r="D27" s="70"/>
      <c r="E27" s="76">
        <f t="shared" si="0"/>
        <v>1002.7702127659577</v>
      </c>
      <c r="F27" s="77">
        <f t="shared" si="1"/>
        <v>747.24984438283</v>
      </c>
      <c r="G27" s="78">
        <f t="shared" si="2"/>
        <v>255.5203683831277</v>
      </c>
      <c r="H27" s="79">
        <f t="shared" si="3"/>
        <v>1258.2905811490855</v>
      </c>
      <c r="I27" s="2">
        <f t="shared" si="5"/>
        <v>23</v>
      </c>
    </row>
    <row r="28" spans="2:9" ht="12">
      <c r="B28" s="22">
        <f t="shared" si="4"/>
        <v>2526</v>
      </c>
      <c r="C28" s="80">
        <v>629.5</v>
      </c>
      <c r="D28" s="70"/>
      <c r="E28" s="76">
        <f t="shared" si="0"/>
        <v>1002.7702127659577</v>
      </c>
      <c r="F28" s="77">
        <f t="shared" si="1"/>
        <v>747.24984438283</v>
      </c>
      <c r="G28" s="78">
        <f t="shared" si="2"/>
        <v>255.5203683831277</v>
      </c>
      <c r="H28" s="79">
        <f t="shared" si="3"/>
        <v>1258.2905811490855</v>
      </c>
      <c r="I28" s="2">
        <f t="shared" si="5"/>
        <v>24</v>
      </c>
    </row>
    <row r="29" spans="2:9" ht="12">
      <c r="B29" s="22">
        <f t="shared" si="4"/>
        <v>2527</v>
      </c>
      <c r="C29" s="80">
        <v>519.6</v>
      </c>
      <c r="D29" s="70"/>
      <c r="E29" s="76">
        <f t="shared" si="0"/>
        <v>1002.7702127659577</v>
      </c>
      <c r="F29" s="77">
        <f t="shared" si="1"/>
        <v>747.24984438283</v>
      </c>
      <c r="G29" s="78">
        <f t="shared" si="2"/>
        <v>255.5203683831277</v>
      </c>
      <c r="H29" s="79">
        <f t="shared" si="3"/>
        <v>1258.2905811490855</v>
      </c>
      <c r="I29" s="2">
        <f t="shared" si="5"/>
        <v>25</v>
      </c>
    </row>
    <row r="30" spans="2:9" ht="12">
      <c r="B30" s="22">
        <f t="shared" si="4"/>
        <v>2528</v>
      </c>
      <c r="C30" s="80">
        <v>665</v>
      </c>
      <c r="D30" s="70"/>
      <c r="E30" s="76">
        <f t="shared" si="0"/>
        <v>1002.7702127659577</v>
      </c>
      <c r="F30" s="77">
        <f t="shared" si="1"/>
        <v>747.24984438283</v>
      </c>
      <c r="G30" s="78">
        <f t="shared" si="2"/>
        <v>255.5203683831277</v>
      </c>
      <c r="H30" s="79">
        <f t="shared" si="3"/>
        <v>1258.2905811490855</v>
      </c>
      <c r="I30" s="2">
        <f t="shared" si="5"/>
        <v>26</v>
      </c>
    </row>
    <row r="31" spans="2:9" ht="12">
      <c r="B31" s="22">
        <f t="shared" si="4"/>
        <v>2529</v>
      </c>
      <c r="C31" s="80">
        <v>603.9</v>
      </c>
      <c r="D31" s="70"/>
      <c r="E31" s="76">
        <f t="shared" si="0"/>
        <v>1002.7702127659577</v>
      </c>
      <c r="F31" s="77">
        <f t="shared" si="1"/>
        <v>747.24984438283</v>
      </c>
      <c r="G31" s="78">
        <f t="shared" si="2"/>
        <v>255.5203683831277</v>
      </c>
      <c r="H31" s="79">
        <f t="shared" si="3"/>
        <v>1258.2905811490855</v>
      </c>
      <c r="I31" s="2">
        <f t="shared" si="5"/>
        <v>27</v>
      </c>
    </row>
    <row r="32" spans="2:9" ht="12">
      <c r="B32" s="22">
        <f t="shared" si="4"/>
        <v>2530</v>
      </c>
      <c r="C32" s="80">
        <v>856.6</v>
      </c>
      <c r="D32" s="70"/>
      <c r="E32" s="76">
        <f t="shared" si="0"/>
        <v>1002.7702127659577</v>
      </c>
      <c r="F32" s="77">
        <f t="shared" si="1"/>
        <v>747.24984438283</v>
      </c>
      <c r="G32" s="78">
        <f t="shared" si="2"/>
        <v>255.5203683831277</v>
      </c>
      <c r="H32" s="79">
        <f t="shared" si="3"/>
        <v>1258.2905811490855</v>
      </c>
      <c r="I32" s="2">
        <f t="shared" si="5"/>
        <v>28</v>
      </c>
    </row>
    <row r="33" spans="2:16" ht="12.75">
      <c r="B33" s="22">
        <f t="shared" si="4"/>
        <v>2531</v>
      </c>
      <c r="C33" s="80">
        <v>744.6</v>
      </c>
      <c r="D33" s="70"/>
      <c r="E33" s="76">
        <f t="shared" si="0"/>
        <v>1002.7702127659577</v>
      </c>
      <c r="F33" s="77">
        <f t="shared" si="1"/>
        <v>747.24984438283</v>
      </c>
      <c r="G33" s="78">
        <f t="shared" si="2"/>
        <v>255.5203683831277</v>
      </c>
      <c r="H33" s="79">
        <f t="shared" si="3"/>
        <v>1258.2905811490855</v>
      </c>
      <c r="I33" s="2">
        <f t="shared" si="5"/>
        <v>29</v>
      </c>
      <c r="P33"/>
    </row>
    <row r="34" spans="2:9" ht="12">
      <c r="B34" s="22">
        <f t="shared" si="4"/>
        <v>2532</v>
      </c>
      <c r="C34" s="80">
        <v>982.7</v>
      </c>
      <c r="D34" s="70"/>
      <c r="E34" s="76">
        <f t="shared" si="0"/>
        <v>1002.7702127659577</v>
      </c>
      <c r="F34" s="77">
        <f t="shared" si="1"/>
        <v>747.24984438283</v>
      </c>
      <c r="G34" s="78">
        <f t="shared" si="2"/>
        <v>255.5203683831277</v>
      </c>
      <c r="H34" s="79">
        <f t="shared" si="3"/>
        <v>1258.2905811490855</v>
      </c>
      <c r="I34" s="2">
        <f t="shared" si="5"/>
        <v>30</v>
      </c>
    </row>
    <row r="35" spans="2:9" ht="12">
      <c r="B35" s="22">
        <f t="shared" si="4"/>
        <v>2533</v>
      </c>
      <c r="C35" s="80">
        <v>927.8</v>
      </c>
      <c r="D35" s="70"/>
      <c r="E35" s="76">
        <f t="shared" si="0"/>
        <v>1002.7702127659577</v>
      </c>
      <c r="F35" s="77">
        <f t="shared" si="1"/>
        <v>747.24984438283</v>
      </c>
      <c r="G35" s="78">
        <f t="shared" si="2"/>
        <v>255.5203683831277</v>
      </c>
      <c r="H35" s="79">
        <f t="shared" si="3"/>
        <v>1258.2905811490855</v>
      </c>
      <c r="I35" s="2">
        <f t="shared" si="5"/>
        <v>31</v>
      </c>
    </row>
    <row r="36" spans="2:9" ht="12">
      <c r="B36" s="90">
        <v>2544</v>
      </c>
      <c r="C36" s="80">
        <v>1018.9</v>
      </c>
      <c r="D36" s="70"/>
      <c r="E36" s="76">
        <f t="shared" si="0"/>
        <v>1002.7702127659577</v>
      </c>
      <c r="F36" s="77">
        <f t="shared" si="1"/>
        <v>747.24984438283</v>
      </c>
      <c r="G36" s="78">
        <f t="shared" si="2"/>
        <v>255.5203683831277</v>
      </c>
      <c r="H36" s="79">
        <f t="shared" si="3"/>
        <v>1258.2905811490855</v>
      </c>
      <c r="I36" s="2">
        <f t="shared" si="5"/>
        <v>32</v>
      </c>
    </row>
    <row r="37" spans="2:9" ht="12">
      <c r="B37" s="22">
        <v>2545</v>
      </c>
      <c r="C37" s="80">
        <v>1404.4</v>
      </c>
      <c r="D37" s="70"/>
      <c r="E37" s="76">
        <f t="shared" si="0"/>
        <v>1002.7702127659577</v>
      </c>
      <c r="F37" s="77">
        <f t="shared" si="1"/>
        <v>747.24984438283</v>
      </c>
      <c r="G37" s="78">
        <f t="shared" si="2"/>
        <v>255.5203683831277</v>
      </c>
      <c r="H37" s="79">
        <f t="shared" si="3"/>
        <v>1258.2905811490855</v>
      </c>
      <c r="I37" s="2">
        <f t="shared" si="5"/>
        <v>33</v>
      </c>
    </row>
    <row r="38" spans="2:9" ht="12">
      <c r="B38" s="22">
        <v>2547</v>
      </c>
      <c r="C38" s="80">
        <v>1132.2</v>
      </c>
      <c r="D38" s="70"/>
      <c r="E38" s="76">
        <f t="shared" si="0"/>
        <v>1002.7702127659577</v>
      </c>
      <c r="F38" s="77">
        <f t="shared" si="1"/>
        <v>747.24984438283</v>
      </c>
      <c r="G38" s="78">
        <f t="shared" si="2"/>
        <v>255.5203683831277</v>
      </c>
      <c r="H38" s="79">
        <f t="shared" si="3"/>
        <v>1258.2905811490855</v>
      </c>
      <c r="I38" s="2">
        <f t="shared" si="5"/>
        <v>34</v>
      </c>
    </row>
    <row r="39" spans="2:9" ht="12">
      <c r="B39" s="22">
        <v>2548</v>
      </c>
      <c r="C39" s="80">
        <v>1380.8</v>
      </c>
      <c r="D39" s="70"/>
      <c r="E39" s="76">
        <f t="shared" si="0"/>
        <v>1002.7702127659577</v>
      </c>
      <c r="F39" s="77">
        <f t="shared" si="1"/>
        <v>747.24984438283</v>
      </c>
      <c r="G39" s="78">
        <f t="shared" si="2"/>
        <v>255.5203683831277</v>
      </c>
      <c r="H39" s="79">
        <f t="shared" si="3"/>
        <v>1258.2905811490855</v>
      </c>
      <c r="I39" s="2">
        <f t="shared" si="5"/>
        <v>35</v>
      </c>
    </row>
    <row r="40" spans="2:9" ht="12">
      <c r="B40" s="22">
        <v>2549</v>
      </c>
      <c r="C40" s="80">
        <v>1371.8</v>
      </c>
      <c r="D40" s="70"/>
      <c r="E40" s="76">
        <f t="shared" si="0"/>
        <v>1002.7702127659577</v>
      </c>
      <c r="F40" s="77">
        <f t="shared" si="1"/>
        <v>747.24984438283</v>
      </c>
      <c r="G40" s="78">
        <f t="shared" si="2"/>
        <v>255.5203683831277</v>
      </c>
      <c r="H40" s="79">
        <f t="shared" si="3"/>
        <v>1258.2905811490855</v>
      </c>
      <c r="I40" s="2">
        <f t="shared" si="5"/>
        <v>36</v>
      </c>
    </row>
    <row r="41" spans="2:9" ht="12">
      <c r="B41" s="22">
        <v>2550</v>
      </c>
      <c r="C41" s="80">
        <v>1000.4</v>
      </c>
      <c r="D41" s="70"/>
      <c r="E41" s="76">
        <f t="shared" si="0"/>
        <v>1002.7702127659577</v>
      </c>
      <c r="F41" s="77">
        <f t="shared" si="1"/>
        <v>747.24984438283</v>
      </c>
      <c r="G41" s="78">
        <f t="shared" si="2"/>
        <v>255.5203683831277</v>
      </c>
      <c r="H41" s="79">
        <f t="shared" si="3"/>
        <v>1258.2905811490855</v>
      </c>
      <c r="I41" s="2">
        <f t="shared" si="5"/>
        <v>37</v>
      </c>
    </row>
    <row r="42" spans="2:9" ht="12">
      <c r="B42" s="22">
        <v>2551</v>
      </c>
      <c r="C42" s="80">
        <v>776.8</v>
      </c>
      <c r="D42" s="70"/>
      <c r="E42" s="76">
        <f t="shared" si="0"/>
        <v>1002.7702127659577</v>
      </c>
      <c r="F42" s="77">
        <f t="shared" si="1"/>
        <v>747.24984438283</v>
      </c>
      <c r="G42" s="78">
        <f t="shared" si="2"/>
        <v>255.5203683831277</v>
      </c>
      <c r="H42" s="79">
        <f t="shared" si="3"/>
        <v>1258.2905811490855</v>
      </c>
      <c r="I42" s="2">
        <f t="shared" si="5"/>
        <v>38</v>
      </c>
    </row>
    <row r="43" spans="2:9" ht="12">
      <c r="B43" s="22">
        <v>2552</v>
      </c>
      <c r="C43" s="80">
        <v>960.9</v>
      </c>
      <c r="D43" s="70"/>
      <c r="E43" s="76">
        <f t="shared" si="0"/>
        <v>1002.7702127659577</v>
      </c>
      <c r="F43" s="77">
        <f t="shared" si="1"/>
        <v>747.24984438283</v>
      </c>
      <c r="G43" s="78">
        <f t="shared" si="2"/>
        <v>255.5203683831277</v>
      </c>
      <c r="H43" s="79">
        <f t="shared" si="3"/>
        <v>1258.2905811490855</v>
      </c>
      <c r="I43" s="2">
        <f t="shared" si="5"/>
        <v>39</v>
      </c>
    </row>
    <row r="44" spans="2:9" ht="12">
      <c r="B44" s="22">
        <v>2553</v>
      </c>
      <c r="C44" s="80">
        <v>1119.8</v>
      </c>
      <c r="D44" s="70"/>
      <c r="E44" s="76">
        <f t="shared" si="0"/>
        <v>1002.7702127659577</v>
      </c>
      <c r="F44" s="77">
        <f t="shared" si="1"/>
        <v>747.24984438283</v>
      </c>
      <c r="G44" s="78">
        <f t="shared" si="2"/>
        <v>255.5203683831277</v>
      </c>
      <c r="H44" s="79">
        <f t="shared" si="3"/>
        <v>1258.2905811490855</v>
      </c>
      <c r="I44" s="2">
        <f t="shared" si="5"/>
        <v>40</v>
      </c>
    </row>
    <row r="45" spans="2:9" ht="12">
      <c r="B45" s="22">
        <v>2554</v>
      </c>
      <c r="C45" s="80">
        <v>1604.5</v>
      </c>
      <c r="D45" s="70"/>
      <c r="E45" s="76">
        <f t="shared" si="0"/>
        <v>1002.7702127659577</v>
      </c>
      <c r="F45" s="77">
        <f t="shared" si="1"/>
        <v>747.24984438283</v>
      </c>
      <c r="G45" s="78">
        <f t="shared" si="2"/>
        <v>255.5203683831277</v>
      </c>
      <c r="H45" s="79">
        <f t="shared" si="3"/>
        <v>1258.2905811490855</v>
      </c>
      <c r="I45" s="2">
        <f t="shared" si="5"/>
        <v>41</v>
      </c>
    </row>
    <row r="46" spans="2:9" ht="12">
      <c r="B46" s="22">
        <v>2555</v>
      </c>
      <c r="C46" s="75">
        <v>812.2</v>
      </c>
      <c r="D46" s="70"/>
      <c r="E46" s="76">
        <f t="shared" si="0"/>
        <v>1002.7702127659577</v>
      </c>
      <c r="F46" s="77">
        <f t="shared" si="1"/>
        <v>747.24984438283</v>
      </c>
      <c r="G46" s="78">
        <f t="shared" si="2"/>
        <v>255.5203683831277</v>
      </c>
      <c r="H46" s="79">
        <f t="shared" si="3"/>
        <v>1258.2905811490855</v>
      </c>
      <c r="I46" s="2">
        <f t="shared" si="5"/>
        <v>42</v>
      </c>
    </row>
    <row r="47" spans="2:9" ht="12">
      <c r="B47" s="22">
        <v>2556</v>
      </c>
      <c r="C47" s="80">
        <v>1000.3000000000001</v>
      </c>
      <c r="D47" s="70"/>
      <c r="E47" s="76">
        <f t="shared" si="0"/>
        <v>1002.7702127659577</v>
      </c>
      <c r="F47" s="77">
        <f t="shared" si="1"/>
        <v>747.24984438283</v>
      </c>
      <c r="G47" s="78">
        <f t="shared" si="2"/>
        <v>255.5203683831277</v>
      </c>
      <c r="H47" s="79">
        <f t="shared" si="3"/>
        <v>1258.2905811490855</v>
      </c>
      <c r="I47" s="2">
        <f t="shared" si="5"/>
        <v>43</v>
      </c>
    </row>
    <row r="48" spans="2:14" ht="12">
      <c r="B48" s="22">
        <v>2557</v>
      </c>
      <c r="C48" s="80">
        <v>789.5</v>
      </c>
      <c r="D48" s="70"/>
      <c r="E48" s="76">
        <f t="shared" si="0"/>
        <v>1002.7702127659577</v>
      </c>
      <c r="F48" s="77">
        <f t="shared" si="1"/>
        <v>747.24984438283</v>
      </c>
      <c r="G48" s="78">
        <f t="shared" si="2"/>
        <v>255.5203683831277</v>
      </c>
      <c r="H48" s="79">
        <f t="shared" si="3"/>
        <v>1258.2905811490855</v>
      </c>
      <c r="I48" s="2">
        <f t="shared" si="5"/>
        <v>44</v>
      </c>
      <c r="J48" s="23"/>
      <c r="K48" s="23"/>
      <c r="L48" s="23"/>
      <c r="M48" s="23"/>
      <c r="N48" s="23"/>
    </row>
    <row r="49" spans="2:14" ht="12">
      <c r="B49" s="22">
        <v>2558</v>
      </c>
      <c r="C49" s="80">
        <v>565.6000000000001</v>
      </c>
      <c r="D49" s="70"/>
      <c r="E49" s="76">
        <f t="shared" si="0"/>
        <v>1002.7702127659577</v>
      </c>
      <c r="F49" s="77">
        <f t="shared" si="1"/>
        <v>747.24984438283</v>
      </c>
      <c r="G49" s="78">
        <f t="shared" si="2"/>
        <v>255.5203683831277</v>
      </c>
      <c r="H49" s="79">
        <f t="shared" si="3"/>
        <v>1258.2905811490855</v>
      </c>
      <c r="I49" s="2">
        <f t="shared" si="5"/>
        <v>45</v>
      </c>
      <c r="J49" s="29"/>
      <c r="K49" s="29"/>
      <c r="L49" s="29"/>
      <c r="M49" s="29"/>
      <c r="N49" s="23"/>
    </row>
    <row r="50" spans="2:14" ht="12">
      <c r="B50" s="28">
        <v>2559</v>
      </c>
      <c r="C50" s="91">
        <v>969.7</v>
      </c>
      <c r="D50" s="70"/>
      <c r="E50" s="76">
        <f t="shared" si="0"/>
        <v>1002.7702127659577</v>
      </c>
      <c r="F50" s="77">
        <f t="shared" si="1"/>
        <v>747.24984438283</v>
      </c>
      <c r="G50" s="78">
        <f t="shared" si="2"/>
        <v>255.5203683831277</v>
      </c>
      <c r="H50" s="79">
        <f t="shared" si="3"/>
        <v>1258.2905811490855</v>
      </c>
      <c r="I50" s="2">
        <f t="shared" si="5"/>
        <v>46</v>
      </c>
      <c r="J50" s="29"/>
      <c r="K50" s="92"/>
      <c r="L50" s="93"/>
      <c r="M50" s="93"/>
      <c r="N50" s="23"/>
    </row>
    <row r="51" spans="2:10" ht="12">
      <c r="B51" s="28">
        <v>2560</v>
      </c>
      <c r="C51" s="91">
        <v>1021.9</v>
      </c>
      <c r="D51" s="70"/>
      <c r="E51" s="76">
        <f t="shared" si="0"/>
        <v>1002.7702127659577</v>
      </c>
      <c r="F51" s="77">
        <f t="shared" si="1"/>
        <v>747.24984438283</v>
      </c>
      <c r="G51" s="78">
        <f t="shared" si="2"/>
        <v>255.5203683831277</v>
      </c>
      <c r="H51" s="79">
        <f t="shared" si="3"/>
        <v>1258.2905811490855</v>
      </c>
      <c r="I51" s="2">
        <f>I50+1</f>
        <v>47</v>
      </c>
      <c r="J51" s="30"/>
    </row>
    <row r="52" spans="2:14" ht="12">
      <c r="B52" s="94">
        <v>2561</v>
      </c>
      <c r="C52" s="95">
        <v>1221.3</v>
      </c>
      <c r="D52" s="70"/>
      <c r="E52" s="81"/>
      <c r="F52" s="82"/>
      <c r="G52" s="83"/>
      <c r="H52" s="84"/>
      <c r="J52" s="31"/>
      <c r="K52" s="99" t="s">
        <v>23</v>
      </c>
      <c r="L52" s="99"/>
      <c r="M52" s="99"/>
      <c r="N52" s="99"/>
    </row>
    <row r="53" spans="2:13" ht="12">
      <c r="B53" s="22"/>
      <c r="C53" s="80"/>
      <c r="D53" s="70"/>
      <c r="E53" s="81"/>
      <c r="F53" s="82"/>
      <c r="G53" s="83"/>
      <c r="H53" s="84"/>
      <c r="J53" s="31"/>
      <c r="K53" s="32"/>
      <c r="L53" s="31"/>
      <c r="M53" s="33"/>
    </row>
    <row r="54" spans="2:13" ht="12">
      <c r="B54" s="22"/>
      <c r="C54" s="80"/>
      <c r="D54" s="70"/>
      <c r="E54" s="81"/>
      <c r="F54" s="82"/>
      <c r="G54" s="83"/>
      <c r="H54" s="84"/>
      <c r="J54" s="31"/>
      <c r="K54" s="32"/>
      <c r="L54" s="31"/>
      <c r="M54" s="33"/>
    </row>
    <row r="55" spans="2:13" ht="12">
      <c r="B55" s="22"/>
      <c r="C55" s="80"/>
      <c r="D55" s="70"/>
      <c r="E55" s="81"/>
      <c r="F55" s="82"/>
      <c r="G55" s="83"/>
      <c r="H55" s="84"/>
      <c r="J55" s="31"/>
      <c r="K55" s="32"/>
      <c r="L55" s="31"/>
      <c r="M55" s="33"/>
    </row>
    <row r="56" spans="2:13" ht="12">
      <c r="B56" s="22"/>
      <c r="C56" s="80"/>
      <c r="D56" s="70"/>
      <c r="E56" s="81"/>
      <c r="F56" s="82"/>
      <c r="G56" s="83"/>
      <c r="H56" s="84"/>
      <c r="J56" s="31"/>
      <c r="K56" s="32"/>
      <c r="L56" s="31"/>
      <c r="M56" s="33"/>
    </row>
    <row r="57" spans="2:13" ht="12">
      <c r="B57" s="22"/>
      <c r="C57" s="80"/>
      <c r="D57" s="70"/>
      <c r="E57" s="81"/>
      <c r="F57" s="82"/>
      <c r="G57" s="83"/>
      <c r="H57" s="84"/>
      <c r="J57" s="31"/>
      <c r="K57" s="32"/>
      <c r="L57" s="31"/>
      <c r="M57" s="33"/>
    </row>
    <row r="58" spans="2:13" ht="12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2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2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2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2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2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2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2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2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2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2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2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2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2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2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2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2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2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2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2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2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2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2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2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2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2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2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2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2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2">
      <c r="B87" s="28"/>
      <c r="C87" s="85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2">
      <c r="B88" s="22"/>
      <c r="C88" s="80"/>
      <c r="D88" s="70"/>
      <c r="E88" s="76"/>
      <c r="F88" s="77"/>
      <c r="G88" s="78"/>
      <c r="H88" s="79"/>
      <c r="J88" s="31"/>
      <c r="K88" s="32"/>
      <c r="L88" s="31"/>
      <c r="M88" s="33"/>
    </row>
    <row r="89" spans="2:13" ht="12">
      <c r="B89" s="28"/>
      <c r="C89" s="85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2">
      <c r="B90" s="28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2">
      <c r="B91" s="22"/>
      <c r="C91" s="80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2">
      <c r="B92" s="28"/>
      <c r="C92" s="80"/>
      <c r="D92" s="70"/>
      <c r="E92" s="81"/>
      <c r="F92" s="82"/>
      <c r="G92" s="83"/>
      <c r="H92" s="84"/>
      <c r="J92" s="31"/>
      <c r="K92" s="32"/>
      <c r="L92" s="31"/>
      <c r="M92" s="33"/>
    </row>
    <row r="93" spans="2:13" ht="12">
      <c r="B93" s="28"/>
      <c r="C93" s="80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2">
      <c r="B94" s="22"/>
      <c r="C94" s="85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2">
      <c r="B95" s="34"/>
      <c r="C95" s="86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2">
      <c r="B96" s="28"/>
      <c r="C96" s="64"/>
      <c r="D96" s="21"/>
      <c r="E96" s="24"/>
      <c r="F96" s="25"/>
      <c r="G96" s="26"/>
      <c r="H96" s="27"/>
      <c r="J96" s="31"/>
      <c r="K96" s="32"/>
      <c r="L96" s="31"/>
      <c r="M96" s="33"/>
    </row>
    <row r="97" spans="2:13" ht="12">
      <c r="B97" s="35"/>
      <c r="C97" s="65"/>
      <c r="D97" s="21"/>
      <c r="E97" s="36"/>
      <c r="F97" s="37"/>
      <c r="G97" s="38"/>
      <c r="H97" s="39"/>
      <c r="J97" s="31"/>
      <c r="K97" s="32"/>
      <c r="L97" s="31"/>
      <c r="M97" s="33"/>
    </row>
    <row r="98" spans="2:13" ht="12">
      <c r="B98" s="40"/>
      <c r="C98" s="41"/>
      <c r="D98" s="21"/>
      <c r="E98" s="42"/>
      <c r="F98" s="42"/>
      <c r="G98" s="42"/>
      <c r="H98" s="42"/>
      <c r="J98" s="31"/>
      <c r="K98" s="32"/>
      <c r="L98" s="31"/>
      <c r="M98" s="33"/>
    </row>
    <row r="99" spans="2:13" ht="12">
      <c r="B99" s="40"/>
      <c r="C99" s="41"/>
      <c r="D99" s="21"/>
      <c r="E99" s="42"/>
      <c r="F99" s="42"/>
      <c r="G99" s="42"/>
      <c r="H99" s="42"/>
      <c r="J99" s="31"/>
      <c r="K99" s="32"/>
      <c r="L99" s="31"/>
      <c r="M99" s="33"/>
    </row>
    <row r="100" spans="1:17" ht="16.5" customHeight="1">
      <c r="A100" s="23"/>
      <c r="B100" s="43"/>
      <c r="C100" s="44"/>
      <c r="D100" s="23"/>
      <c r="E100" s="23"/>
      <c r="F100" s="23"/>
      <c r="G100" s="23"/>
      <c r="H100" s="23"/>
      <c r="I100" s="23"/>
      <c r="J100" s="23"/>
      <c r="K100" s="23"/>
      <c r="Q100" s="41"/>
    </row>
    <row r="101" spans="1:11" ht="15.75" customHeight="1">
      <c r="A101" s="23"/>
      <c r="B101" s="45" t="s">
        <v>8</v>
      </c>
      <c r="C101" s="66">
        <f>AVERAGE(C5:C51)</f>
        <v>1002.7702127659577</v>
      </c>
      <c r="D101" s="46"/>
      <c r="E101" s="43"/>
      <c r="F101" s="43"/>
      <c r="G101" s="23"/>
      <c r="H101" s="47" t="s">
        <v>8</v>
      </c>
      <c r="I101" s="48" t="s">
        <v>21</v>
      </c>
      <c r="J101" s="49"/>
      <c r="K101" s="50"/>
    </row>
    <row r="102" spans="1:11" ht="15.75" customHeight="1">
      <c r="A102" s="23"/>
      <c r="B102" s="51" t="s">
        <v>10</v>
      </c>
      <c r="C102" s="67">
        <f>STDEV(C5:C51)</f>
        <v>255.5203683831277</v>
      </c>
      <c r="D102" s="46"/>
      <c r="E102" s="43"/>
      <c r="F102" s="43"/>
      <c r="G102" s="23"/>
      <c r="H102" s="53" t="s">
        <v>10</v>
      </c>
      <c r="I102" s="54" t="s">
        <v>12</v>
      </c>
      <c r="J102" s="55"/>
      <c r="K102" s="56"/>
    </row>
    <row r="103" spans="1:15" ht="15.75" customHeight="1">
      <c r="A103" s="43"/>
      <c r="B103" s="51" t="s">
        <v>13</v>
      </c>
      <c r="C103" s="52">
        <f>C102/C101</f>
        <v>0.2548144780630466</v>
      </c>
      <c r="D103" s="46"/>
      <c r="E103" s="57">
        <f>C103*100</f>
        <v>25.481447806304658</v>
      </c>
      <c r="F103" s="43" t="s">
        <v>2</v>
      </c>
      <c r="G103" s="23"/>
      <c r="H103" s="53" t="s">
        <v>13</v>
      </c>
      <c r="I103" s="54" t="s">
        <v>14</v>
      </c>
      <c r="J103" s="55"/>
      <c r="K103" s="56"/>
      <c r="M103" s="63" t="s">
        <v>19</v>
      </c>
      <c r="N103" s="88">
        <f>C109-C110-C111</f>
        <v>30</v>
      </c>
      <c r="O103" s="2" t="s">
        <v>0</v>
      </c>
    </row>
    <row r="104" spans="1:15" ht="15.75" customHeight="1">
      <c r="A104" s="43"/>
      <c r="B104" s="51" t="s">
        <v>9</v>
      </c>
      <c r="C104" s="67">
        <f>C101-C102</f>
        <v>747.24984438283</v>
      </c>
      <c r="D104" s="46"/>
      <c r="E104" s="43"/>
      <c r="F104" s="43"/>
      <c r="G104" s="23"/>
      <c r="H104" s="53" t="s">
        <v>9</v>
      </c>
      <c r="I104" s="54" t="s">
        <v>15</v>
      </c>
      <c r="J104" s="55"/>
      <c r="K104" s="56"/>
      <c r="M104" s="63" t="s">
        <v>18</v>
      </c>
      <c r="N104" s="88">
        <f>C110</f>
        <v>10</v>
      </c>
      <c r="O104" s="2" t="s">
        <v>0</v>
      </c>
    </row>
    <row r="105" spans="1:15" ht="15.75" customHeight="1">
      <c r="A105" s="43"/>
      <c r="B105" s="58" t="s">
        <v>11</v>
      </c>
      <c r="C105" s="68">
        <f>C101+C102</f>
        <v>1258.2905811490855</v>
      </c>
      <c r="D105" s="46"/>
      <c r="E105" s="43"/>
      <c r="F105" s="43"/>
      <c r="G105" s="23"/>
      <c r="H105" s="59" t="s">
        <v>11</v>
      </c>
      <c r="I105" s="60" t="s">
        <v>16</v>
      </c>
      <c r="J105" s="61"/>
      <c r="K105" s="62"/>
      <c r="M105" s="63" t="s">
        <v>17</v>
      </c>
      <c r="N105" s="88">
        <f>C111</f>
        <v>7</v>
      </c>
      <c r="O105" s="2" t="s">
        <v>0</v>
      </c>
    </row>
    <row r="106" spans="1:6" ht="17.25" customHeight="1">
      <c r="A106" s="40"/>
      <c r="C106" s="40"/>
      <c r="D106" s="40"/>
      <c r="E106" s="40"/>
      <c r="F106" s="40"/>
    </row>
    <row r="107" spans="1:3" ht="12">
      <c r="A107" s="40"/>
      <c r="C107" s="40"/>
    </row>
    <row r="108" ht="12">
      <c r="A108" s="40"/>
    </row>
    <row r="109" ht="12">
      <c r="C109" s="2">
        <f>MAX(I5:I97)</f>
        <v>47</v>
      </c>
    </row>
    <row r="110" ht="12">
      <c r="C110" s="87">
        <f>COUNTIF(C5:C51,"&gt;1258")</f>
        <v>10</v>
      </c>
    </row>
    <row r="111" ht="12">
      <c r="C111" s="87">
        <f>COUNTIF(C5:C51,"&lt;747")</f>
        <v>7</v>
      </c>
    </row>
  </sheetData>
  <sheetProtection/>
  <mergeCells count="2">
    <mergeCell ref="B2:B4"/>
    <mergeCell ref="K52:N5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2016-07-22T03:28:07Z</cp:lastPrinted>
  <dcterms:created xsi:type="dcterms:W3CDTF">2016-04-07T02:09:12Z</dcterms:created>
  <dcterms:modified xsi:type="dcterms:W3CDTF">2019-04-09T08:13:46Z</dcterms:modified>
  <cp:category/>
  <cp:version/>
  <cp:contentType/>
  <cp:contentStatus/>
</cp:coreProperties>
</file>