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ห้วยแก้ว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<sst xmlns="http://schemas.openxmlformats.org/spreadsheetml/2006/main" count="38" uniqueCount="23">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</sst>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&quot;฿&quot;#,##0.00_);[Red]\(&quot;฿&quot;#,##0.00\)"/>
    <numFmt numFmtId="192" formatCode="&quot;฿&quot;#,##0_);[Red]\(&quot;฿&quot;#,##0\)"/>
    <numFmt numFmtId="193" formatCode="0.00_)"/>
    <numFmt numFmtId="194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1"/>
      <color indexed="52"/>
      <name val="Tahoma"/>
      <family val="2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7" fillId="0" borderId="4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6" applyNumberFormat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33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5" xfId="0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1" fillId="36" borderId="15" xfId="0" applyFont="1" applyFill="1" applyBorder="1" applyAlignment="1">
      <alignment horizontal="right"/>
    </xf>
    <xf numFmtId="0" fontId="1" fillId="37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8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180" fontId="1" fillId="34" borderId="19" xfId="0" applyNumberFormat="1" applyFont="1" applyFill="1" applyBorder="1" applyAlignment="1">
      <alignment/>
    </xf>
    <xf numFmtId="180" fontId="1" fillId="35" borderId="19" xfId="0" applyNumberFormat="1" applyFont="1" applyFill="1" applyBorder="1" applyAlignment="1">
      <alignment/>
    </xf>
    <xf numFmtId="180" fontId="1" fillId="36" borderId="19" xfId="0" applyNumberFormat="1" applyFont="1" applyFill="1" applyBorder="1" applyAlignment="1">
      <alignment/>
    </xf>
    <xf numFmtId="180" fontId="1" fillId="37" borderId="19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7" xfId="0" applyFont="1" applyBorder="1" applyAlignment="1">
      <alignment horizontal="right"/>
    </xf>
    <xf numFmtId="180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180" fontId="5" fillId="0" borderId="1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8" xfId="0" applyNumberFormat="1" applyFont="1" applyFill="1" applyBorder="1" applyAlignment="1">
      <alignment/>
    </xf>
    <xf numFmtId="1" fontId="4" fillId="33" borderId="19" xfId="0" applyNumberFormat="1" applyFont="1" applyFill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1" fontId="5" fillId="0" borderId="26" xfId="0" applyNumberFormat="1" applyFont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3" fontId="1" fillId="35" borderId="18" xfId="0" applyNumberFormat="1" applyFont="1" applyFill="1" applyBorder="1" applyAlignment="1">
      <alignment/>
    </xf>
    <xf numFmtId="3" fontId="1" fillId="36" borderId="18" xfId="0" applyNumberFormat="1" applyFont="1" applyFill="1" applyBorder="1" applyAlignment="1">
      <alignment/>
    </xf>
    <xf numFmtId="3" fontId="1" fillId="37" borderId="18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7" xfId="0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" fillId="33" borderId="17" xfId="0" applyFont="1" applyFill="1" applyBorder="1" applyAlignment="1">
      <alignment/>
    </xf>
    <xf numFmtId="0" fontId="53" fillId="33" borderId="17" xfId="0" applyFont="1" applyFill="1" applyBorder="1" applyAlignment="1">
      <alignment/>
    </xf>
    <xf numFmtId="3" fontId="53" fillId="33" borderId="17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61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6875"/>
          <c:w val="0.8685"/>
          <c:h val="0.726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ห้วยแก้ว'!$B$5:$B$26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'std. - ห้วยแก้ว'!$C$5:$C$26</c:f>
              <c:numCache>
                <c:ptCount val="22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750.0999999999999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  <c:pt idx="19">
                  <c:v>1437.3</c:v>
                </c:pt>
                <c:pt idx="20">
                  <c:v>1245</c:v>
                </c:pt>
                <c:pt idx="21">
                  <c:v>1982</c:v>
                </c:pt>
              </c:numCache>
            </c:numRef>
          </c:val>
        </c:ser>
        <c:gapWidth val="100"/>
        <c:axId val="3225616"/>
        <c:axId val="29030545"/>
      </c:barChart>
      <c:lineChart>
        <c:grouping val="standard"/>
        <c:varyColors val="0"/>
        <c:ser>
          <c:idx val="1"/>
          <c:order val="1"/>
          <c:tx>
            <c:v>ค่าเฉลี่ย  (2544 - 2564 )อยู่ระหว่างค่า+- SD 15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ห้วยแก้ว'!$E$5:$E$25</c:f>
              <c:numCache>
                <c:ptCount val="21"/>
                <c:pt idx="0">
                  <c:v>1208.0047619047616</c:v>
                </c:pt>
                <c:pt idx="1">
                  <c:v>1208.0047619047616</c:v>
                </c:pt>
                <c:pt idx="2">
                  <c:v>1208.0047619047616</c:v>
                </c:pt>
                <c:pt idx="3">
                  <c:v>1208.0047619047616</c:v>
                </c:pt>
                <c:pt idx="4">
                  <c:v>1208.0047619047616</c:v>
                </c:pt>
                <c:pt idx="5">
                  <c:v>1208.0047619047616</c:v>
                </c:pt>
                <c:pt idx="6">
                  <c:v>1208.0047619047616</c:v>
                </c:pt>
                <c:pt idx="7">
                  <c:v>1208.0047619047616</c:v>
                </c:pt>
                <c:pt idx="8">
                  <c:v>1208.0047619047616</c:v>
                </c:pt>
                <c:pt idx="9">
                  <c:v>1208.0047619047616</c:v>
                </c:pt>
                <c:pt idx="10">
                  <c:v>1208.0047619047616</c:v>
                </c:pt>
                <c:pt idx="11">
                  <c:v>1208.0047619047616</c:v>
                </c:pt>
                <c:pt idx="12">
                  <c:v>1208.0047619047616</c:v>
                </c:pt>
                <c:pt idx="13">
                  <c:v>1208.0047619047616</c:v>
                </c:pt>
                <c:pt idx="14">
                  <c:v>1208.0047619047616</c:v>
                </c:pt>
                <c:pt idx="15">
                  <c:v>1208.0047619047616</c:v>
                </c:pt>
                <c:pt idx="16">
                  <c:v>1208.0047619047616</c:v>
                </c:pt>
                <c:pt idx="17">
                  <c:v>1208.0047619047616</c:v>
                </c:pt>
                <c:pt idx="18">
                  <c:v>1208.0047619047616</c:v>
                </c:pt>
                <c:pt idx="19">
                  <c:v>1208.0047619047616</c:v>
                </c:pt>
                <c:pt idx="20">
                  <c:v>1208.0047619047616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ห้วยแก้ว'!$H$5:$H$25</c:f>
              <c:numCache>
                <c:ptCount val="21"/>
                <c:pt idx="0">
                  <c:v>1511.9955586012918</c:v>
                </c:pt>
                <c:pt idx="1">
                  <c:v>1511.9955586012918</c:v>
                </c:pt>
                <c:pt idx="2">
                  <c:v>1511.9955586012918</c:v>
                </c:pt>
                <c:pt idx="3">
                  <c:v>1511.9955586012918</c:v>
                </c:pt>
                <c:pt idx="4">
                  <c:v>1511.9955586012918</c:v>
                </c:pt>
                <c:pt idx="5">
                  <c:v>1511.9955586012918</c:v>
                </c:pt>
                <c:pt idx="6">
                  <c:v>1511.9955586012918</c:v>
                </c:pt>
                <c:pt idx="7">
                  <c:v>1511.9955586012918</c:v>
                </c:pt>
                <c:pt idx="8">
                  <c:v>1511.9955586012918</c:v>
                </c:pt>
                <c:pt idx="9">
                  <c:v>1511.9955586012918</c:v>
                </c:pt>
                <c:pt idx="10">
                  <c:v>1511.9955586012918</c:v>
                </c:pt>
                <c:pt idx="11">
                  <c:v>1511.9955586012918</c:v>
                </c:pt>
                <c:pt idx="12">
                  <c:v>1511.9955586012918</c:v>
                </c:pt>
                <c:pt idx="13">
                  <c:v>1511.9955586012918</c:v>
                </c:pt>
                <c:pt idx="14">
                  <c:v>1511.9955586012918</c:v>
                </c:pt>
                <c:pt idx="15">
                  <c:v>1511.9955586012918</c:v>
                </c:pt>
                <c:pt idx="16">
                  <c:v>1511.9955586012918</c:v>
                </c:pt>
                <c:pt idx="17">
                  <c:v>1511.9955586012918</c:v>
                </c:pt>
                <c:pt idx="18">
                  <c:v>1511.9955586012918</c:v>
                </c:pt>
                <c:pt idx="19">
                  <c:v>1511.9955586012918</c:v>
                </c:pt>
                <c:pt idx="20">
                  <c:v>1511.9955586012918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ห้วยแก้ว'!$F$5:$F$25</c:f>
              <c:numCache>
                <c:ptCount val="21"/>
                <c:pt idx="0">
                  <c:v>904.0139652082314</c:v>
                </c:pt>
                <c:pt idx="1">
                  <c:v>904.0139652082314</c:v>
                </c:pt>
                <c:pt idx="2">
                  <c:v>904.0139652082314</c:v>
                </c:pt>
                <c:pt idx="3">
                  <c:v>904.0139652082314</c:v>
                </c:pt>
                <c:pt idx="4">
                  <c:v>904.0139652082314</c:v>
                </c:pt>
                <c:pt idx="5">
                  <c:v>904.0139652082314</c:v>
                </c:pt>
                <c:pt idx="6">
                  <c:v>904.0139652082314</c:v>
                </c:pt>
                <c:pt idx="7">
                  <c:v>904.0139652082314</c:v>
                </c:pt>
                <c:pt idx="8">
                  <c:v>904.0139652082314</c:v>
                </c:pt>
                <c:pt idx="9">
                  <c:v>904.0139652082314</c:v>
                </c:pt>
                <c:pt idx="10">
                  <c:v>904.0139652082314</c:v>
                </c:pt>
                <c:pt idx="11">
                  <c:v>904.0139652082314</c:v>
                </c:pt>
                <c:pt idx="12">
                  <c:v>904.0139652082314</c:v>
                </c:pt>
                <c:pt idx="13">
                  <c:v>904.0139652082314</c:v>
                </c:pt>
                <c:pt idx="14">
                  <c:v>904.0139652082314</c:v>
                </c:pt>
                <c:pt idx="15">
                  <c:v>904.0139652082314</c:v>
                </c:pt>
                <c:pt idx="16">
                  <c:v>904.0139652082314</c:v>
                </c:pt>
                <c:pt idx="17">
                  <c:v>904.0139652082314</c:v>
                </c:pt>
                <c:pt idx="18">
                  <c:v>904.0139652082314</c:v>
                </c:pt>
                <c:pt idx="19">
                  <c:v>904.0139652082314</c:v>
                </c:pt>
                <c:pt idx="20">
                  <c:v>904.0139652082314</c:v>
                </c:pt>
              </c:numCache>
            </c:numRef>
          </c:val>
          <c:smooth val="0"/>
        </c:ser>
        <c:axId val="3225616"/>
        <c:axId val="29030545"/>
      </c:lineChart>
      <c:catAx>
        <c:axId val="322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9030545"/>
        <c:crossesAt val="0"/>
        <c:auto val="1"/>
        <c:lblOffset val="100"/>
        <c:tickLblSkip val="1"/>
        <c:noMultiLvlLbl val="0"/>
      </c:catAx>
      <c:valAx>
        <c:axId val="2903054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22561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"/>
          <c:y val="0.90575"/>
          <c:w val="0.87325"/>
          <c:h val="0.08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457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75"/>
          <c:y val="0.165"/>
          <c:w val="0.864"/>
          <c:h val="0.747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ห้วยแก้ว'!$B$5:$B$26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'std. - ห้วยแก้ว'!$C$5:$C$26</c:f>
              <c:numCache>
                <c:ptCount val="22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750.0999999999999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  <c:pt idx="19">
                  <c:v>1437.3</c:v>
                </c:pt>
                <c:pt idx="20">
                  <c:v>1245</c:v>
                </c:pt>
                <c:pt idx="21">
                  <c:v>1982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(2544 - 2564 )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ห้วยแก้ว'!$B$5:$B$26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'std. - ห้วยแก้ว'!$E$5:$E$25</c:f>
              <c:numCache>
                <c:ptCount val="21"/>
                <c:pt idx="0">
                  <c:v>1208.0047619047616</c:v>
                </c:pt>
                <c:pt idx="1">
                  <c:v>1208.0047619047616</c:v>
                </c:pt>
                <c:pt idx="2">
                  <c:v>1208.0047619047616</c:v>
                </c:pt>
                <c:pt idx="3">
                  <c:v>1208.0047619047616</c:v>
                </c:pt>
                <c:pt idx="4">
                  <c:v>1208.0047619047616</c:v>
                </c:pt>
                <c:pt idx="5">
                  <c:v>1208.0047619047616</c:v>
                </c:pt>
                <c:pt idx="6">
                  <c:v>1208.0047619047616</c:v>
                </c:pt>
                <c:pt idx="7">
                  <c:v>1208.0047619047616</c:v>
                </c:pt>
                <c:pt idx="8">
                  <c:v>1208.0047619047616</c:v>
                </c:pt>
                <c:pt idx="9">
                  <c:v>1208.0047619047616</c:v>
                </c:pt>
                <c:pt idx="10">
                  <c:v>1208.0047619047616</c:v>
                </c:pt>
                <c:pt idx="11">
                  <c:v>1208.0047619047616</c:v>
                </c:pt>
                <c:pt idx="12">
                  <c:v>1208.0047619047616</c:v>
                </c:pt>
                <c:pt idx="13">
                  <c:v>1208.0047619047616</c:v>
                </c:pt>
                <c:pt idx="14">
                  <c:v>1208.0047619047616</c:v>
                </c:pt>
                <c:pt idx="15">
                  <c:v>1208.0047619047616</c:v>
                </c:pt>
                <c:pt idx="16">
                  <c:v>1208.0047619047616</c:v>
                </c:pt>
                <c:pt idx="17">
                  <c:v>1208.0047619047616</c:v>
                </c:pt>
                <c:pt idx="18">
                  <c:v>1208.0047619047616</c:v>
                </c:pt>
                <c:pt idx="19">
                  <c:v>1208.0047619047616</c:v>
                </c:pt>
                <c:pt idx="20">
                  <c:v>1208.0047619047616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ห้วยแก้ว'!$B$5:$B$26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'std. - ห้วยแก้ว'!$D$5:$D$26</c:f>
              <c:numCache>
                <c:ptCount val="22"/>
                <c:pt idx="21">
                  <c:v>1982</c:v>
                </c:pt>
              </c:numCache>
            </c:numRef>
          </c:val>
          <c:smooth val="0"/>
        </c:ser>
        <c:marker val="1"/>
        <c:axId val="59948314"/>
        <c:axId val="2663915"/>
      </c:lineChart>
      <c:catAx>
        <c:axId val="59948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663915"/>
        <c:crossesAt val="0"/>
        <c:auto val="1"/>
        <c:lblOffset val="100"/>
        <c:tickLblSkip val="1"/>
        <c:noMultiLvlLbl val="0"/>
      </c:catAx>
      <c:valAx>
        <c:axId val="266391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994831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9075"/>
          <c:y val="0.9245"/>
          <c:w val="0.88475"/>
          <c:h val="0.065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0.5375</cdr:x>
      <cdr:y>0.5095</cdr:y>
    </cdr:from>
    <cdr:to>
      <cdr:x>0.66875</cdr:x>
      <cdr:y>0.55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3143250"/>
          <a:ext cx="115252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1,208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0.3215</cdr:x>
      <cdr:y>0.447</cdr:y>
    </cdr:from>
    <cdr:to>
      <cdr:x>0.46</cdr:x>
      <cdr:y>0.4865</cdr:y>
    </cdr:to>
    <cdr:sp>
      <cdr:nvSpPr>
        <cdr:cNvPr id="2" name="TextBox 1"/>
        <cdr:cNvSpPr txBox="1">
          <a:spLocks noChangeArrowheads="1"/>
        </cdr:cNvSpPr>
      </cdr:nvSpPr>
      <cdr:spPr>
        <a:xfrm>
          <a:off x="2809875" y="2752725"/>
          <a:ext cx="12096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1,512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0.45175</cdr:x>
      <cdr:y>0.6305</cdr:y>
    </cdr:from>
    <cdr:to>
      <cdr:x>0.591</cdr:x>
      <cdr:y>0.67125</cdr:y>
    </cdr:to>
    <cdr:sp>
      <cdr:nvSpPr>
        <cdr:cNvPr id="3" name="TextBox 1"/>
        <cdr:cNvSpPr txBox="1">
          <a:spLocks noChangeArrowheads="1"/>
        </cdr:cNvSpPr>
      </cdr:nvSpPr>
      <cdr:spPr>
        <a:xfrm>
          <a:off x="3952875" y="3886200"/>
          <a:ext cx="121920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904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</cdr:x>
      <cdr:y>0.38075</cdr:y>
    </cdr:from>
    <cdr:to>
      <cdr:x>0.25825</cdr:x>
      <cdr:y>0.5365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05000" y="2343150"/>
          <a:ext cx="352425" cy="9620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4">
      <selection activeCell="C27" sqref="C2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2544</v>
      </c>
      <c r="C5" s="71">
        <v>1514.8</v>
      </c>
      <c r="D5" s="72"/>
      <c r="E5" s="73">
        <f aca="true" t="shared" si="0" ref="E5:E25">$C$102</f>
        <v>1208.0047619047616</v>
      </c>
      <c r="F5" s="74">
        <f aca="true" t="shared" si="1" ref="F5:F25">+$C$105</f>
        <v>904.0139652082314</v>
      </c>
      <c r="G5" s="75">
        <f aca="true" t="shared" si="2" ref="G5:G25">$C$103</f>
        <v>303.99079669653014</v>
      </c>
      <c r="H5" s="76">
        <f aca="true" t="shared" si="3" ref="H5:H25">+$C$106</f>
        <v>1511.9955586012918</v>
      </c>
      <c r="I5" s="2">
        <v>1</v>
      </c>
    </row>
    <row r="6" spans="2:9" ht="11.25">
      <c r="B6" s="22">
        <f aca="true" t="shared" si="4" ref="B6:B20">B5+1</f>
        <v>2545</v>
      </c>
      <c r="C6" s="77">
        <v>1574.2</v>
      </c>
      <c r="D6" s="72"/>
      <c r="E6" s="78">
        <f t="shared" si="0"/>
        <v>1208.0047619047616</v>
      </c>
      <c r="F6" s="79">
        <f t="shared" si="1"/>
        <v>904.0139652082314</v>
      </c>
      <c r="G6" s="80">
        <f t="shared" si="2"/>
        <v>303.99079669653014</v>
      </c>
      <c r="H6" s="81">
        <f t="shared" si="3"/>
        <v>1511.9955586012918</v>
      </c>
      <c r="I6" s="2">
        <f>I5+1</f>
        <v>2</v>
      </c>
    </row>
    <row r="7" spans="2:9" ht="11.25">
      <c r="B7" s="22">
        <f t="shared" si="4"/>
        <v>2546</v>
      </c>
      <c r="C7" s="77">
        <v>1226</v>
      </c>
      <c r="D7" s="72"/>
      <c r="E7" s="78">
        <f t="shared" si="0"/>
        <v>1208.0047619047616</v>
      </c>
      <c r="F7" s="79">
        <f t="shared" si="1"/>
        <v>904.0139652082314</v>
      </c>
      <c r="G7" s="80">
        <f t="shared" si="2"/>
        <v>303.99079669653014</v>
      </c>
      <c r="H7" s="81">
        <f t="shared" si="3"/>
        <v>1511.9955586012918</v>
      </c>
      <c r="I7" s="2">
        <f aca="true" t="shared" si="5" ref="I7:I20">I6+1</f>
        <v>3</v>
      </c>
    </row>
    <row r="8" spans="2:9" ht="11.25">
      <c r="B8" s="22">
        <f t="shared" si="4"/>
        <v>2547</v>
      </c>
      <c r="C8" s="77">
        <v>1754.4</v>
      </c>
      <c r="D8" s="72"/>
      <c r="E8" s="78">
        <f t="shared" si="0"/>
        <v>1208.0047619047616</v>
      </c>
      <c r="F8" s="79">
        <f t="shared" si="1"/>
        <v>904.0139652082314</v>
      </c>
      <c r="G8" s="80">
        <f t="shared" si="2"/>
        <v>303.99079669653014</v>
      </c>
      <c r="H8" s="81">
        <f t="shared" si="3"/>
        <v>1511.9955586012918</v>
      </c>
      <c r="I8" s="2">
        <f t="shared" si="5"/>
        <v>4</v>
      </c>
    </row>
    <row r="9" spans="2:9" ht="11.25">
      <c r="B9" s="22">
        <f t="shared" si="4"/>
        <v>2548</v>
      </c>
      <c r="C9" s="77">
        <v>1499.9</v>
      </c>
      <c r="D9" s="72"/>
      <c r="E9" s="78">
        <f t="shared" si="0"/>
        <v>1208.0047619047616</v>
      </c>
      <c r="F9" s="79">
        <f t="shared" si="1"/>
        <v>904.0139652082314</v>
      </c>
      <c r="G9" s="80">
        <f t="shared" si="2"/>
        <v>303.99079669653014</v>
      </c>
      <c r="H9" s="81">
        <f t="shared" si="3"/>
        <v>1511.9955586012918</v>
      </c>
      <c r="I9" s="2">
        <f t="shared" si="5"/>
        <v>5</v>
      </c>
    </row>
    <row r="10" spans="2:9" ht="11.25">
      <c r="B10" s="22">
        <f t="shared" si="4"/>
        <v>2549</v>
      </c>
      <c r="C10" s="77">
        <v>1297.8</v>
      </c>
      <c r="D10" s="72"/>
      <c r="E10" s="78">
        <f t="shared" si="0"/>
        <v>1208.0047619047616</v>
      </c>
      <c r="F10" s="79">
        <f t="shared" si="1"/>
        <v>904.0139652082314</v>
      </c>
      <c r="G10" s="80">
        <f t="shared" si="2"/>
        <v>303.99079669653014</v>
      </c>
      <c r="H10" s="81">
        <f t="shared" si="3"/>
        <v>1511.9955586012918</v>
      </c>
      <c r="I10" s="2">
        <f t="shared" si="5"/>
        <v>6</v>
      </c>
    </row>
    <row r="11" spans="2:9" ht="11.25">
      <c r="B11" s="22">
        <f t="shared" si="4"/>
        <v>2550</v>
      </c>
      <c r="C11" s="77">
        <v>978.9</v>
      </c>
      <c r="D11" s="72"/>
      <c r="E11" s="78">
        <f t="shared" si="0"/>
        <v>1208.0047619047616</v>
      </c>
      <c r="F11" s="79">
        <f t="shared" si="1"/>
        <v>904.0139652082314</v>
      </c>
      <c r="G11" s="80">
        <f t="shared" si="2"/>
        <v>303.99079669653014</v>
      </c>
      <c r="H11" s="81">
        <f t="shared" si="3"/>
        <v>1511.9955586012918</v>
      </c>
      <c r="I11" s="2">
        <f t="shared" si="5"/>
        <v>7</v>
      </c>
    </row>
    <row r="12" spans="2:9" ht="11.25">
      <c r="B12" s="22">
        <f t="shared" si="4"/>
        <v>2551</v>
      </c>
      <c r="C12" s="77">
        <v>731.1</v>
      </c>
      <c r="D12" s="72"/>
      <c r="E12" s="78">
        <f t="shared" si="0"/>
        <v>1208.0047619047616</v>
      </c>
      <c r="F12" s="79">
        <f t="shared" si="1"/>
        <v>904.0139652082314</v>
      </c>
      <c r="G12" s="80">
        <f t="shared" si="2"/>
        <v>303.99079669653014</v>
      </c>
      <c r="H12" s="81">
        <f t="shared" si="3"/>
        <v>1511.9955586012918</v>
      </c>
      <c r="I12" s="2">
        <f t="shared" si="5"/>
        <v>8</v>
      </c>
    </row>
    <row r="13" spans="2:9" ht="11.25">
      <c r="B13" s="22">
        <f t="shared" si="4"/>
        <v>2552</v>
      </c>
      <c r="C13" s="77">
        <v>1134.7</v>
      </c>
      <c r="D13" s="72"/>
      <c r="E13" s="78">
        <f t="shared" si="0"/>
        <v>1208.0047619047616</v>
      </c>
      <c r="F13" s="79">
        <f t="shared" si="1"/>
        <v>904.0139652082314</v>
      </c>
      <c r="G13" s="80">
        <f t="shared" si="2"/>
        <v>303.99079669653014</v>
      </c>
      <c r="H13" s="81">
        <f t="shared" si="3"/>
        <v>1511.9955586012918</v>
      </c>
      <c r="I13" s="2">
        <f t="shared" si="5"/>
        <v>9</v>
      </c>
    </row>
    <row r="14" spans="2:13" ht="11.25">
      <c r="B14" s="22">
        <f t="shared" si="4"/>
        <v>2553</v>
      </c>
      <c r="C14" s="77">
        <v>1440.9</v>
      </c>
      <c r="D14" s="72"/>
      <c r="E14" s="78">
        <f t="shared" si="0"/>
        <v>1208.0047619047616</v>
      </c>
      <c r="F14" s="79">
        <f t="shared" si="1"/>
        <v>904.0139652082314</v>
      </c>
      <c r="G14" s="80">
        <f t="shared" si="2"/>
        <v>303.99079669653014</v>
      </c>
      <c r="H14" s="81">
        <f t="shared" si="3"/>
        <v>1511.9955586012918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2554</v>
      </c>
      <c r="C15" s="77">
        <v>1706.3</v>
      </c>
      <c r="D15" s="72"/>
      <c r="E15" s="78">
        <f t="shared" si="0"/>
        <v>1208.0047619047616</v>
      </c>
      <c r="F15" s="79">
        <f t="shared" si="1"/>
        <v>904.0139652082314</v>
      </c>
      <c r="G15" s="80">
        <f t="shared" si="2"/>
        <v>303.99079669653014</v>
      </c>
      <c r="H15" s="81">
        <f t="shared" si="3"/>
        <v>1511.9955586012918</v>
      </c>
      <c r="I15" s="2">
        <f t="shared" si="5"/>
        <v>11</v>
      </c>
    </row>
    <row r="16" spans="2:9" ht="11.25">
      <c r="B16" s="22">
        <f t="shared" si="4"/>
        <v>2555</v>
      </c>
      <c r="C16" s="77">
        <v>1095.5</v>
      </c>
      <c r="D16" s="72"/>
      <c r="E16" s="78">
        <f t="shared" si="0"/>
        <v>1208.0047619047616</v>
      </c>
      <c r="F16" s="79">
        <f t="shared" si="1"/>
        <v>904.0139652082314</v>
      </c>
      <c r="G16" s="80">
        <f t="shared" si="2"/>
        <v>303.99079669653014</v>
      </c>
      <c r="H16" s="81">
        <f t="shared" si="3"/>
        <v>1511.9955586012918</v>
      </c>
      <c r="I16" s="2">
        <f t="shared" si="5"/>
        <v>12</v>
      </c>
    </row>
    <row r="17" spans="2:9" ht="11.25">
      <c r="B17" s="22">
        <f t="shared" si="4"/>
        <v>2556</v>
      </c>
      <c r="C17" s="77">
        <v>1051</v>
      </c>
      <c r="D17" s="72"/>
      <c r="E17" s="78">
        <f t="shared" si="0"/>
        <v>1208.0047619047616</v>
      </c>
      <c r="F17" s="79">
        <f t="shared" si="1"/>
        <v>904.0139652082314</v>
      </c>
      <c r="G17" s="80">
        <f t="shared" si="2"/>
        <v>303.99079669653014</v>
      </c>
      <c r="H17" s="81">
        <f t="shared" si="3"/>
        <v>1511.9955586012918</v>
      </c>
      <c r="I17" s="2">
        <f t="shared" si="5"/>
        <v>13</v>
      </c>
    </row>
    <row r="18" spans="2:9" ht="11.25">
      <c r="B18" s="22">
        <f t="shared" si="4"/>
        <v>2557</v>
      </c>
      <c r="C18" s="77">
        <v>750.0999999999999</v>
      </c>
      <c r="D18" s="72"/>
      <c r="E18" s="78">
        <f t="shared" si="0"/>
        <v>1208.0047619047616</v>
      </c>
      <c r="F18" s="79">
        <f t="shared" si="1"/>
        <v>904.0139652082314</v>
      </c>
      <c r="G18" s="80">
        <f t="shared" si="2"/>
        <v>303.99079669653014</v>
      </c>
      <c r="H18" s="81">
        <f t="shared" si="3"/>
        <v>1511.9955586012918</v>
      </c>
      <c r="I18" s="2">
        <f t="shared" si="5"/>
        <v>14</v>
      </c>
    </row>
    <row r="19" spans="2:9" ht="11.25">
      <c r="B19" s="22">
        <f t="shared" si="4"/>
        <v>2558</v>
      </c>
      <c r="C19" s="82">
        <v>931.5</v>
      </c>
      <c r="D19" s="72"/>
      <c r="E19" s="78">
        <f t="shared" si="0"/>
        <v>1208.0047619047616</v>
      </c>
      <c r="F19" s="79">
        <f t="shared" si="1"/>
        <v>904.0139652082314</v>
      </c>
      <c r="G19" s="80">
        <f t="shared" si="2"/>
        <v>303.99079669653014</v>
      </c>
      <c r="H19" s="81">
        <f t="shared" si="3"/>
        <v>1511.9955586012918</v>
      </c>
      <c r="I19" s="2">
        <f t="shared" si="5"/>
        <v>15</v>
      </c>
    </row>
    <row r="20" spans="2:13" ht="11.25">
      <c r="B20" s="22">
        <f t="shared" si="4"/>
        <v>2559</v>
      </c>
      <c r="C20" s="77">
        <v>1162.1</v>
      </c>
      <c r="D20" s="72"/>
      <c r="E20" s="78">
        <f t="shared" si="0"/>
        <v>1208.0047619047616</v>
      </c>
      <c r="F20" s="79">
        <f t="shared" si="1"/>
        <v>904.0139652082314</v>
      </c>
      <c r="G20" s="80">
        <f t="shared" si="2"/>
        <v>303.99079669653014</v>
      </c>
      <c r="H20" s="81">
        <f t="shared" si="3"/>
        <v>1511.9955586012918</v>
      </c>
      <c r="I20" s="2">
        <f t="shared" si="5"/>
        <v>16</v>
      </c>
      <c r="K20" s="94"/>
      <c r="L20" s="94"/>
      <c r="M20" s="94"/>
    </row>
    <row r="21" spans="2:9" ht="11.25">
      <c r="B21" s="22">
        <v>2560</v>
      </c>
      <c r="C21" s="77">
        <v>1037.4</v>
      </c>
      <c r="D21" s="72"/>
      <c r="E21" s="78">
        <f t="shared" si="0"/>
        <v>1208.0047619047616</v>
      </c>
      <c r="F21" s="79">
        <f t="shared" si="1"/>
        <v>904.0139652082314</v>
      </c>
      <c r="G21" s="80">
        <f t="shared" si="2"/>
        <v>303.99079669653014</v>
      </c>
      <c r="H21" s="81">
        <f t="shared" si="3"/>
        <v>1511.9955586012918</v>
      </c>
      <c r="I21" s="2">
        <f>I20+1</f>
        <v>17</v>
      </c>
    </row>
    <row r="22" spans="2:9" ht="11.25">
      <c r="B22" s="22">
        <v>2561</v>
      </c>
      <c r="C22" s="77">
        <v>1043.1</v>
      </c>
      <c r="D22" s="72"/>
      <c r="E22" s="78">
        <f t="shared" si="0"/>
        <v>1208.0047619047616</v>
      </c>
      <c r="F22" s="79">
        <f t="shared" si="1"/>
        <v>904.0139652082314</v>
      </c>
      <c r="G22" s="80">
        <f t="shared" si="2"/>
        <v>303.99079669653014</v>
      </c>
      <c r="H22" s="81">
        <f t="shared" si="3"/>
        <v>1511.9955586012918</v>
      </c>
      <c r="I22" s="2">
        <f>I21+1</f>
        <v>18</v>
      </c>
    </row>
    <row r="23" spans="2:9" ht="11.25">
      <c r="B23" s="22">
        <v>2562</v>
      </c>
      <c r="C23" s="77">
        <v>756.1</v>
      </c>
      <c r="E23" s="78">
        <f t="shared" si="0"/>
        <v>1208.0047619047616</v>
      </c>
      <c r="F23" s="79">
        <f t="shared" si="1"/>
        <v>904.0139652082314</v>
      </c>
      <c r="G23" s="80">
        <f t="shared" si="2"/>
        <v>303.99079669653014</v>
      </c>
      <c r="H23" s="81">
        <f t="shared" si="3"/>
        <v>1511.9955586012918</v>
      </c>
      <c r="I23" s="2">
        <f>I22+1</f>
        <v>19</v>
      </c>
    </row>
    <row r="24" spans="2:9" ht="11.25">
      <c r="B24" s="96">
        <v>2563</v>
      </c>
      <c r="C24" s="82">
        <v>1437.3</v>
      </c>
      <c r="D24" s="95"/>
      <c r="E24" s="78">
        <f t="shared" si="0"/>
        <v>1208.0047619047616</v>
      </c>
      <c r="F24" s="79">
        <f t="shared" si="1"/>
        <v>904.0139652082314</v>
      </c>
      <c r="G24" s="80">
        <f t="shared" si="2"/>
        <v>303.99079669653014</v>
      </c>
      <c r="H24" s="81">
        <f t="shared" si="3"/>
        <v>1511.9955586012918</v>
      </c>
      <c r="I24" s="2">
        <f>I23+1</f>
        <v>20</v>
      </c>
    </row>
    <row r="25" spans="2:14" ht="11.25">
      <c r="B25" s="22">
        <v>2564</v>
      </c>
      <c r="C25" s="77">
        <v>1245</v>
      </c>
      <c r="D25" s="72"/>
      <c r="E25" s="78">
        <f t="shared" si="0"/>
        <v>1208.0047619047616</v>
      </c>
      <c r="F25" s="79">
        <f t="shared" si="1"/>
        <v>904.0139652082314</v>
      </c>
      <c r="G25" s="80">
        <f t="shared" si="2"/>
        <v>303.99079669653014</v>
      </c>
      <c r="H25" s="81">
        <f t="shared" si="3"/>
        <v>1511.9955586012918</v>
      </c>
      <c r="I25" s="2">
        <f>I24+1</f>
        <v>21</v>
      </c>
      <c r="K25" s="103" t="str">
        <f>'[1]std. - เขื่อนแม่งัด'!$K$42:$N$42</f>
        <v>ปีน้ำ2565 ปริมาณฝนสะสม 1 เม.ย.65 - 31 มี.ค.66</v>
      </c>
      <c r="L25" s="103"/>
      <c r="M25" s="103"/>
      <c r="N25" s="103"/>
    </row>
    <row r="26" spans="2:8" ht="11.25">
      <c r="B26" s="97">
        <v>2565</v>
      </c>
      <c r="C26" s="98">
        <v>1982</v>
      </c>
      <c r="D26" s="99">
        <f>C26</f>
        <v>1982</v>
      </c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AVERAGE(C5:C25)</f>
        <v>1208.0047619047616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STDEV(C5:C25)</f>
        <v>303.99079669653014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0.2516470185243331</v>
      </c>
      <c r="D104" s="48"/>
      <c r="E104" s="59">
        <f>C104*100</f>
        <v>25.164701852433307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15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904.0139652082314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1511.9955586012918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3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21</v>
      </c>
    </row>
    <row r="111" ht="11.25">
      <c r="C111" s="89">
        <f>COUNTIF(C5:C25,"&gt;1518")</f>
        <v>3</v>
      </c>
    </row>
    <row r="112" ht="11.25">
      <c r="C112" s="89">
        <f>COUNTIF(C5:C25,"&lt;894")</f>
        <v>3</v>
      </c>
    </row>
  </sheetData>
  <sheetProtection/>
  <mergeCells count="2">
    <mergeCell ref="B2:B4"/>
    <mergeCell ref="K25:N2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2016-07-22T03:28:07Z</cp:lastPrinted>
  <dcterms:created xsi:type="dcterms:W3CDTF">2016-04-07T02:09:12Z</dcterms:created>
  <dcterms:modified xsi:type="dcterms:W3CDTF">2023-04-10T03:33:31Z</dcterms:modified>
  <cp:category/>
  <cp:version/>
  <cp:contentType/>
  <cp:contentStatus/>
</cp:coreProperties>
</file>