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6977686F-4ABA-4BDA-BD85-CE6D8EBAD5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ห้วยแก้ว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  <c r="T4" i="1"/>
  <c r="T7" i="1"/>
  <c r="T6" i="1"/>
  <c r="T5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T11" i="1"/>
  <c r="B81" i="1"/>
  <c r="B82" i="1" l="1"/>
  <c r="L35" i="1" s="1"/>
  <c r="J35" i="1" l="1"/>
  <c r="O35" i="1"/>
  <c r="Q35" i="1"/>
  <c r="G35" i="1"/>
  <c r="I35" i="1"/>
  <c r="M35" i="1"/>
  <c r="E35" i="1"/>
  <c r="K35" i="1"/>
  <c r="N35" i="1"/>
  <c r="F35" i="1"/>
  <c r="P35" i="1"/>
  <c r="H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<sst xmlns="http://schemas.openxmlformats.org/spreadsheetml/2006/main" count="42" uniqueCount="24">
  <si>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</si>
  <si>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</si>
  <si>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</si>
  <si>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</si>
  <si>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</si>
  <si>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</si>
  <si>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</si>
  <si>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</si>
  <si>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</si>
  <si>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</si>
  <si>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</si>
  <si>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</si>
  <si>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</si>
  <si>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</si>
  <si>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</si>
  <si>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</si>
  <si>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</si>
  <si>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</si>
  <si>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</si>
  <si>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</si>
  <si>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</si>
  <si>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</si>
  <si>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</si>
  <si>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บ.ห้วยแก้ว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</si>
</sst>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4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71" fontId="13" fillId="0" borderId="4" xfId="2" applyNumberFormat="1" applyFont="1" applyBorder="1" applyAlignment="1">
      <alignment horizontal="center" vertical="center"/>
    </xf>
    <xf numFmtId="168" fontId="13" fillId="0" borderId="4" xfId="2" applyNumberFormat="1" applyFont="1" applyBorder="1" applyAlignment="1">
      <alignment horizontal="center" vertical="center"/>
    </xf>
    <xf numFmtId="168" fontId="14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บ้านห้วยแก้ว อ.แม่ออน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98448349178212"/>
          <c:w val="0.68547660558145629"/>
          <c:h val="0.6672550467793357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'Returnบ.ห้วยแก้ว'!$E$34:$Q$34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'Returnบ.ห้วยแก้ว'!$E$35:$Q$35</c:f>
              <c:numCache>
                <c:formatCode>0</c:formatCode>
                <c:ptCount val="13"/>
                <c:pt idx="0" formatCode="0.0">
                  <c:v>78.2</c:v>
                </c:pt>
                <c:pt idx="1">
                  <c:v>91.22</c:v>
                </c:pt>
                <c:pt idx="2" formatCode="0.0">
                  <c:v>99.56</c:v>
                </c:pt>
                <c:pt idx="3" formatCode="0.0">
                  <c:v>105.73</c:v>
                </c:pt>
                <c:pt idx="4" formatCode="0.0">
                  <c:v>110.64</c:v>
                </c:pt>
                <c:pt idx="5" formatCode="0.0">
                  <c:v>114.71</c:v>
                </c:pt>
                <c:pt idx="6" formatCode="0.0">
                  <c:v>123.96</c:v>
                </c:pt>
                <c:pt idx="7" formatCode="0.0">
                  <c:v>141.44</c:v>
                </c:pt>
                <c:pt idx="8" formatCode="0.0">
                  <c:v>146.99</c:v>
                </c:pt>
                <c:pt idx="9" formatCode="0.0">
                  <c:v>164.08</c:v>
                </c:pt>
                <c:pt idx="10" formatCode="0.0">
                  <c:v>181.04</c:v>
                </c:pt>
                <c:pt idx="11" formatCode="0.0">
                  <c:v>197.93</c:v>
                </c:pt>
                <c:pt idx="12" formatCode="0.0">
                  <c:v>220.23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53-4816-A9D0-1C529A74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652312"/>
        <c:axId val="337503792"/>
      </c:scatterChart>
      <c:valAx>
        <c:axId val="2716523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36914559623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7503792"/>
        <c:crossesAt val="10"/>
        <c:crossBetween val="midCat"/>
      </c:valAx>
      <c:valAx>
        <c:axId val="33750379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92786051173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16523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6C8AEE2-6630-4B61-81ED-1B7AF132B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6" sqref="T6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x14ac:dyDescent="0.6">
      <c r="A1" s="81" t="s">
        <v>23</v>
      </c>
      <c r="B1" s="82"/>
      <c r="C1" s="82"/>
      <c r="D1" s="82"/>
      <c r="E1" s="82"/>
      <c r="F1" s="83"/>
    </row>
    <row r="2" spans="1:27" ht="23.1" customHeight="1" x14ac:dyDescent="0.6">
      <c r="A2" s="78" t="s">
        <v>4</v>
      </c>
      <c r="B2" s="79"/>
      <c r="C2" s="79"/>
      <c r="D2" s="79"/>
      <c r="E2" s="79"/>
      <c r="F2" s="80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2544</v>
      </c>
      <c r="B4" s="28">
        <v>145.5</v>
      </c>
      <c r="C4" s="49"/>
      <c r="D4" s="9"/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COUNT(G39:G64)</f>
        <v>23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2545</v>
      </c>
      <c r="B5" s="8">
        <v>78.900000000000006</v>
      </c>
      <c r="C5" s="49"/>
      <c r="D5" s="9"/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AVERAGE(G39:G64)</f>
        <v>82.126086956521746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2546</v>
      </c>
      <c r="B6" s="8">
        <v>63.9</v>
      </c>
      <c r="C6" s="49"/>
      <c r="D6" s="9"/>
      <c r="E6" s="52"/>
      <c r="F6" s="9"/>
      <c r="I6" s="1" t="s">
        <v>0</v>
      </c>
      <c r="K6" s="2" t="s">
        <v>0</v>
      </c>
      <c r="R6" s="1" t="s">
        <v>9</v>
      </c>
      <c r="T6" s="7">
        <f>(VAR(G39:G64))</f>
        <v>689.69837944663732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9">
        <v>2547</v>
      </c>
      <c r="B7" s="8">
        <v>77.400000000000006</v>
      </c>
      <c r="C7" s="49"/>
      <c r="D7" s="9"/>
      <c r="E7" s="52"/>
      <c r="F7" s="9"/>
      <c r="I7" s="1" t="s">
        <v>10</v>
      </c>
      <c r="K7" s="2" t="s">
        <v>0</v>
      </c>
      <c r="R7" s="1" t="s">
        <v>11</v>
      </c>
      <c r="T7" s="7">
        <f>STDEV(G39:G64)</f>
        <v>26.262109196457114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2548</v>
      </c>
      <c r="B8" s="8">
        <v>83.2</v>
      </c>
      <c r="C8" s="49"/>
      <c r="D8" s="9"/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2549</v>
      </c>
      <c r="B9" s="8">
        <v>70.599999999999994</v>
      </c>
      <c r="C9" s="49"/>
      <c r="D9" s="9"/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9">
        <v>2550</v>
      </c>
      <c r="B10" s="8">
        <v>85.7</v>
      </c>
      <c r="C10" s="49"/>
      <c r="D10" s="10"/>
      <c r="E10" s="52"/>
      <c r="F10" s="9"/>
      <c r="S10" s="2" t="s">
        <v>12</v>
      </c>
      <c r="T10" s="34">
        <f>+B78</f>
        <v>0.52823100000000001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2551</v>
      </c>
      <c r="B11" s="8">
        <v>55.6</v>
      </c>
      <c r="C11" s="53"/>
      <c r="D11" s="55"/>
      <c r="E11" s="52"/>
      <c r="F11" s="9"/>
      <c r="S11" s="2" t="s">
        <v>13</v>
      </c>
      <c r="T11" s="34">
        <f>+B79</f>
        <v>1.0811500000000001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2552</v>
      </c>
      <c r="B12" s="8">
        <v>72.2</v>
      </c>
      <c r="C12" s="48"/>
      <c r="D12" s="29"/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9">
        <v>2553</v>
      </c>
      <c r="B13" s="8">
        <v>138.6</v>
      </c>
      <c r="C13" s="49"/>
      <c r="D13" s="9"/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2554</v>
      </c>
      <c r="B14" s="8">
        <v>88.5</v>
      </c>
      <c r="C14" s="49"/>
      <c r="D14" s="9"/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2555</v>
      </c>
      <c r="B15" s="8">
        <v>118.9</v>
      </c>
      <c r="C15" s="49"/>
      <c r="D15" s="9"/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9">
        <v>2556</v>
      </c>
      <c r="B16" s="8">
        <v>66.3</v>
      </c>
      <c r="C16" s="49"/>
      <c r="D16" s="9"/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2557</v>
      </c>
      <c r="B17" s="8">
        <v>49.5</v>
      </c>
      <c r="C17" s="49"/>
      <c r="D17" s="9"/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2558</v>
      </c>
      <c r="B18" s="8">
        <v>79.7</v>
      </c>
      <c r="C18" s="49"/>
      <c r="D18" s="9"/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9">
        <v>2559</v>
      </c>
      <c r="B19" s="8">
        <v>58.7</v>
      </c>
      <c r="C19" s="49"/>
      <c r="D19" s="9"/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2560</v>
      </c>
      <c r="B20" s="8">
        <v>57.8</v>
      </c>
      <c r="C20" s="49"/>
      <c r="D20" s="9"/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2561</v>
      </c>
      <c r="B21" s="54">
        <v>69.7</v>
      </c>
      <c r="C21" s="49"/>
      <c r="D21" s="9"/>
      <c r="E21" s="65"/>
      <c r="F21" s="6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9">
        <v>2562</v>
      </c>
      <c r="B22" s="8">
        <v>61.7</v>
      </c>
      <c r="C22" s="49"/>
      <c r="D22" s="9"/>
      <c r="E22" s="59"/>
      <c r="F22" s="56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2563</v>
      </c>
      <c r="B23" s="8">
        <v>111.6</v>
      </c>
      <c r="C23" s="49"/>
      <c r="D23" s="9"/>
      <c r="E23" s="59"/>
      <c r="F23" s="56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2564</v>
      </c>
      <c r="B24" s="75">
        <v>55.4</v>
      </c>
      <c r="C24" s="49"/>
      <c r="D24" s="9"/>
      <c r="E24" s="57"/>
      <c r="F24" s="5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9">
        <v>2565</v>
      </c>
      <c r="B25" s="8">
        <v>96.3</v>
      </c>
      <c r="C25" s="49"/>
      <c r="D25" s="9"/>
      <c r="E25" s="59"/>
      <c r="F25" s="56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>
        <f>A25+1</f>
        <v>2566</v>
      </c>
      <c r="B26" s="8">
        <v>103.2</v>
      </c>
      <c r="C26" s="49"/>
      <c r="D26" s="9"/>
      <c r="E26" s="59"/>
      <c r="F26" s="56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/>
      <c r="B27" s="8"/>
      <c r="C27" s="49"/>
      <c r="D27" s="9"/>
      <c r="E27" s="59"/>
      <c r="F27" s="56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9"/>
      <c r="B28" s="8"/>
      <c r="C28" s="49"/>
      <c r="D28" s="11"/>
      <c r="E28" s="59"/>
      <c r="F28" s="56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/>
      <c r="B29" s="8"/>
      <c r="C29" s="60"/>
      <c r="D29" s="61"/>
      <c r="E29" s="67"/>
      <c r="F29" s="61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/>
      <c r="B30" s="8"/>
      <c r="C30" s="60"/>
      <c r="D30" s="62"/>
      <c r="E30" s="59"/>
      <c r="F30" s="68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/>
      <c r="B31" s="72"/>
      <c r="C31" s="63"/>
      <c r="D31" s="64"/>
      <c r="E31" s="63"/>
      <c r="F31" s="69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6" t="s">
        <v>14</v>
      </c>
      <c r="D34" s="77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6" t="s">
        <v>22</v>
      </c>
      <c r="D35" s="77"/>
      <c r="E35" s="17">
        <f t="shared" ref="E35:Q35" si="1">ROUND((((-LN(-LN(1-1/E34)))+$B$81*$B$82)/$B$81),2)</f>
        <v>78.2</v>
      </c>
      <c r="F35" s="18">
        <f t="shared" si="1"/>
        <v>91.22</v>
      </c>
      <c r="G35" s="17">
        <f t="shared" si="1"/>
        <v>99.56</v>
      </c>
      <c r="H35" s="17">
        <f t="shared" si="1"/>
        <v>105.73</v>
      </c>
      <c r="I35" s="17">
        <f t="shared" si="1"/>
        <v>110.64</v>
      </c>
      <c r="J35" s="17">
        <f t="shared" si="1"/>
        <v>114.71</v>
      </c>
      <c r="K35" s="17">
        <f t="shared" si="1"/>
        <v>123.96</v>
      </c>
      <c r="L35" s="17">
        <f t="shared" si="1"/>
        <v>141.44</v>
      </c>
      <c r="M35" s="17">
        <f t="shared" si="1"/>
        <v>146.99</v>
      </c>
      <c r="N35" s="17">
        <f t="shared" si="1"/>
        <v>164.08</v>
      </c>
      <c r="O35" s="17">
        <f t="shared" si="1"/>
        <v>181.04</v>
      </c>
      <c r="P35" s="17">
        <f t="shared" si="1"/>
        <v>197.93</v>
      </c>
      <c r="Q35" s="17">
        <f t="shared" si="1"/>
        <v>220.23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70">
        <v>37243</v>
      </c>
      <c r="G39" s="19">
        <v>145.5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70">
        <v>37608</v>
      </c>
      <c r="G40" s="19">
        <v>78.900000000000006</v>
      </c>
      <c r="V40" s="5"/>
      <c r="W40" s="5"/>
      <c r="X40" s="5"/>
      <c r="Y40" s="5"/>
    </row>
    <row r="41" spans="1:27" x14ac:dyDescent="0.6">
      <c r="A41" s="36"/>
      <c r="B41" s="37"/>
      <c r="F41" s="70">
        <v>37973</v>
      </c>
      <c r="G41" s="19">
        <v>63.9</v>
      </c>
      <c r="V41" s="5"/>
      <c r="W41" s="5"/>
      <c r="X41" s="5"/>
      <c r="Y41" s="5"/>
    </row>
    <row r="42" spans="1:27" ht="12" customHeight="1" x14ac:dyDescent="0.6">
      <c r="F42" s="70">
        <v>38339</v>
      </c>
      <c r="G42" s="21">
        <v>77.400000000000006</v>
      </c>
      <c r="V42" s="5"/>
      <c r="W42" s="5"/>
      <c r="X42" s="5"/>
      <c r="Y42" s="5"/>
    </row>
    <row r="43" spans="1:27" ht="12" customHeight="1" x14ac:dyDescent="0.6">
      <c r="F43" s="70">
        <v>38704</v>
      </c>
      <c r="G43" s="21">
        <v>83.2</v>
      </c>
      <c r="V43" s="5"/>
      <c r="W43" s="5"/>
      <c r="X43" s="5"/>
      <c r="Y43" s="5"/>
    </row>
    <row r="44" spans="1:27" ht="12" customHeight="1" x14ac:dyDescent="0.6">
      <c r="A44" s="38"/>
      <c r="B44" s="39"/>
      <c r="F44" s="70">
        <v>39069</v>
      </c>
      <c r="G44" s="21">
        <v>70.599999999999994</v>
      </c>
      <c r="V44" s="5"/>
      <c r="W44" s="5"/>
      <c r="X44" s="5"/>
      <c r="Y44" s="5"/>
    </row>
    <row r="45" spans="1:27" ht="12" customHeight="1" x14ac:dyDescent="0.6">
      <c r="A45" s="38"/>
      <c r="B45" s="39"/>
      <c r="F45" s="70">
        <v>39434</v>
      </c>
      <c r="G45" s="21">
        <v>85.7</v>
      </c>
      <c r="V45" s="5"/>
      <c r="W45" s="5"/>
      <c r="X45" s="5"/>
      <c r="Y45" s="5"/>
    </row>
    <row r="46" spans="1:27" ht="12" customHeight="1" x14ac:dyDescent="0.6">
      <c r="A46" s="38"/>
      <c r="B46" s="39"/>
      <c r="F46" s="70">
        <v>39800</v>
      </c>
      <c r="G46" s="21">
        <v>55.6</v>
      </c>
      <c r="V46" s="5"/>
      <c r="W46" s="5"/>
      <c r="X46" s="5"/>
      <c r="Y46" s="5"/>
    </row>
    <row r="47" spans="1:27" ht="12" customHeight="1" x14ac:dyDescent="0.6">
      <c r="A47" s="38"/>
      <c r="B47" s="39"/>
      <c r="F47" s="70">
        <v>40165</v>
      </c>
      <c r="G47" s="21">
        <v>72.2</v>
      </c>
      <c r="V47" s="5"/>
      <c r="W47" s="5"/>
      <c r="X47" s="5"/>
      <c r="Y47" s="5"/>
    </row>
    <row r="48" spans="1:27" ht="12" customHeight="1" x14ac:dyDescent="0.6">
      <c r="A48" s="38"/>
      <c r="B48" s="39"/>
      <c r="F48" s="70">
        <v>40530</v>
      </c>
      <c r="G48" s="21">
        <v>138.6</v>
      </c>
      <c r="V48" s="5"/>
      <c r="W48" s="5"/>
      <c r="X48" s="5"/>
      <c r="Y48" s="5"/>
    </row>
    <row r="49" spans="1:27" ht="12" customHeight="1" x14ac:dyDescent="0.6">
      <c r="A49" s="38"/>
      <c r="B49" s="39"/>
      <c r="F49" s="70">
        <v>40895</v>
      </c>
      <c r="G49" s="21">
        <v>88.5</v>
      </c>
      <c r="V49" s="5"/>
      <c r="W49" s="5"/>
      <c r="X49" s="5"/>
      <c r="Y49" s="5"/>
    </row>
    <row r="50" spans="1:27" ht="12" customHeight="1" x14ac:dyDescent="0.6">
      <c r="A50" s="38"/>
      <c r="B50" s="39"/>
      <c r="F50" s="70">
        <v>41261</v>
      </c>
      <c r="G50" s="21">
        <v>118.9</v>
      </c>
      <c r="V50" s="5"/>
      <c r="W50" s="5"/>
      <c r="X50" s="5"/>
      <c r="Y50" s="5"/>
    </row>
    <row r="51" spans="1:27" ht="12" customHeight="1" x14ac:dyDescent="0.6">
      <c r="A51" s="38"/>
      <c r="B51" s="39"/>
      <c r="F51" s="71">
        <v>41626</v>
      </c>
      <c r="G51" s="21">
        <v>66.3</v>
      </c>
      <c r="V51" s="5"/>
      <c r="W51" s="5"/>
      <c r="X51" s="5"/>
      <c r="Y51" s="5"/>
    </row>
    <row r="52" spans="1:27" ht="12" customHeight="1" x14ac:dyDescent="0.6">
      <c r="A52" s="38"/>
      <c r="B52" s="39"/>
      <c r="F52" s="70">
        <v>41991</v>
      </c>
      <c r="G52" s="21">
        <v>49.5</v>
      </c>
      <c r="V52" s="5"/>
      <c r="W52" s="5"/>
      <c r="X52" s="5"/>
      <c r="Y52" s="5"/>
    </row>
    <row r="53" spans="1:27" ht="12" customHeight="1" x14ac:dyDescent="0.6">
      <c r="A53" s="38"/>
      <c r="B53" s="39"/>
      <c r="F53" s="70">
        <v>42356</v>
      </c>
      <c r="G53" s="21">
        <v>79.7</v>
      </c>
      <c r="V53" s="5"/>
      <c r="W53" s="5"/>
      <c r="X53" s="5"/>
      <c r="Y53" s="5"/>
    </row>
    <row r="54" spans="1:27" ht="12" customHeight="1" x14ac:dyDescent="0.6">
      <c r="B54" s="35"/>
      <c r="F54" s="71">
        <v>42722</v>
      </c>
      <c r="G54" s="21">
        <v>58.7</v>
      </c>
      <c r="V54" s="5"/>
      <c r="W54" s="5"/>
      <c r="X54" s="5"/>
      <c r="Y54" s="5"/>
    </row>
    <row r="55" spans="1:27" ht="12" customHeight="1" x14ac:dyDescent="0.6">
      <c r="B55" s="35"/>
      <c r="F55" s="70">
        <v>43087</v>
      </c>
      <c r="G55" s="21">
        <v>57.8</v>
      </c>
      <c r="V55" s="5"/>
      <c r="W55" s="5"/>
      <c r="X55" s="5"/>
      <c r="Y55" s="5"/>
    </row>
    <row r="56" spans="1:27" ht="12" customHeight="1" x14ac:dyDescent="0.6">
      <c r="B56" s="35"/>
      <c r="E56" s="40"/>
      <c r="F56" s="70">
        <v>43452</v>
      </c>
      <c r="G56" s="21">
        <v>69.7</v>
      </c>
      <c r="V56" s="5"/>
      <c r="W56" s="5"/>
      <c r="X56" s="5"/>
      <c r="Y56" s="5"/>
    </row>
    <row r="57" spans="1:27" ht="12" customHeight="1" x14ac:dyDescent="0.6">
      <c r="B57" s="35"/>
      <c r="F57" s="71">
        <v>43817</v>
      </c>
      <c r="G57" s="21">
        <v>61.7</v>
      </c>
      <c r="V57" s="1" t="s">
        <v>0</v>
      </c>
    </row>
    <row r="58" spans="1:27" ht="12" customHeight="1" x14ac:dyDescent="0.6">
      <c r="B58" s="35"/>
      <c r="F58" s="73">
        <v>2563</v>
      </c>
      <c r="G58" s="74">
        <v>111.6</v>
      </c>
      <c r="V58" s="1" t="s">
        <v>0</v>
      </c>
      <c r="W58" s="1" t="s">
        <v>17</v>
      </c>
    </row>
    <row r="59" spans="1:27" ht="12" customHeight="1" x14ac:dyDescent="0.6">
      <c r="B59" s="35"/>
      <c r="F59" s="71">
        <v>2564</v>
      </c>
      <c r="G59" s="21">
        <v>55.4</v>
      </c>
      <c r="V59" s="5">
        <v>1</v>
      </c>
      <c r="W59" s="4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35"/>
      <c r="F60" s="73">
        <v>2565</v>
      </c>
      <c r="G60" s="21">
        <v>96.3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42"/>
      <c r="B61" s="43"/>
      <c r="C61" s="43"/>
      <c r="D61" s="4"/>
      <c r="E61" s="4"/>
      <c r="F61" s="20">
        <v>2566</v>
      </c>
      <c r="G61" s="21">
        <v>103.2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42"/>
      <c r="B62" s="44"/>
      <c r="C62" s="44"/>
      <c r="D62" s="15"/>
      <c r="E62" s="15"/>
      <c r="F62" s="20"/>
      <c r="G62" s="21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35"/>
      <c r="F63" s="20"/>
      <c r="G63" s="21"/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35"/>
      <c r="F64" s="20"/>
      <c r="G64" s="21"/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35"/>
      <c r="F65" s="20"/>
      <c r="G65" s="21"/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35"/>
      <c r="F66" s="20"/>
      <c r="G66" s="21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35"/>
      <c r="F67" s="20"/>
      <c r="G67" s="21"/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35"/>
      <c r="F68" s="20"/>
      <c r="G68" s="21"/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35"/>
      <c r="F69" s="20"/>
      <c r="G69" s="21"/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35"/>
      <c r="F70" s="20"/>
      <c r="G70" s="21"/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35"/>
      <c r="F71" s="20"/>
      <c r="G71" s="21"/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35"/>
      <c r="F72" s="20"/>
      <c r="G72" s="21"/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35"/>
      <c r="F73" s="20"/>
      <c r="G73" s="22"/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35"/>
      <c r="E74" s="40"/>
      <c r="F74" s="20"/>
      <c r="G74" s="22"/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35"/>
      <c r="F75" s="20"/>
      <c r="G75" s="22"/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42">
        <f>ROUND(T4/5,0)</f>
        <v>5</v>
      </c>
      <c r="B76" s="35"/>
      <c r="C76" s="42">
        <f>+A76+1</f>
        <v>6</v>
      </c>
      <c r="F76" s="20"/>
      <c r="G76" s="22"/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42">
        <f>T4-((A76-1)*5)</f>
        <v>3</v>
      </c>
      <c r="B77" s="44"/>
      <c r="F77" s="20"/>
      <c r="G77" s="22"/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0.52823100000000001</v>
      </c>
      <c r="F78" s="20"/>
      <c r="G78" s="22"/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42" t="s">
        <v>19</v>
      </c>
      <c r="B79" s="45">
        <f>IF($A$77&gt;=6,VLOOKUP($C$76,$V$59:$AA$98,$A$77-4),VLOOKUP($A$76,$V$59:$AA$98,$A$77+1))</f>
        <v>1.0811500000000001</v>
      </c>
      <c r="F79" s="20"/>
      <c r="G79" s="21"/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44"/>
      <c r="F80" s="20"/>
      <c r="G80" s="21"/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42" t="s">
        <v>20</v>
      </c>
      <c r="B81" s="44">
        <f>B79/T7</f>
        <v>4.116767590570572E-2</v>
      </c>
      <c r="F81" s="20"/>
      <c r="G81" s="21"/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42" t="s">
        <v>21</v>
      </c>
      <c r="B82" s="44">
        <f>T5-(B78/B81)</f>
        <v>69.294879258280304</v>
      </c>
      <c r="F82" s="20"/>
      <c r="G82" s="21"/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44"/>
      <c r="F83" s="20"/>
      <c r="G83" s="21"/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44"/>
      <c r="F84" s="20"/>
      <c r="G84" s="21"/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35"/>
      <c r="F85" s="20"/>
      <c r="G85" s="21"/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35"/>
      <c r="F86" s="20"/>
      <c r="G86" s="21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35"/>
      <c r="F87" s="20"/>
      <c r="G87" s="21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35"/>
      <c r="F88" s="20"/>
      <c r="G88" s="21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35"/>
      <c r="F90" s="23"/>
      <c r="G90" s="22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35"/>
      <c r="F91" s="20"/>
      <c r="G91" s="21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35"/>
      <c r="F92" s="20"/>
      <c r="G92" s="24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35"/>
      <c r="F93" s="20"/>
      <c r="G93" s="24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35"/>
      <c r="F94" s="20"/>
      <c r="G94" s="24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35"/>
      <c r="F95" s="20"/>
      <c r="G95" s="24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35"/>
      <c r="F96" s="20"/>
      <c r="G96" s="24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35"/>
      <c r="F97" s="25"/>
      <c r="G97" s="26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35"/>
      <c r="F98" s="27"/>
      <c r="G98" s="16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35"/>
      <c r="F99" s="27"/>
      <c r="G99" s="16"/>
    </row>
    <row r="100" spans="2:27" x14ac:dyDescent="0.6">
      <c r="F100" s="27"/>
      <c r="G100" s="16"/>
    </row>
    <row r="101" spans="2:27" x14ac:dyDescent="0.6">
      <c r="F101" s="27"/>
      <c r="G101" s="16"/>
    </row>
    <row r="102" spans="2:27" x14ac:dyDescent="0.6">
      <c r="F102" s="27"/>
      <c r="G102" s="16"/>
    </row>
    <row r="103" spans="2:27" x14ac:dyDescent="0.6">
      <c r="F103" s="27"/>
      <c r="G103" s="16"/>
    </row>
    <row r="104" spans="2:27" x14ac:dyDescent="0.6">
      <c r="F104" s="27"/>
      <c r="G104" s="16"/>
    </row>
    <row r="105" spans="2:27" x14ac:dyDescent="0.6">
      <c r="F105" s="27"/>
      <c r="G105" s="16"/>
    </row>
    <row r="106" spans="2:27" x14ac:dyDescent="0.6">
      <c r="F106" s="27"/>
      <c r="G106" s="16"/>
    </row>
    <row r="107" spans="2:27" x14ac:dyDescent="0.6">
      <c r="F107" s="27"/>
      <c r="G107" s="16"/>
    </row>
    <row r="108" spans="2:27" x14ac:dyDescent="0.6">
      <c r="F108" s="46"/>
    </row>
    <row r="109" spans="2:27" x14ac:dyDescent="0.6">
      <c r="F109" s="46"/>
    </row>
    <row r="110" spans="2:27" x14ac:dyDescent="0.6">
      <c r="F110" s="46"/>
    </row>
    <row r="111" spans="2:27" x14ac:dyDescent="0.6">
      <c r="F111" s="46"/>
    </row>
    <row r="112" spans="2:27" x14ac:dyDescent="0.6">
      <c r="F112" s="46"/>
    </row>
    <row r="113" spans="6:6" x14ac:dyDescent="0.6">
      <c r="F113" s="46"/>
    </row>
    <row r="114" spans="6:6" x14ac:dyDescent="0.6">
      <c r="F114" s="46"/>
    </row>
    <row r="115" spans="6:6" x14ac:dyDescent="0.6">
      <c r="F115" s="46"/>
    </row>
    <row r="116" spans="6:6" x14ac:dyDescent="0.6">
      <c r="F116" s="46"/>
    </row>
    <row r="117" spans="6:6" x14ac:dyDescent="0.6">
      <c r="F117" s="46"/>
    </row>
    <row r="118" spans="6:6" x14ac:dyDescent="0.6">
      <c r="F118" s="46"/>
    </row>
    <row r="119" spans="6:6" x14ac:dyDescent="0.6">
      <c r="F119" s="46"/>
    </row>
    <row r="120" spans="6:6" x14ac:dyDescent="0.6">
      <c r="F120" s="46"/>
    </row>
    <row r="121" spans="6:6" x14ac:dyDescent="0.6">
      <c r="F121" s="46"/>
    </row>
    <row r="122" spans="6:6" x14ac:dyDescent="0.6">
      <c r="F122" s="46"/>
    </row>
    <row r="123" spans="6:6" x14ac:dyDescent="0.6">
      <c r="F123" s="46"/>
    </row>
    <row r="124" spans="6:6" x14ac:dyDescent="0.6">
      <c r="F124" s="46"/>
    </row>
    <row r="125" spans="6:6" x14ac:dyDescent="0.6">
      <c r="F125" s="46"/>
    </row>
    <row r="126" spans="6:6" x14ac:dyDescent="0.6">
      <c r="F126" s="46"/>
    </row>
    <row r="127" spans="6:6" x14ac:dyDescent="0.6">
      <c r="F127" s="46"/>
    </row>
    <row r="128" spans="6:6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Returnบ.ห้วยแก้ว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2014-01-02T06:21:40Z</cp:lastPrinted>
  <dcterms:created xsi:type="dcterms:W3CDTF">2007-06-15T01:12:23Z</dcterms:created>
  <dcterms:modified xsi:type="dcterms:W3CDTF">2023-12-06T07:05:11Z</dcterms:modified>
</cp:coreProperties>
</file>