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96" windowWidth="10644" windowHeight="7740" activeTab="1"/>
  </bookViews>
  <sheets>
    <sheet name="เกณฑ์ฝน-ห้วยแก้ว" sheetId="1" r:id="rId1"/>
    <sheet name="ข้อมูลอ้างอิง" sheetId="2" r:id="rId2"/>
    <sheet name="Sheet3" sheetId="3" r:id="rId3"/>
  </sheets>
  <externalReferences>
    <externalReference r:id="rId6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<sst xmlns="http://schemas.openxmlformats.org/spreadsheetml/2006/main" count="22" uniqueCount="15">
  <si>
    <t>average</t>
  </si>
  <si>
    <t>-</t>
  </si>
  <si>
    <t>+</t>
  </si>
  <si>
    <t>ปี</t>
  </si>
  <si>
    <t>ฝน-มม.</t>
  </si>
  <si>
    <t>ฝนปานกลาง</t>
  </si>
  <si>
    <t>ดีมาก</t>
  </si>
  <si>
    <t>แล้งจัด</t>
  </si>
  <si>
    <t>ดี</t>
  </si>
  <si>
    <t>ค่อนข้างดี</t>
  </si>
  <si>
    <t>ค่อนข้างแล้ง</t>
  </si>
  <si>
    <t>แล้ง</t>
  </si>
  <si>
    <t>เฉลี่ย</t>
  </si>
  <si>
    <t>ฝน/ปี</t>
  </si>
  <si>
    <t>ปีพ.ศ.</t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</si>
</sst>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General_)"/>
    <numFmt numFmtId="182" formatCode="0.0%"/>
    <numFmt numFmtId="183" formatCode="_-* #,##0.0_-;\-* #,##0.0_-;_-* &quot;-&quot;??_-;_-@_-"/>
    <numFmt numFmtId="184" formatCode="_-* #,##0_-;\-* #,##0_-;_-* &quot;-&quot;??_-;_-@_-"/>
    <numFmt numFmtId="185" formatCode="#,##0_ ;\-#,##0\ "/>
    <numFmt numFmtId="186" formatCode="#,##0.0_ ;\-#,##0.0\ "/>
    <numFmt numFmtId="187" formatCode="0_ ;\-0\ "/>
    <numFmt numFmtId="188" formatCode="0.0_)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12"/>
      <color indexed="8"/>
      <name val="Cordia New"/>
      <family val="0"/>
    </font>
    <font>
      <sz val="14"/>
      <color indexed="10"/>
      <name val="Cordia New"/>
      <family val="0"/>
    </font>
    <font>
      <b/>
      <sz val="15.25"/>
      <color indexed="12"/>
      <name val="Cordia New"/>
      <family val="0"/>
    </font>
    <font>
      <b/>
      <sz val="15.25"/>
      <color indexed="10"/>
      <name val="Cordia New"/>
      <family val="0"/>
    </font>
    <font>
      <sz val="12.85"/>
      <color indexed="12"/>
      <name val="Cordia New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9"/>
      <color indexed="8"/>
      <name val="Arial"/>
      <family val="2"/>
    </font>
    <font>
      <sz val="12"/>
      <color indexed="9"/>
      <name val="Cordia New"/>
      <family val="0"/>
    </font>
    <font>
      <b/>
      <sz val="20"/>
      <color indexed="12"/>
      <name val="Cordia New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1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0" borderId="2" applyNumberFormat="0" applyAlignment="0" applyProtection="0"/>
    <xf numFmtId="0" fontId="41" fillId="0" borderId="3" applyNumberFormat="0" applyFill="0" applyAlignment="0" applyProtection="0"/>
    <xf numFmtId="0" fontId="42" fillId="21" borderId="0" applyNumberFormat="0" applyBorder="0" applyAlignment="0" applyProtection="0"/>
    <xf numFmtId="0" fontId="43" fillId="22" borderId="1" applyNumberFormat="0" applyAlignment="0" applyProtection="0"/>
    <xf numFmtId="0" fontId="44" fillId="23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47" fillId="19" borderId="5" applyNumberFormat="0" applyAlignment="0" applyProtection="0"/>
    <xf numFmtId="0" fontId="0" fillId="31" borderId="6" applyNumberFormat="0" applyFon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1" fontId="3" fillId="0" borderId="10" xfId="0" applyNumberFormat="1" applyFont="1" applyBorder="1" applyAlignment="1" applyProtection="1">
      <alignment/>
      <protection/>
    </xf>
    <xf numFmtId="180" fontId="3" fillId="0" borderId="10" xfId="0" applyNumberFormat="1" applyFont="1" applyBorder="1" applyAlignment="1" applyProtection="1">
      <alignment/>
      <protection/>
    </xf>
    <xf numFmtId="180" fontId="3" fillId="0" borderId="10" xfId="0" applyNumberFormat="1" applyFont="1" applyBorder="1" applyAlignment="1">
      <alignment/>
    </xf>
    <xf numFmtId="0" fontId="0" fillId="3" borderId="0" xfId="0" applyFont="1" applyFill="1" applyAlignment="1">
      <alignment horizontal="center" vertical="center"/>
    </xf>
    <xf numFmtId="0" fontId="0" fillId="32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0" fillId="35" borderId="0" xfId="0" applyFont="1" applyFill="1" applyAlignment="1">
      <alignment horizontal="center" vertical="center"/>
    </xf>
    <xf numFmtId="0" fontId="0" fillId="36" borderId="0" xfId="0" applyFont="1" applyFill="1" applyAlignment="1">
      <alignment horizontal="center" vertical="center"/>
    </xf>
    <xf numFmtId="0" fontId="0" fillId="37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/>
    </xf>
    <xf numFmtId="182" fontId="0" fillId="33" borderId="10" xfId="0" applyNumberFormat="1" applyFont="1" applyFill="1" applyBorder="1" applyAlignment="1">
      <alignment horizontal="center" vertical="center"/>
    </xf>
    <xf numFmtId="182" fontId="0" fillId="34" borderId="10" xfId="0" applyNumberFormat="1" applyFont="1" applyFill="1" applyBorder="1" applyAlignment="1">
      <alignment horizontal="center" vertical="center"/>
    </xf>
    <xf numFmtId="182" fontId="0" fillId="35" borderId="10" xfId="0" applyNumberFormat="1" applyFont="1" applyFill="1" applyBorder="1" applyAlignment="1">
      <alignment horizontal="center" vertical="center"/>
    </xf>
    <xf numFmtId="182" fontId="0" fillId="4" borderId="10" xfId="0" applyNumberFormat="1" applyFont="1" applyFill="1" applyBorder="1" applyAlignment="1">
      <alignment horizontal="center" vertical="center"/>
    </xf>
    <xf numFmtId="182" fontId="0" fillId="36" borderId="10" xfId="0" applyNumberFormat="1" applyFont="1" applyFill="1" applyBorder="1" applyAlignment="1">
      <alignment horizontal="center" vertical="center"/>
    </xf>
    <xf numFmtId="182" fontId="0" fillId="32" borderId="10" xfId="0" applyNumberFormat="1" applyFont="1" applyFill="1" applyBorder="1" applyAlignment="1">
      <alignment horizontal="center" vertical="center"/>
    </xf>
    <xf numFmtId="182" fontId="0" fillId="3" borderId="10" xfId="0" applyNumberFormat="1" applyFont="1" applyFill="1" applyBorder="1" applyAlignment="1">
      <alignment horizontal="center" vertical="center"/>
    </xf>
    <xf numFmtId="180" fontId="3" fillId="4" borderId="1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80" fontId="3" fillId="0" borderId="0" xfId="0" applyNumberFormat="1" applyFont="1" applyBorder="1" applyAlignment="1">
      <alignment/>
    </xf>
    <xf numFmtId="180" fontId="3" fillId="0" borderId="0" xfId="0" applyNumberFormat="1" applyFont="1" applyFill="1" applyBorder="1" applyAlignment="1">
      <alignment/>
    </xf>
    <xf numFmtId="0" fontId="0" fillId="38" borderId="0" xfId="0" applyFont="1" applyFill="1" applyAlignment="1">
      <alignment horizontal="center" vertical="center"/>
    </xf>
    <xf numFmtId="0" fontId="0" fillId="38" borderId="10" xfId="0" applyFont="1" applyFill="1" applyBorder="1" applyAlignment="1">
      <alignment horizontal="center" vertical="center"/>
    </xf>
    <xf numFmtId="180" fontId="3" fillId="3" borderId="10" xfId="0" applyNumberFormat="1" applyFont="1" applyFill="1" applyBorder="1" applyAlignment="1">
      <alignment/>
    </xf>
    <xf numFmtId="180" fontId="3" fillId="33" borderId="10" xfId="0" applyNumberFormat="1" applyFont="1" applyFill="1" applyBorder="1" applyAlignment="1">
      <alignment/>
    </xf>
    <xf numFmtId="0" fontId="0" fillId="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80" fontId="4" fillId="4" borderId="10" xfId="0" applyNumberFormat="1" applyFont="1" applyFill="1" applyBorder="1" applyAlignment="1">
      <alignment/>
    </xf>
    <xf numFmtId="0" fontId="0" fillId="4" borderId="10" xfId="0" applyFont="1" applyFill="1" applyBorder="1" applyAlignment="1">
      <alignment/>
    </xf>
    <xf numFmtId="180" fontId="5" fillId="0" borderId="10" xfId="0" applyNumberFormat="1" applyFont="1" applyBorder="1" applyAlignment="1" applyProtection="1">
      <alignment/>
      <protection/>
    </xf>
    <xf numFmtId="0" fontId="8" fillId="0" borderId="0" xfId="0" applyFont="1" applyFill="1" applyAlignment="1">
      <alignment/>
    </xf>
    <xf numFmtId="0" fontId="8" fillId="39" borderId="0" xfId="0" applyFont="1" applyFill="1" applyAlignment="1">
      <alignment/>
    </xf>
    <xf numFmtId="0" fontId="8" fillId="39" borderId="0" xfId="0" applyNumberFormat="1" applyFont="1" applyFill="1" applyAlignment="1">
      <alignment/>
    </xf>
    <xf numFmtId="0" fontId="8" fillId="40" borderId="0" xfId="0" applyFont="1" applyFill="1" applyAlignment="1">
      <alignment/>
    </xf>
    <xf numFmtId="1" fontId="51" fillId="0" borderId="10" xfId="0" applyNumberFormat="1" applyFont="1" applyBorder="1" applyAlignment="1" applyProtection="1">
      <alignment/>
      <protection/>
    </xf>
    <xf numFmtId="180" fontId="51" fillId="0" borderId="10" xfId="0" applyNumberFormat="1" applyFont="1" applyBorder="1" applyAlignment="1" applyProtection="1">
      <alignment/>
      <protection/>
    </xf>
    <xf numFmtId="1" fontId="52" fillId="0" borderId="10" xfId="0" applyNumberFormat="1" applyFont="1" applyBorder="1" applyAlignment="1" applyProtection="1">
      <alignment/>
      <protection/>
    </xf>
    <xf numFmtId="180" fontId="52" fillId="0" borderId="10" xfId="0" applyNumberFormat="1" applyFont="1" applyBorder="1" applyAlignment="1" applyProtection="1">
      <alignment/>
      <protection/>
    </xf>
    <xf numFmtId="0" fontId="0" fillId="4" borderId="0" xfId="0" applyFont="1" applyFill="1" applyAlignment="1">
      <alignment horizontal="center" vertical="center"/>
    </xf>
    <xf numFmtId="0" fontId="0" fillId="0" borderId="0" xfId="0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กราฟแสดงปริมาณฝนรายปีกับเกณฑ์ของฝน
ที่สถานี บ้านห้วยแก้ว อ.สันกำแพง จ.เชียงใหม่</a:t>
            </a:r>
          </a:p>
        </c:rich>
      </c:tx>
      <c:layout>
        <c:manualLayout>
          <c:xMode val="factor"/>
          <c:yMode val="factor"/>
          <c:x val="-0.00375"/>
          <c:y val="0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6"/>
          <c:y val="0.1785"/>
          <c:w val="0.893"/>
          <c:h val="0.74025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2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 ;\-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 ;\-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ข้อมูลอ้างอิง!$A$4:$A$28</c:f>
              <c:numCache>
                <c:ptCount val="25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  <c:pt idx="20">
                  <c:v>2564</c:v>
                </c:pt>
                <c:pt idx="21">
                  <c:v>2565</c:v>
                </c:pt>
                <c:pt idx="22">
                  <c:v>2566</c:v>
                </c:pt>
              </c:numCache>
            </c:numRef>
          </c:cat>
          <c:val>
            <c:numRef>
              <c:f>ข้อมูลอ้างอิง!$B$4:$B$28</c:f>
              <c:numCache>
                <c:ptCount val="25"/>
                <c:pt idx="0">
                  <c:v>1514.8</c:v>
                </c:pt>
                <c:pt idx="1">
                  <c:v>1574.2</c:v>
                </c:pt>
                <c:pt idx="2">
                  <c:v>1226</c:v>
                </c:pt>
                <c:pt idx="3">
                  <c:v>1754.4</c:v>
                </c:pt>
                <c:pt idx="4">
                  <c:v>1499.9</c:v>
                </c:pt>
                <c:pt idx="5">
                  <c:v>1297.8</c:v>
                </c:pt>
                <c:pt idx="6">
                  <c:v>978.9</c:v>
                </c:pt>
                <c:pt idx="7">
                  <c:v>731.1</c:v>
                </c:pt>
                <c:pt idx="8">
                  <c:v>1134.7</c:v>
                </c:pt>
                <c:pt idx="9">
                  <c:v>1440.9</c:v>
                </c:pt>
                <c:pt idx="10">
                  <c:v>1706.3</c:v>
                </c:pt>
                <c:pt idx="11">
                  <c:v>1095.5</c:v>
                </c:pt>
                <c:pt idx="12">
                  <c:v>1051</c:v>
                </c:pt>
                <c:pt idx="13">
                  <c:v>750.1</c:v>
                </c:pt>
                <c:pt idx="14">
                  <c:v>931.5</c:v>
                </c:pt>
                <c:pt idx="15">
                  <c:v>1162.1</c:v>
                </c:pt>
                <c:pt idx="16">
                  <c:v>1037.4</c:v>
                </c:pt>
                <c:pt idx="17">
                  <c:v>1043.1</c:v>
                </c:pt>
                <c:pt idx="18">
                  <c:v>756.1</c:v>
                </c:pt>
                <c:pt idx="19">
                  <c:v>1437.3</c:v>
                </c:pt>
                <c:pt idx="20">
                  <c:v>1245</c:v>
                </c:pt>
                <c:pt idx="21">
                  <c:v>1982</c:v>
                </c:pt>
                <c:pt idx="22">
                  <c:v>1818</c:v>
                </c:pt>
              </c:numCache>
            </c:numRef>
          </c:val>
        </c:ser>
        <c:gapWidth val="50"/>
        <c:axId val="53569480"/>
        <c:axId val="12363273"/>
      </c:barChart>
      <c:lineChart>
        <c:grouping val="standard"/>
        <c:varyColors val="0"/>
        <c:ser>
          <c:idx val="1"/>
          <c:order val="1"/>
          <c:tx>
            <c:v>ฝนดีมาก</c:v>
          </c:tx>
          <c:spPr>
            <a:ln w="25400">
              <a:solidFill>
                <a:srgbClr val="00FF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ฝนดีมาก 1554.0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ข้อมูลอ้างอิง!$A$4:$A$23</c:f>
              <c:numCache>
                <c:ptCount val="20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</c:numCache>
            </c:numRef>
          </c:cat>
          <c:val>
            <c:numRef>
              <c:f>ข้อมูลอ้างอิง!$D$4:$D$25</c:f>
              <c:numCache>
                <c:ptCount val="22"/>
                <c:pt idx="0">
                  <c:v>1553.9829545454543</c:v>
                </c:pt>
                <c:pt idx="1">
                  <c:v>1553.9829545454543</c:v>
                </c:pt>
                <c:pt idx="2">
                  <c:v>1553.9829545454543</c:v>
                </c:pt>
                <c:pt idx="3">
                  <c:v>1553.9829545454543</c:v>
                </c:pt>
                <c:pt idx="4">
                  <c:v>1553.9829545454543</c:v>
                </c:pt>
                <c:pt idx="5">
                  <c:v>1553.9829545454543</c:v>
                </c:pt>
                <c:pt idx="6">
                  <c:v>1553.9829545454543</c:v>
                </c:pt>
                <c:pt idx="7">
                  <c:v>1553.9829545454543</c:v>
                </c:pt>
                <c:pt idx="8">
                  <c:v>1553.9829545454543</c:v>
                </c:pt>
                <c:pt idx="9">
                  <c:v>1553.9829545454543</c:v>
                </c:pt>
                <c:pt idx="10">
                  <c:v>1553.9829545454543</c:v>
                </c:pt>
                <c:pt idx="11">
                  <c:v>1553.9829545454543</c:v>
                </c:pt>
                <c:pt idx="12">
                  <c:v>1553.9829545454543</c:v>
                </c:pt>
                <c:pt idx="13">
                  <c:v>1553.9829545454543</c:v>
                </c:pt>
                <c:pt idx="14">
                  <c:v>1553.9829545454543</c:v>
                </c:pt>
                <c:pt idx="15">
                  <c:v>1553.9829545454543</c:v>
                </c:pt>
                <c:pt idx="16">
                  <c:v>1553.9829545454543</c:v>
                </c:pt>
                <c:pt idx="17">
                  <c:v>1553.9829545454543</c:v>
                </c:pt>
                <c:pt idx="18">
                  <c:v>1553.9829545454543</c:v>
                </c:pt>
                <c:pt idx="19">
                  <c:v>1553.9829545454543</c:v>
                </c:pt>
                <c:pt idx="20">
                  <c:v>1553.9829545454543</c:v>
                </c:pt>
                <c:pt idx="21">
                  <c:v>1553.9829545454543</c:v>
                </c:pt>
              </c:numCache>
            </c:numRef>
          </c:val>
          <c:smooth val="0"/>
        </c:ser>
        <c:ser>
          <c:idx val="2"/>
          <c:order val="2"/>
          <c:tx>
            <c:v>ฝนดี</c:v>
          </c:tx>
          <c:spPr>
            <a:ln w="25400">
              <a:solidFill>
                <a:srgbClr val="3366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 1430.9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delete val="1"/>
            </c:dLbl>
            <c:dLbl>
              <c:idx val="15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ข้อมูลอ้างอิง!$A$4:$A$23</c:f>
              <c:numCache>
                <c:ptCount val="20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</c:numCache>
            </c:numRef>
          </c:cat>
          <c:val>
            <c:numRef>
              <c:f>ข้อมูลอ้างอิง!$E$4:$E$25</c:f>
              <c:numCache>
                <c:ptCount val="22"/>
                <c:pt idx="0">
                  <c:v>1430.9075045454542</c:v>
                </c:pt>
                <c:pt idx="1">
                  <c:v>1430.9075045454542</c:v>
                </c:pt>
                <c:pt idx="2">
                  <c:v>1430.9075045454542</c:v>
                </c:pt>
                <c:pt idx="3">
                  <c:v>1430.9075045454542</c:v>
                </c:pt>
                <c:pt idx="4">
                  <c:v>1430.9075045454542</c:v>
                </c:pt>
                <c:pt idx="5">
                  <c:v>1430.9075045454542</c:v>
                </c:pt>
                <c:pt idx="6">
                  <c:v>1430.9075045454542</c:v>
                </c:pt>
                <c:pt idx="7">
                  <c:v>1430.9075045454542</c:v>
                </c:pt>
                <c:pt idx="8">
                  <c:v>1430.9075045454542</c:v>
                </c:pt>
                <c:pt idx="9">
                  <c:v>1430.9075045454542</c:v>
                </c:pt>
                <c:pt idx="10">
                  <c:v>1430.9075045454542</c:v>
                </c:pt>
                <c:pt idx="11">
                  <c:v>1430.9075045454542</c:v>
                </c:pt>
                <c:pt idx="12">
                  <c:v>1430.9075045454542</c:v>
                </c:pt>
                <c:pt idx="13">
                  <c:v>1430.9075045454542</c:v>
                </c:pt>
                <c:pt idx="14">
                  <c:v>1430.9075045454542</c:v>
                </c:pt>
                <c:pt idx="15">
                  <c:v>1430.9075045454542</c:v>
                </c:pt>
                <c:pt idx="16">
                  <c:v>1430.9075045454542</c:v>
                </c:pt>
                <c:pt idx="17">
                  <c:v>1430.9075045454542</c:v>
                </c:pt>
                <c:pt idx="18">
                  <c:v>1430.9075045454542</c:v>
                </c:pt>
                <c:pt idx="19">
                  <c:v>1430.9075045454542</c:v>
                </c:pt>
                <c:pt idx="20">
                  <c:v>1430.9075045454542</c:v>
                </c:pt>
                <c:pt idx="21">
                  <c:v>1430.9075045454542</c:v>
                </c:pt>
              </c:numCache>
            </c:numRef>
          </c:val>
          <c:smooth val="0"/>
        </c:ser>
        <c:ser>
          <c:idx val="4"/>
          <c:order val="3"/>
          <c:tx>
            <c:v>ฝนเฉลี่ย</c:v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ฝนเฉลี่ย 1243.2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5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ข้อมูลอ้างอิง!$A$4:$A$23</c:f>
              <c:numCache>
                <c:ptCount val="20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</c:numCache>
            </c:numRef>
          </c:cat>
          <c:val>
            <c:numRef>
              <c:f>ข้อมูลอ้างอิง!$C$4:$C$25</c:f>
              <c:numCache>
                <c:ptCount val="22"/>
                <c:pt idx="0">
                  <c:v>1243.1863636363635</c:v>
                </c:pt>
                <c:pt idx="1">
                  <c:v>1243.1863636363635</c:v>
                </c:pt>
                <c:pt idx="2">
                  <c:v>1243.1863636363635</c:v>
                </c:pt>
                <c:pt idx="3">
                  <c:v>1243.1863636363635</c:v>
                </c:pt>
                <c:pt idx="4">
                  <c:v>1243.1863636363635</c:v>
                </c:pt>
                <c:pt idx="5">
                  <c:v>1243.1863636363635</c:v>
                </c:pt>
                <c:pt idx="6">
                  <c:v>1243.1863636363635</c:v>
                </c:pt>
                <c:pt idx="7">
                  <c:v>1243.1863636363635</c:v>
                </c:pt>
                <c:pt idx="8">
                  <c:v>1243.1863636363635</c:v>
                </c:pt>
                <c:pt idx="9">
                  <c:v>1243.1863636363635</c:v>
                </c:pt>
                <c:pt idx="10">
                  <c:v>1243.1863636363635</c:v>
                </c:pt>
                <c:pt idx="11">
                  <c:v>1243.1863636363635</c:v>
                </c:pt>
                <c:pt idx="12">
                  <c:v>1243.1863636363635</c:v>
                </c:pt>
                <c:pt idx="13">
                  <c:v>1243.1863636363635</c:v>
                </c:pt>
                <c:pt idx="14">
                  <c:v>1243.1863636363635</c:v>
                </c:pt>
                <c:pt idx="15">
                  <c:v>1243.1863636363635</c:v>
                </c:pt>
                <c:pt idx="16">
                  <c:v>1243.1863636363635</c:v>
                </c:pt>
                <c:pt idx="17">
                  <c:v>1243.1863636363635</c:v>
                </c:pt>
                <c:pt idx="18">
                  <c:v>1243.1863636363635</c:v>
                </c:pt>
                <c:pt idx="19">
                  <c:v>1243.1863636363635</c:v>
                </c:pt>
                <c:pt idx="20">
                  <c:v>1243.1863636363635</c:v>
                </c:pt>
                <c:pt idx="21">
                  <c:v>1243.1863636363635</c:v>
                </c:pt>
              </c:numCache>
            </c:numRef>
          </c:val>
          <c:smooth val="0"/>
        </c:ser>
        <c:ser>
          <c:idx val="6"/>
          <c:order val="4"/>
          <c:tx>
            <c:v>ฝนแล้ง</c:v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 1055.5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ข้อมูลอ้างอิง!$A$4:$A$23</c:f>
              <c:numCache>
                <c:ptCount val="20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</c:numCache>
            </c:numRef>
          </c:cat>
          <c:val>
            <c:numRef>
              <c:f>ข้อมูลอ้างอิง!$J$4:$J$25</c:f>
              <c:numCache>
                <c:ptCount val="22"/>
                <c:pt idx="0">
                  <c:v>1055.4652227272727</c:v>
                </c:pt>
                <c:pt idx="1">
                  <c:v>1055.4652227272727</c:v>
                </c:pt>
                <c:pt idx="2">
                  <c:v>1055.4652227272727</c:v>
                </c:pt>
                <c:pt idx="3">
                  <c:v>1055.4652227272727</c:v>
                </c:pt>
                <c:pt idx="4">
                  <c:v>1055.4652227272727</c:v>
                </c:pt>
                <c:pt idx="5">
                  <c:v>1055.4652227272727</c:v>
                </c:pt>
                <c:pt idx="6">
                  <c:v>1055.4652227272727</c:v>
                </c:pt>
                <c:pt idx="7">
                  <c:v>1055.4652227272727</c:v>
                </c:pt>
                <c:pt idx="8">
                  <c:v>1055.4652227272727</c:v>
                </c:pt>
                <c:pt idx="9">
                  <c:v>1055.4652227272727</c:v>
                </c:pt>
                <c:pt idx="10">
                  <c:v>1055.4652227272727</c:v>
                </c:pt>
                <c:pt idx="11">
                  <c:v>1055.4652227272727</c:v>
                </c:pt>
                <c:pt idx="12">
                  <c:v>1055.4652227272727</c:v>
                </c:pt>
                <c:pt idx="13">
                  <c:v>1055.4652227272727</c:v>
                </c:pt>
                <c:pt idx="14">
                  <c:v>1055.4652227272727</c:v>
                </c:pt>
                <c:pt idx="15">
                  <c:v>1055.4652227272727</c:v>
                </c:pt>
                <c:pt idx="16">
                  <c:v>1055.4652227272727</c:v>
                </c:pt>
                <c:pt idx="17">
                  <c:v>1055.4652227272727</c:v>
                </c:pt>
                <c:pt idx="18">
                  <c:v>1055.4652227272727</c:v>
                </c:pt>
                <c:pt idx="19">
                  <c:v>1055.4652227272727</c:v>
                </c:pt>
                <c:pt idx="20">
                  <c:v>1055.4652227272727</c:v>
                </c:pt>
                <c:pt idx="21">
                  <c:v>1055.4652227272727</c:v>
                </c:pt>
              </c:numCache>
            </c:numRef>
          </c:val>
          <c:smooth val="0"/>
        </c:ser>
        <c:ser>
          <c:idx val="7"/>
          <c:order val="5"/>
          <c:tx>
            <c:v>ฝนแล้งจัด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ฝนแล้งจัด 932.4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ข้อมูลอ้างอิง!$A$4:$A$23</c:f>
              <c:numCache>
                <c:ptCount val="20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</c:numCache>
            </c:numRef>
          </c:cat>
          <c:val>
            <c:numRef>
              <c:f>ข้อมูลอ้างอิง!$K$4:$K$25</c:f>
              <c:numCache>
                <c:ptCount val="22"/>
                <c:pt idx="0">
                  <c:v>932.3897727272727</c:v>
                </c:pt>
                <c:pt idx="1">
                  <c:v>932.3897727272727</c:v>
                </c:pt>
                <c:pt idx="2">
                  <c:v>932.3897727272727</c:v>
                </c:pt>
                <c:pt idx="3">
                  <c:v>932.3897727272727</c:v>
                </c:pt>
                <c:pt idx="4">
                  <c:v>932.3897727272727</c:v>
                </c:pt>
                <c:pt idx="5">
                  <c:v>932.3897727272727</c:v>
                </c:pt>
                <c:pt idx="6">
                  <c:v>932.3897727272727</c:v>
                </c:pt>
                <c:pt idx="7">
                  <c:v>932.3897727272727</c:v>
                </c:pt>
                <c:pt idx="8">
                  <c:v>932.3897727272727</c:v>
                </c:pt>
                <c:pt idx="9">
                  <c:v>932.3897727272727</c:v>
                </c:pt>
                <c:pt idx="10">
                  <c:v>932.3897727272727</c:v>
                </c:pt>
                <c:pt idx="11">
                  <c:v>932.3897727272727</c:v>
                </c:pt>
                <c:pt idx="12">
                  <c:v>932.3897727272727</c:v>
                </c:pt>
                <c:pt idx="13">
                  <c:v>932.3897727272727</c:v>
                </c:pt>
                <c:pt idx="14">
                  <c:v>932.3897727272727</c:v>
                </c:pt>
                <c:pt idx="15">
                  <c:v>932.3897727272727</c:v>
                </c:pt>
                <c:pt idx="16">
                  <c:v>932.3897727272727</c:v>
                </c:pt>
                <c:pt idx="17">
                  <c:v>932.3897727272727</c:v>
                </c:pt>
                <c:pt idx="18">
                  <c:v>932.3897727272727</c:v>
                </c:pt>
                <c:pt idx="19">
                  <c:v>932.3897727272727</c:v>
                </c:pt>
                <c:pt idx="20">
                  <c:v>932.3897727272727</c:v>
                </c:pt>
                <c:pt idx="21">
                  <c:v>932.3897727272727</c:v>
                </c:pt>
              </c:numCache>
            </c:numRef>
          </c:val>
          <c:smooth val="0"/>
        </c:ser>
        <c:axId val="53569480"/>
        <c:axId val="12363273"/>
      </c:lineChart>
      <c:catAx>
        <c:axId val="53569480"/>
        <c:scaling>
          <c:orientation val="minMax"/>
        </c:scaling>
        <c:axPos val="b"/>
        <c:delete val="0"/>
        <c:numFmt formatCode="0_ ;\-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25" b="1" i="0" u="none" baseline="0">
                <a:solidFill>
                  <a:srgbClr val="0000FF"/>
                </a:solidFill>
              </a:defRPr>
            </a:pPr>
          </a:p>
        </c:txPr>
        <c:crossAx val="12363273"/>
        <c:crosses val="autoZero"/>
        <c:auto val="1"/>
        <c:lblOffset val="100"/>
        <c:tickLblSkip val="1"/>
        <c:noMultiLvlLbl val="0"/>
      </c:catAx>
      <c:valAx>
        <c:axId val="12363273"/>
        <c:scaling>
          <c:orientation val="minMax"/>
          <c:max val="2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FF"/>
                    </a:solidFill>
                  </a:rPr>
                  <a:t>ปริมาณฝน -มิลลิเมตร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25" b="1" i="0" u="none" baseline="0">
                <a:solidFill>
                  <a:srgbClr val="FF0000"/>
                </a:solidFill>
              </a:defRPr>
            </a:pPr>
          </a:p>
        </c:txPr>
        <c:crossAx val="53569480"/>
        <c:crossesAt val="1"/>
        <c:crossBetween val="between"/>
        <c:dispUnits/>
        <c:majorUnit val="200"/>
        <c:minorUnit val="100"/>
      </c:valAx>
      <c:spPr>
        <a:solidFill>
          <a:srgbClr val="00000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775"/>
          <c:y val="0.941"/>
          <c:w val="0.86475"/>
          <c:h val="0.04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2" right="0.2" top="0.23" bottom="0.27" header="0.27" footer="0.24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306050" cy="7086600"/>
    <xdr:graphicFrame>
      <xdr:nvGraphicFramePr>
        <xdr:cNvPr id="1" name="Chart 1"/>
        <xdr:cNvGraphicFramePr/>
      </xdr:nvGraphicFramePr>
      <xdr:xfrm>
        <a:off x="0" y="0"/>
        <a:ext cx="10306050" cy="708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07670-&#3648;&#3585;&#3603;&#3601;&#3660;&#3613;&#3609;&#3648;&#3586;&#3639;&#3656;&#3629;&#3609;&#3649;&#3617;&#3656;&#3591;&#3633;&#36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เกณฑ์ฝน-เขื่อนแม่งัด"/>
      <sheetName val="ข้อมูลอ้างอิง"/>
      <sheetName val="Sheet3"/>
    </sheetNames>
    <sheetDataSet>
      <sheetData sheetId="1">
        <row r="52">
          <cell r="D52" t="str">
            <v>ปีน้ำ 2566   ปริมาณฝนตั้งแต่ 1 เม.ย.65 - 30 พ.ย.66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zoomScalePageLayoutView="0" workbookViewId="0" topLeftCell="A13">
      <selection activeCell="B30" sqref="B30"/>
    </sheetView>
  </sheetViews>
  <sheetFormatPr defaultColWidth="9.140625" defaultRowHeight="12.75"/>
  <cols>
    <col min="1" max="1" width="6.57421875" style="2" customWidth="1"/>
    <col min="2" max="5" width="7.7109375" style="2" customWidth="1"/>
    <col min="6" max="6" width="10.28125" style="2" customWidth="1"/>
    <col min="7" max="8" width="6.57421875" style="2" customWidth="1"/>
    <col min="9" max="9" width="10.28125" style="2" customWidth="1"/>
    <col min="10" max="11" width="7.7109375" style="2" customWidth="1"/>
    <col min="12" max="12" width="11.00390625" style="0" customWidth="1"/>
    <col min="14" max="14" width="11.00390625" style="0" customWidth="1"/>
  </cols>
  <sheetData>
    <row r="1" spans="1:14" ht="19.5" customHeight="1">
      <c r="A1" s="30" t="s">
        <v>14</v>
      </c>
      <c r="B1" s="26" t="s">
        <v>13</v>
      </c>
      <c r="C1" s="12" t="s">
        <v>12</v>
      </c>
      <c r="D1" s="8" t="s">
        <v>6</v>
      </c>
      <c r="E1" s="9" t="s">
        <v>8</v>
      </c>
      <c r="F1" s="10" t="s">
        <v>9</v>
      </c>
      <c r="G1" s="43" t="s">
        <v>5</v>
      </c>
      <c r="H1" s="43"/>
      <c r="I1" s="11" t="s">
        <v>10</v>
      </c>
      <c r="J1" s="7" t="s">
        <v>11</v>
      </c>
      <c r="K1" s="6" t="s">
        <v>7</v>
      </c>
      <c r="N1" s="31"/>
    </row>
    <row r="2" spans="4:11" ht="19.5" customHeight="1">
      <c r="D2" s="1" t="s">
        <v>2</v>
      </c>
      <c r="E2" s="1" t="s">
        <v>2</v>
      </c>
      <c r="F2" s="1" t="s">
        <v>2</v>
      </c>
      <c r="G2" s="1" t="s">
        <v>2</v>
      </c>
      <c r="H2" s="1" t="s">
        <v>1</v>
      </c>
      <c r="I2" s="1" t="s">
        <v>1</v>
      </c>
      <c r="J2" s="1" t="s">
        <v>1</v>
      </c>
      <c r="K2" s="1" t="s">
        <v>1</v>
      </c>
    </row>
    <row r="3" spans="1:11" ht="19.5" customHeight="1">
      <c r="A3" s="13" t="s">
        <v>3</v>
      </c>
      <c r="B3" s="27" t="s">
        <v>4</v>
      </c>
      <c r="C3" s="14" t="s">
        <v>0</v>
      </c>
      <c r="D3" s="15">
        <v>0.25</v>
      </c>
      <c r="E3" s="16">
        <v>0.151</v>
      </c>
      <c r="F3" s="17">
        <v>0.051</v>
      </c>
      <c r="G3" s="18">
        <v>0.05</v>
      </c>
      <c r="H3" s="18">
        <v>0.05</v>
      </c>
      <c r="I3" s="19">
        <v>0.051</v>
      </c>
      <c r="J3" s="20">
        <v>0.151</v>
      </c>
      <c r="K3" s="21">
        <v>0.25</v>
      </c>
    </row>
    <row r="4" spans="1:11" ht="12.75">
      <c r="A4" s="3">
        <v>2544</v>
      </c>
      <c r="B4" s="4">
        <v>1514.8</v>
      </c>
      <c r="C4" s="5">
        <f aca="true" t="shared" si="0" ref="C4:C25">+$B$29</f>
        <v>1243.1863636363635</v>
      </c>
      <c r="D4" s="29">
        <f>+C4*0.25+C4</f>
        <v>1553.9829545454543</v>
      </c>
      <c r="E4" s="5">
        <f>+C4*0.151+C4</f>
        <v>1430.9075045454542</v>
      </c>
      <c r="F4" s="5">
        <f>+C4*0.051+C4</f>
        <v>1306.588868181818</v>
      </c>
      <c r="G4" s="22">
        <f>+C4*0.05+C4</f>
        <v>1305.3456818181817</v>
      </c>
      <c r="H4" s="22">
        <f>+C4-(C4*0.05)</f>
        <v>1181.0270454545453</v>
      </c>
      <c r="I4" s="5">
        <f>+C4-(C4*0.051)</f>
        <v>1179.783859090909</v>
      </c>
      <c r="J4" s="5">
        <f>+C4-(C4*0.151)</f>
        <v>1055.4652227272727</v>
      </c>
      <c r="K4" s="28">
        <f>+C4-(C4*0.25)</f>
        <v>932.3897727272727</v>
      </c>
    </row>
    <row r="5" spans="1:11" ht="12.75">
      <c r="A5" s="3">
        <v>2545</v>
      </c>
      <c r="B5" s="4">
        <v>1574.2</v>
      </c>
      <c r="C5" s="5">
        <f t="shared" si="0"/>
        <v>1243.1863636363635</v>
      </c>
      <c r="D5" s="29">
        <f aca="true" t="shared" si="1" ref="D5:D23">+C5*0.25+C5</f>
        <v>1553.9829545454543</v>
      </c>
      <c r="E5" s="5">
        <f aca="true" t="shared" si="2" ref="E5:E16">+C5*0.151+C5</f>
        <v>1430.9075045454542</v>
      </c>
      <c r="F5" s="5">
        <f aca="true" t="shared" si="3" ref="F5:F16">+C5*0.051+C5</f>
        <v>1306.588868181818</v>
      </c>
      <c r="G5" s="22">
        <f aca="true" t="shared" si="4" ref="G5:G16">+C5*0.05+C5</f>
        <v>1305.3456818181817</v>
      </c>
      <c r="H5" s="22">
        <f aca="true" t="shared" si="5" ref="H5:H16">+C5-(C5*0.05)</f>
        <v>1181.0270454545453</v>
      </c>
      <c r="I5" s="5">
        <f aca="true" t="shared" si="6" ref="I5:I16">+C5-(C5*0.051)</f>
        <v>1179.783859090909</v>
      </c>
      <c r="J5" s="5">
        <f aca="true" t="shared" si="7" ref="J5:J16">+C5-(C5*0.151)</f>
        <v>1055.4652227272727</v>
      </c>
      <c r="K5" s="28">
        <f aca="true" t="shared" si="8" ref="K5:K16">+C5-(C5*0.25)</f>
        <v>932.3897727272727</v>
      </c>
    </row>
    <row r="6" spans="1:11" ht="12.75">
      <c r="A6" s="3">
        <v>2546</v>
      </c>
      <c r="B6" s="4">
        <v>1226</v>
      </c>
      <c r="C6" s="5">
        <f t="shared" si="0"/>
        <v>1243.1863636363635</v>
      </c>
      <c r="D6" s="29">
        <f t="shared" si="1"/>
        <v>1553.9829545454543</v>
      </c>
      <c r="E6" s="5">
        <f t="shared" si="2"/>
        <v>1430.9075045454542</v>
      </c>
      <c r="F6" s="5">
        <f t="shared" si="3"/>
        <v>1306.588868181818</v>
      </c>
      <c r="G6" s="22">
        <f t="shared" si="4"/>
        <v>1305.3456818181817</v>
      </c>
      <c r="H6" s="22">
        <f t="shared" si="5"/>
        <v>1181.0270454545453</v>
      </c>
      <c r="I6" s="5">
        <f t="shared" si="6"/>
        <v>1179.783859090909</v>
      </c>
      <c r="J6" s="5">
        <f t="shared" si="7"/>
        <v>1055.4652227272727</v>
      </c>
      <c r="K6" s="28">
        <f t="shared" si="8"/>
        <v>932.3897727272727</v>
      </c>
    </row>
    <row r="7" spans="1:11" ht="12.75">
      <c r="A7" s="3">
        <v>2547</v>
      </c>
      <c r="B7" s="4">
        <v>1754.4</v>
      </c>
      <c r="C7" s="5">
        <f t="shared" si="0"/>
        <v>1243.1863636363635</v>
      </c>
      <c r="D7" s="29">
        <f t="shared" si="1"/>
        <v>1553.9829545454543</v>
      </c>
      <c r="E7" s="5">
        <f t="shared" si="2"/>
        <v>1430.9075045454542</v>
      </c>
      <c r="F7" s="5">
        <f t="shared" si="3"/>
        <v>1306.588868181818</v>
      </c>
      <c r="G7" s="22">
        <f t="shared" si="4"/>
        <v>1305.3456818181817</v>
      </c>
      <c r="H7" s="22">
        <f t="shared" si="5"/>
        <v>1181.0270454545453</v>
      </c>
      <c r="I7" s="5">
        <f t="shared" si="6"/>
        <v>1179.783859090909</v>
      </c>
      <c r="J7" s="5">
        <f t="shared" si="7"/>
        <v>1055.4652227272727</v>
      </c>
      <c r="K7" s="28">
        <f t="shared" si="8"/>
        <v>932.3897727272727</v>
      </c>
    </row>
    <row r="8" spans="1:11" ht="12.75">
      <c r="A8" s="3">
        <v>2548</v>
      </c>
      <c r="B8" s="4">
        <v>1499.9</v>
      </c>
      <c r="C8" s="5">
        <f t="shared" si="0"/>
        <v>1243.1863636363635</v>
      </c>
      <c r="D8" s="29">
        <f t="shared" si="1"/>
        <v>1553.9829545454543</v>
      </c>
      <c r="E8" s="5">
        <f t="shared" si="2"/>
        <v>1430.9075045454542</v>
      </c>
      <c r="F8" s="5">
        <f t="shared" si="3"/>
        <v>1306.588868181818</v>
      </c>
      <c r="G8" s="22">
        <f t="shared" si="4"/>
        <v>1305.3456818181817</v>
      </c>
      <c r="H8" s="22">
        <f t="shared" si="5"/>
        <v>1181.0270454545453</v>
      </c>
      <c r="I8" s="5">
        <f t="shared" si="6"/>
        <v>1179.783859090909</v>
      </c>
      <c r="J8" s="5">
        <f t="shared" si="7"/>
        <v>1055.4652227272727</v>
      </c>
      <c r="K8" s="28">
        <f t="shared" si="8"/>
        <v>932.3897727272727</v>
      </c>
    </row>
    <row r="9" spans="1:11" ht="12.75">
      <c r="A9" s="3">
        <v>2549</v>
      </c>
      <c r="B9" s="4">
        <v>1297.8</v>
      </c>
      <c r="C9" s="5">
        <f t="shared" si="0"/>
        <v>1243.1863636363635</v>
      </c>
      <c r="D9" s="29">
        <f t="shared" si="1"/>
        <v>1553.9829545454543</v>
      </c>
      <c r="E9" s="5">
        <f t="shared" si="2"/>
        <v>1430.9075045454542</v>
      </c>
      <c r="F9" s="5">
        <f t="shared" si="3"/>
        <v>1306.588868181818</v>
      </c>
      <c r="G9" s="22">
        <f t="shared" si="4"/>
        <v>1305.3456818181817</v>
      </c>
      <c r="H9" s="22">
        <f t="shared" si="5"/>
        <v>1181.0270454545453</v>
      </c>
      <c r="I9" s="5">
        <f t="shared" si="6"/>
        <v>1179.783859090909</v>
      </c>
      <c r="J9" s="5">
        <f t="shared" si="7"/>
        <v>1055.4652227272727</v>
      </c>
      <c r="K9" s="28">
        <f t="shared" si="8"/>
        <v>932.3897727272727</v>
      </c>
    </row>
    <row r="10" spans="1:11" ht="12.75">
      <c r="A10" s="3">
        <v>2550</v>
      </c>
      <c r="B10" s="4">
        <v>978.9</v>
      </c>
      <c r="C10" s="5">
        <f t="shared" si="0"/>
        <v>1243.1863636363635</v>
      </c>
      <c r="D10" s="29">
        <f t="shared" si="1"/>
        <v>1553.9829545454543</v>
      </c>
      <c r="E10" s="5">
        <f t="shared" si="2"/>
        <v>1430.9075045454542</v>
      </c>
      <c r="F10" s="5">
        <f t="shared" si="3"/>
        <v>1306.588868181818</v>
      </c>
      <c r="G10" s="22">
        <f t="shared" si="4"/>
        <v>1305.3456818181817</v>
      </c>
      <c r="H10" s="22">
        <f t="shared" si="5"/>
        <v>1181.0270454545453</v>
      </c>
      <c r="I10" s="5">
        <f t="shared" si="6"/>
        <v>1179.783859090909</v>
      </c>
      <c r="J10" s="5">
        <f t="shared" si="7"/>
        <v>1055.4652227272727</v>
      </c>
      <c r="K10" s="28">
        <f t="shared" si="8"/>
        <v>932.3897727272727</v>
      </c>
    </row>
    <row r="11" spans="1:11" ht="12.75">
      <c r="A11" s="3">
        <v>2551</v>
      </c>
      <c r="B11" s="4">
        <v>731.1</v>
      </c>
      <c r="C11" s="5">
        <f t="shared" si="0"/>
        <v>1243.1863636363635</v>
      </c>
      <c r="D11" s="29">
        <f t="shared" si="1"/>
        <v>1553.9829545454543</v>
      </c>
      <c r="E11" s="5">
        <f t="shared" si="2"/>
        <v>1430.9075045454542</v>
      </c>
      <c r="F11" s="5">
        <f t="shared" si="3"/>
        <v>1306.588868181818</v>
      </c>
      <c r="G11" s="22">
        <f t="shared" si="4"/>
        <v>1305.3456818181817</v>
      </c>
      <c r="H11" s="22">
        <f t="shared" si="5"/>
        <v>1181.0270454545453</v>
      </c>
      <c r="I11" s="5">
        <f t="shared" si="6"/>
        <v>1179.783859090909</v>
      </c>
      <c r="J11" s="5">
        <f t="shared" si="7"/>
        <v>1055.4652227272727</v>
      </c>
      <c r="K11" s="28">
        <f t="shared" si="8"/>
        <v>932.3897727272727</v>
      </c>
    </row>
    <row r="12" spans="1:11" ht="12.75">
      <c r="A12" s="3">
        <v>2552</v>
      </c>
      <c r="B12" s="4">
        <v>1134.7</v>
      </c>
      <c r="C12" s="5">
        <f t="shared" si="0"/>
        <v>1243.1863636363635</v>
      </c>
      <c r="D12" s="29">
        <f t="shared" si="1"/>
        <v>1553.9829545454543</v>
      </c>
      <c r="E12" s="5">
        <f t="shared" si="2"/>
        <v>1430.9075045454542</v>
      </c>
      <c r="F12" s="5">
        <f t="shared" si="3"/>
        <v>1306.588868181818</v>
      </c>
      <c r="G12" s="22">
        <f t="shared" si="4"/>
        <v>1305.3456818181817</v>
      </c>
      <c r="H12" s="22">
        <f t="shared" si="5"/>
        <v>1181.0270454545453</v>
      </c>
      <c r="I12" s="5">
        <f t="shared" si="6"/>
        <v>1179.783859090909</v>
      </c>
      <c r="J12" s="5">
        <f t="shared" si="7"/>
        <v>1055.4652227272727</v>
      </c>
      <c r="K12" s="28">
        <f t="shared" si="8"/>
        <v>932.3897727272727</v>
      </c>
    </row>
    <row r="13" spans="1:11" ht="12.75">
      <c r="A13" s="3">
        <v>2553</v>
      </c>
      <c r="B13" s="4">
        <v>1440.9</v>
      </c>
      <c r="C13" s="5">
        <f t="shared" si="0"/>
        <v>1243.1863636363635</v>
      </c>
      <c r="D13" s="29">
        <f t="shared" si="1"/>
        <v>1553.9829545454543</v>
      </c>
      <c r="E13" s="5">
        <f t="shared" si="2"/>
        <v>1430.9075045454542</v>
      </c>
      <c r="F13" s="5">
        <f t="shared" si="3"/>
        <v>1306.588868181818</v>
      </c>
      <c r="G13" s="22">
        <f t="shared" si="4"/>
        <v>1305.3456818181817</v>
      </c>
      <c r="H13" s="22">
        <f t="shared" si="5"/>
        <v>1181.0270454545453</v>
      </c>
      <c r="I13" s="5">
        <f t="shared" si="6"/>
        <v>1179.783859090909</v>
      </c>
      <c r="J13" s="5">
        <f t="shared" si="7"/>
        <v>1055.4652227272727</v>
      </c>
      <c r="K13" s="28">
        <f t="shared" si="8"/>
        <v>932.3897727272727</v>
      </c>
    </row>
    <row r="14" spans="1:11" ht="12.75">
      <c r="A14" s="3">
        <v>2554</v>
      </c>
      <c r="B14" s="4">
        <v>1706.3</v>
      </c>
      <c r="C14" s="5">
        <f t="shared" si="0"/>
        <v>1243.1863636363635</v>
      </c>
      <c r="D14" s="29">
        <f t="shared" si="1"/>
        <v>1553.9829545454543</v>
      </c>
      <c r="E14" s="5">
        <f t="shared" si="2"/>
        <v>1430.9075045454542</v>
      </c>
      <c r="F14" s="5">
        <f t="shared" si="3"/>
        <v>1306.588868181818</v>
      </c>
      <c r="G14" s="22">
        <f t="shared" si="4"/>
        <v>1305.3456818181817</v>
      </c>
      <c r="H14" s="22">
        <f t="shared" si="5"/>
        <v>1181.0270454545453</v>
      </c>
      <c r="I14" s="5">
        <f t="shared" si="6"/>
        <v>1179.783859090909</v>
      </c>
      <c r="J14" s="5">
        <f t="shared" si="7"/>
        <v>1055.4652227272727</v>
      </c>
      <c r="K14" s="28">
        <f t="shared" si="8"/>
        <v>932.3897727272727</v>
      </c>
    </row>
    <row r="15" spans="1:11" ht="12.75">
      <c r="A15" s="3">
        <v>2555</v>
      </c>
      <c r="B15" s="4">
        <v>1095.5</v>
      </c>
      <c r="C15" s="5">
        <f t="shared" si="0"/>
        <v>1243.1863636363635</v>
      </c>
      <c r="D15" s="29">
        <f t="shared" si="1"/>
        <v>1553.9829545454543</v>
      </c>
      <c r="E15" s="5">
        <f t="shared" si="2"/>
        <v>1430.9075045454542</v>
      </c>
      <c r="F15" s="5">
        <f t="shared" si="3"/>
        <v>1306.588868181818</v>
      </c>
      <c r="G15" s="22">
        <f t="shared" si="4"/>
        <v>1305.3456818181817</v>
      </c>
      <c r="H15" s="22">
        <f t="shared" si="5"/>
        <v>1181.0270454545453</v>
      </c>
      <c r="I15" s="5">
        <f t="shared" si="6"/>
        <v>1179.783859090909</v>
      </c>
      <c r="J15" s="5">
        <f t="shared" si="7"/>
        <v>1055.4652227272727</v>
      </c>
      <c r="K15" s="28">
        <f t="shared" si="8"/>
        <v>932.3897727272727</v>
      </c>
    </row>
    <row r="16" spans="1:11" ht="12.75">
      <c r="A16" s="3">
        <v>2556</v>
      </c>
      <c r="B16" s="4">
        <v>1051</v>
      </c>
      <c r="C16" s="5">
        <f t="shared" si="0"/>
        <v>1243.1863636363635</v>
      </c>
      <c r="D16" s="29">
        <f t="shared" si="1"/>
        <v>1553.9829545454543</v>
      </c>
      <c r="E16" s="5">
        <f t="shared" si="2"/>
        <v>1430.9075045454542</v>
      </c>
      <c r="F16" s="5">
        <f t="shared" si="3"/>
        <v>1306.588868181818</v>
      </c>
      <c r="G16" s="22">
        <f t="shared" si="4"/>
        <v>1305.3456818181817</v>
      </c>
      <c r="H16" s="22">
        <f t="shared" si="5"/>
        <v>1181.0270454545453</v>
      </c>
      <c r="I16" s="5">
        <f t="shared" si="6"/>
        <v>1179.783859090909</v>
      </c>
      <c r="J16" s="5">
        <f t="shared" si="7"/>
        <v>1055.4652227272727</v>
      </c>
      <c r="K16" s="28">
        <f t="shared" si="8"/>
        <v>932.3897727272727</v>
      </c>
    </row>
    <row r="17" spans="1:11" ht="12.75">
      <c r="A17" s="3">
        <v>2557</v>
      </c>
      <c r="B17" s="4">
        <v>750.1</v>
      </c>
      <c r="C17" s="5">
        <f t="shared" si="0"/>
        <v>1243.1863636363635</v>
      </c>
      <c r="D17" s="29">
        <f t="shared" si="1"/>
        <v>1553.9829545454543</v>
      </c>
      <c r="E17" s="5">
        <f aca="true" t="shared" si="9" ref="E17:E22">+C17*0.151+C17</f>
        <v>1430.9075045454542</v>
      </c>
      <c r="F17" s="5">
        <f aca="true" t="shared" si="10" ref="F17:F22">+C17*0.051+C17</f>
        <v>1306.588868181818</v>
      </c>
      <c r="G17" s="22">
        <f aca="true" t="shared" si="11" ref="G17:G22">+C17*0.05+C17</f>
        <v>1305.3456818181817</v>
      </c>
      <c r="H17" s="22">
        <f aca="true" t="shared" si="12" ref="H17:H22">+C17-(C17*0.05)</f>
        <v>1181.0270454545453</v>
      </c>
      <c r="I17" s="5">
        <f aca="true" t="shared" si="13" ref="I17:I22">+C17-(C17*0.051)</f>
        <v>1179.783859090909</v>
      </c>
      <c r="J17" s="5">
        <f aca="true" t="shared" si="14" ref="J17:J22">+C17-(C17*0.151)</f>
        <v>1055.4652227272727</v>
      </c>
      <c r="K17" s="28">
        <f aca="true" t="shared" si="15" ref="K17:K22">+C17-(C17*0.25)</f>
        <v>932.3897727272727</v>
      </c>
    </row>
    <row r="18" spans="1:11" ht="12.75">
      <c r="A18" s="3">
        <v>2558</v>
      </c>
      <c r="B18" s="4">
        <v>931.5</v>
      </c>
      <c r="C18" s="5">
        <f t="shared" si="0"/>
        <v>1243.1863636363635</v>
      </c>
      <c r="D18" s="29">
        <f t="shared" si="1"/>
        <v>1553.9829545454543</v>
      </c>
      <c r="E18" s="5">
        <f t="shared" si="9"/>
        <v>1430.9075045454542</v>
      </c>
      <c r="F18" s="5">
        <f t="shared" si="10"/>
        <v>1306.588868181818</v>
      </c>
      <c r="G18" s="22">
        <f t="shared" si="11"/>
        <v>1305.3456818181817</v>
      </c>
      <c r="H18" s="22">
        <f t="shared" si="12"/>
        <v>1181.0270454545453</v>
      </c>
      <c r="I18" s="5">
        <f t="shared" si="13"/>
        <v>1179.783859090909</v>
      </c>
      <c r="J18" s="5">
        <f t="shared" si="14"/>
        <v>1055.4652227272727</v>
      </c>
      <c r="K18" s="28">
        <f t="shared" si="15"/>
        <v>932.3897727272727</v>
      </c>
    </row>
    <row r="19" spans="1:11" ht="12.75">
      <c r="A19" s="3">
        <v>2559</v>
      </c>
      <c r="B19" s="4">
        <v>1162.1</v>
      </c>
      <c r="C19" s="5">
        <f t="shared" si="0"/>
        <v>1243.1863636363635</v>
      </c>
      <c r="D19" s="29">
        <f t="shared" si="1"/>
        <v>1553.9829545454543</v>
      </c>
      <c r="E19" s="5">
        <f t="shared" si="9"/>
        <v>1430.9075045454542</v>
      </c>
      <c r="F19" s="5">
        <f t="shared" si="10"/>
        <v>1306.588868181818</v>
      </c>
      <c r="G19" s="22">
        <f t="shared" si="11"/>
        <v>1305.3456818181817</v>
      </c>
      <c r="H19" s="22">
        <f t="shared" si="12"/>
        <v>1181.0270454545453</v>
      </c>
      <c r="I19" s="5">
        <f t="shared" si="13"/>
        <v>1179.783859090909</v>
      </c>
      <c r="J19" s="5">
        <f t="shared" si="14"/>
        <v>1055.4652227272727</v>
      </c>
      <c r="K19" s="28">
        <f t="shared" si="15"/>
        <v>932.3897727272727</v>
      </c>
    </row>
    <row r="20" spans="1:11" ht="12.75">
      <c r="A20" s="3">
        <v>2560</v>
      </c>
      <c r="B20" s="4">
        <v>1037.4</v>
      </c>
      <c r="C20" s="5">
        <f t="shared" si="0"/>
        <v>1243.1863636363635</v>
      </c>
      <c r="D20" s="29">
        <f t="shared" si="1"/>
        <v>1553.9829545454543</v>
      </c>
      <c r="E20" s="5">
        <f t="shared" si="9"/>
        <v>1430.9075045454542</v>
      </c>
      <c r="F20" s="5">
        <f t="shared" si="10"/>
        <v>1306.588868181818</v>
      </c>
      <c r="G20" s="22">
        <f t="shared" si="11"/>
        <v>1305.3456818181817</v>
      </c>
      <c r="H20" s="22">
        <f t="shared" si="12"/>
        <v>1181.0270454545453</v>
      </c>
      <c r="I20" s="5">
        <f t="shared" si="13"/>
        <v>1179.783859090909</v>
      </c>
      <c r="J20" s="5">
        <f t="shared" si="14"/>
        <v>1055.4652227272727</v>
      </c>
      <c r="K20" s="28">
        <f t="shared" si="15"/>
        <v>932.3897727272727</v>
      </c>
    </row>
    <row r="21" spans="1:11" ht="12.75">
      <c r="A21" s="3">
        <v>2561</v>
      </c>
      <c r="B21" s="4">
        <v>1043.1</v>
      </c>
      <c r="C21" s="5">
        <f t="shared" si="0"/>
        <v>1243.1863636363635</v>
      </c>
      <c r="D21" s="29">
        <f t="shared" si="1"/>
        <v>1553.9829545454543</v>
      </c>
      <c r="E21" s="5">
        <f t="shared" si="9"/>
        <v>1430.9075045454542</v>
      </c>
      <c r="F21" s="5">
        <f t="shared" si="10"/>
        <v>1306.588868181818</v>
      </c>
      <c r="G21" s="22">
        <f t="shared" si="11"/>
        <v>1305.3456818181817</v>
      </c>
      <c r="H21" s="22">
        <f t="shared" si="12"/>
        <v>1181.0270454545453</v>
      </c>
      <c r="I21" s="5">
        <f t="shared" si="13"/>
        <v>1179.783859090909</v>
      </c>
      <c r="J21" s="5">
        <f t="shared" si="14"/>
        <v>1055.4652227272727</v>
      </c>
      <c r="K21" s="28">
        <f t="shared" si="15"/>
        <v>932.3897727272727</v>
      </c>
    </row>
    <row r="22" spans="1:11" ht="12.75">
      <c r="A22" s="3">
        <v>2562</v>
      </c>
      <c r="B22" s="4">
        <v>756.1</v>
      </c>
      <c r="C22" s="5">
        <f t="shared" si="0"/>
        <v>1243.1863636363635</v>
      </c>
      <c r="D22" s="29">
        <f t="shared" si="1"/>
        <v>1553.9829545454543</v>
      </c>
      <c r="E22" s="5">
        <f t="shared" si="9"/>
        <v>1430.9075045454542</v>
      </c>
      <c r="F22" s="5">
        <f t="shared" si="10"/>
        <v>1306.588868181818</v>
      </c>
      <c r="G22" s="22">
        <f t="shared" si="11"/>
        <v>1305.3456818181817</v>
      </c>
      <c r="H22" s="22">
        <f t="shared" si="12"/>
        <v>1181.0270454545453</v>
      </c>
      <c r="I22" s="5">
        <f t="shared" si="13"/>
        <v>1179.783859090909</v>
      </c>
      <c r="J22" s="5">
        <f t="shared" si="14"/>
        <v>1055.4652227272727</v>
      </c>
      <c r="K22" s="28">
        <f t="shared" si="15"/>
        <v>932.3897727272727</v>
      </c>
    </row>
    <row r="23" spans="1:11" ht="12.75">
      <c r="A23" s="3">
        <v>2563</v>
      </c>
      <c r="B23" s="4">
        <v>1437.3</v>
      </c>
      <c r="C23" s="5">
        <f t="shared" si="0"/>
        <v>1243.1863636363635</v>
      </c>
      <c r="D23" s="29">
        <f t="shared" si="1"/>
        <v>1553.9829545454543</v>
      </c>
      <c r="E23" s="5">
        <f>+C23*0.151+C23</f>
        <v>1430.9075045454542</v>
      </c>
      <c r="F23" s="5">
        <f>+C23*0.051+C23</f>
        <v>1306.588868181818</v>
      </c>
      <c r="G23" s="22">
        <f>+C23*0.05+C23</f>
        <v>1305.3456818181817</v>
      </c>
      <c r="H23" s="22">
        <f>+C23-(C23*0.05)</f>
        <v>1181.0270454545453</v>
      </c>
      <c r="I23" s="5">
        <f>+C23-(C23*0.051)</f>
        <v>1179.783859090909</v>
      </c>
      <c r="J23" s="5">
        <f>+C23-(C23*0.151)</f>
        <v>1055.4652227272727</v>
      </c>
      <c r="K23" s="28">
        <f>+C23-(C23*0.25)</f>
        <v>932.3897727272727</v>
      </c>
    </row>
    <row r="24" spans="1:11" ht="12.75">
      <c r="A24" s="41">
        <v>2564</v>
      </c>
      <c r="B24" s="42">
        <v>1245</v>
      </c>
      <c r="C24" s="5">
        <f t="shared" si="0"/>
        <v>1243.1863636363635</v>
      </c>
      <c r="D24" s="29">
        <f>+C24*0.25+C24</f>
        <v>1553.9829545454543</v>
      </c>
      <c r="E24" s="5">
        <f>+C24*0.151+C24</f>
        <v>1430.9075045454542</v>
      </c>
      <c r="F24" s="5">
        <f>+C24*0.051+C24</f>
        <v>1306.588868181818</v>
      </c>
      <c r="G24" s="22">
        <f>+C24*0.05+C24</f>
        <v>1305.3456818181817</v>
      </c>
      <c r="H24" s="22">
        <f>+C24-(C24*0.05)</f>
        <v>1181.0270454545453</v>
      </c>
      <c r="I24" s="5">
        <f>+C24-(C24*0.051)</f>
        <v>1179.783859090909</v>
      </c>
      <c r="J24" s="5">
        <f>+C24-(C24*0.151)</f>
        <v>1055.4652227272727</v>
      </c>
      <c r="K24" s="28">
        <f>+C24-(C24*0.25)</f>
        <v>932.3897727272727</v>
      </c>
    </row>
    <row r="25" spans="1:11" ht="12.75">
      <c r="A25" s="3">
        <v>2565</v>
      </c>
      <c r="B25" s="4">
        <v>1982</v>
      </c>
      <c r="C25" s="5">
        <f t="shared" si="0"/>
        <v>1243.1863636363635</v>
      </c>
      <c r="D25" s="29">
        <f>+C25*0.25+C25</f>
        <v>1553.9829545454543</v>
      </c>
      <c r="E25" s="5">
        <f>+C25*0.151+C25</f>
        <v>1430.9075045454542</v>
      </c>
      <c r="F25" s="5">
        <f>+C25*0.051+C25</f>
        <v>1306.588868181818</v>
      </c>
      <c r="G25" s="22">
        <f>+C25*0.05+C25</f>
        <v>1305.3456818181817</v>
      </c>
      <c r="H25" s="22">
        <f>+C25-(C25*0.05)</f>
        <v>1181.0270454545453</v>
      </c>
      <c r="I25" s="5">
        <f>+C25-(C25*0.051)</f>
        <v>1179.783859090909</v>
      </c>
      <c r="J25" s="5">
        <f>+C25-(C25*0.151)</f>
        <v>1055.4652227272727</v>
      </c>
      <c r="K25" s="28">
        <f>+C25-(C25*0.25)</f>
        <v>932.3897727272727</v>
      </c>
    </row>
    <row r="26" spans="1:11" ht="12.75">
      <c r="A26" s="39">
        <v>2566</v>
      </c>
      <c r="B26" s="40">
        <v>1818</v>
      </c>
      <c r="C26" s="5"/>
      <c r="D26" s="29"/>
      <c r="E26" s="5"/>
      <c r="F26" s="5"/>
      <c r="G26" s="22"/>
      <c r="H26" s="22"/>
      <c r="I26" s="5"/>
      <c r="J26" s="5"/>
      <c r="K26" s="28"/>
    </row>
    <row r="27" spans="1:11" ht="12.75">
      <c r="A27" s="39"/>
      <c r="B27" s="40"/>
      <c r="C27" s="5"/>
      <c r="D27" s="29"/>
      <c r="E27" s="5"/>
      <c r="F27" s="5"/>
      <c r="G27" s="22"/>
      <c r="H27" s="22"/>
      <c r="I27" s="5"/>
      <c r="J27" s="5"/>
      <c r="K27" s="28"/>
    </row>
    <row r="28" spans="1:11" ht="12.75">
      <c r="A28" s="3"/>
      <c r="B28" s="34"/>
      <c r="C28" s="5"/>
      <c r="D28" s="29"/>
      <c r="E28" s="5"/>
      <c r="F28" s="5"/>
      <c r="G28" s="22"/>
      <c r="H28" s="22"/>
      <c r="I28" s="5"/>
      <c r="J28" s="5"/>
      <c r="K28" s="28"/>
    </row>
    <row r="29" spans="1:15" ht="15.75" customHeight="1">
      <c r="A29" s="33" t="s">
        <v>12</v>
      </c>
      <c r="B29" s="32">
        <f>AVERAGE(B4:B25)</f>
        <v>1243.1863636363635</v>
      </c>
      <c r="C29" s="22"/>
      <c r="D29" s="22"/>
      <c r="E29" s="22"/>
      <c r="F29" s="22"/>
      <c r="G29" s="22"/>
      <c r="H29" s="22"/>
      <c r="I29" s="22"/>
      <c r="J29" s="22"/>
      <c r="K29" s="22"/>
      <c r="N29" s="44"/>
      <c r="O29" s="44"/>
    </row>
    <row r="30" spans="1:11" ht="12.75">
      <c r="A30" s="23"/>
      <c r="B30" s="23"/>
      <c r="C30" s="24"/>
      <c r="D30" s="24"/>
      <c r="E30" s="24"/>
      <c r="F30" s="24"/>
      <c r="G30" s="25"/>
      <c r="H30" s="25"/>
      <c r="I30" s="24"/>
      <c r="J30" s="24"/>
      <c r="K30" s="24"/>
    </row>
    <row r="31" spans="1:11" ht="12.75">
      <c r="A31" s="23"/>
      <c r="B31" s="23"/>
      <c r="C31" s="24"/>
      <c r="D31" s="24"/>
      <c r="E31" s="24"/>
      <c r="F31" s="24"/>
      <c r="G31" s="25"/>
      <c r="H31" s="25"/>
      <c r="I31" s="24"/>
      <c r="J31" s="24"/>
      <c r="K31" s="24"/>
    </row>
    <row r="32" spans="1:11" ht="12.75">
      <c r="A32" s="23"/>
      <c r="B32" s="23"/>
      <c r="C32" s="24"/>
      <c r="D32" s="24"/>
      <c r="E32" s="24"/>
      <c r="F32" s="24"/>
      <c r="G32" s="25"/>
      <c r="H32" s="25"/>
      <c r="I32" s="24"/>
      <c r="J32" s="24"/>
      <c r="K32" s="24"/>
    </row>
    <row r="33" spans="1:11" ht="12.75">
      <c r="A33" s="23"/>
      <c r="B33" s="23"/>
      <c r="C33" s="24"/>
      <c r="D33" s="24"/>
      <c r="E33" s="24"/>
      <c r="F33" s="24"/>
      <c r="G33" s="25"/>
      <c r="H33" s="25"/>
      <c r="I33" s="24"/>
      <c r="J33" s="24"/>
      <c r="K33" s="24"/>
    </row>
    <row r="34" spans="1:11" ht="12.75">
      <c r="A34" s="23"/>
      <c r="B34" s="23"/>
      <c r="C34" s="24"/>
      <c r="D34" s="24"/>
      <c r="E34" s="24"/>
      <c r="F34" s="24"/>
      <c r="G34" s="25"/>
      <c r="H34" s="25"/>
      <c r="I34" s="24"/>
      <c r="J34" s="24"/>
      <c r="K34" s="24"/>
    </row>
    <row r="35" spans="2:9" ht="12.75">
      <c r="B35" s="35"/>
      <c r="C35" s="38"/>
      <c r="D35" s="36" t="str">
        <f>'[1]ข้อมูลอ้างอิง'!$D$52:$I$52</f>
        <v>ปีน้ำ 2566   ปริมาณฝนตั้งแต่ 1 เม.ย.65 - 30 พ.ย.66</v>
      </c>
      <c r="E35" s="37"/>
      <c r="F35" s="36"/>
      <c r="G35" s="36"/>
      <c r="H35" s="36"/>
      <c r="I35" s="38"/>
    </row>
  </sheetData>
  <sheetProtection/>
  <mergeCells count="2">
    <mergeCell ref="G1:H1"/>
    <mergeCell ref="N29:O29"/>
  </mergeCells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7" sqref="Q17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Asus</cp:lastModifiedBy>
  <cp:lastPrinted>2009-02-24T02:00:33Z</cp:lastPrinted>
  <dcterms:created xsi:type="dcterms:W3CDTF">2004-04-20T08:20:40Z</dcterms:created>
  <dcterms:modified xsi:type="dcterms:W3CDTF">2023-12-26T02:45:29Z</dcterms:modified>
  <cp:category/>
  <cp:version/>
  <cp:contentType/>
  <cp:contentStatus/>
</cp:coreProperties>
</file>