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นาเม็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<sst xmlns="http://schemas.openxmlformats.org/spreadsheetml/2006/main" count="38" uniqueCount="23">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</sst>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51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7"/>
          <c:w val="0.87825"/>
          <c:h val="0.71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นาเม็ง'!$B$5:$B$27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นาเม็ง'!$C$5:$C$27</c:f>
              <c:numCache>
                <c:ptCount val="23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</c:v>
                </c:pt>
                <c:pt idx="19">
                  <c:v>1126.4</c:v>
                </c:pt>
                <c:pt idx="20">
                  <c:v>1129</c:v>
                </c:pt>
                <c:pt idx="21">
                  <c:v>1504</c:v>
                </c:pt>
                <c:pt idx="22">
                  <c:v>1150</c:v>
                </c:pt>
              </c:numCache>
            </c:numRef>
          </c:val>
        </c:ser>
        <c:gapWidth val="100"/>
        <c:axId val="61299809"/>
        <c:axId val="14827370"/>
      </c:barChart>
      <c:lineChart>
        <c:grouping val="standard"/>
        <c:varyColors val="0"/>
        <c:ser>
          <c:idx val="1"/>
          <c:order val="1"/>
          <c:tx>
            <c:v>ค่าเฉลี่ย  (2544 - 2565 )อยู่ระหว่างค่า+- SD 17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นาเม็ง'!$E$5:$E$26</c:f>
              <c:numCache>
                <c:ptCount val="22"/>
                <c:pt idx="0">
                  <c:v>1366.027272727273</c:v>
                </c:pt>
                <c:pt idx="1">
                  <c:v>1366.027272727273</c:v>
                </c:pt>
                <c:pt idx="2">
                  <c:v>1366.027272727273</c:v>
                </c:pt>
                <c:pt idx="3">
                  <c:v>1366.027272727273</c:v>
                </c:pt>
                <c:pt idx="4">
                  <c:v>1366.027272727273</c:v>
                </c:pt>
                <c:pt idx="5">
                  <c:v>1366.027272727273</c:v>
                </c:pt>
                <c:pt idx="6">
                  <c:v>1366.027272727273</c:v>
                </c:pt>
                <c:pt idx="7">
                  <c:v>1366.027272727273</c:v>
                </c:pt>
                <c:pt idx="8">
                  <c:v>1366.027272727273</c:v>
                </c:pt>
                <c:pt idx="9">
                  <c:v>1366.027272727273</c:v>
                </c:pt>
                <c:pt idx="10">
                  <c:v>1366.027272727273</c:v>
                </c:pt>
                <c:pt idx="11">
                  <c:v>1366.027272727273</c:v>
                </c:pt>
                <c:pt idx="12">
                  <c:v>1366.027272727273</c:v>
                </c:pt>
                <c:pt idx="13">
                  <c:v>1366.027272727273</c:v>
                </c:pt>
                <c:pt idx="14">
                  <c:v>1366.027272727273</c:v>
                </c:pt>
                <c:pt idx="15">
                  <c:v>1366.027272727273</c:v>
                </c:pt>
                <c:pt idx="16">
                  <c:v>1366.027272727273</c:v>
                </c:pt>
                <c:pt idx="17">
                  <c:v>1366.027272727273</c:v>
                </c:pt>
                <c:pt idx="18">
                  <c:v>1366.027272727273</c:v>
                </c:pt>
                <c:pt idx="19">
                  <c:v>1366.027272727273</c:v>
                </c:pt>
                <c:pt idx="20">
                  <c:v>1366.027272727273</c:v>
                </c:pt>
                <c:pt idx="21">
                  <c:v>1366.027272727273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นาเม็ง'!$H$5:$H$26</c:f>
              <c:numCache>
                <c:ptCount val="22"/>
                <c:pt idx="0">
                  <c:v>1727.3555711219317</c:v>
                </c:pt>
                <c:pt idx="1">
                  <c:v>1727.3555711219317</c:v>
                </c:pt>
                <c:pt idx="2">
                  <c:v>1727.3555711219317</c:v>
                </c:pt>
                <c:pt idx="3">
                  <c:v>1727.3555711219317</c:v>
                </c:pt>
                <c:pt idx="4">
                  <c:v>1727.3555711219317</c:v>
                </c:pt>
                <c:pt idx="5">
                  <c:v>1727.3555711219317</c:v>
                </c:pt>
                <c:pt idx="6">
                  <c:v>1727.3555711219317</c:v>
                </c:pt>
                <c:pt idx="7">
                  <c:v>1727.3555711219317</c:v>
                </c:pt>
                <c:pt idx="8">
                  <c:v>1727.3555711219317</c:v>
                </c:pt>
                <c:pt idx="9">
                  <c:v>1727.3555711219317</c:v>
                </c:pt>
                <c:pt idx="10">
                  <c:v>1727.3555711219317</c:v>
                </c:pt>
                <c:pt idx="11">
                  <c:v>1727.3555711219317</c:v>
                </c:pt>
                <c:pt idx="12">
                  <c:v>1727.3555711219317</c:v>
                </c:pt>
                <c:pt idx="13">
                  <c:v>1727.3555711219317</c:v>
                </c:pt>
                <c:pt idx="14">
                  <c:v>1727.3555711219317</c:v>
                </c:pt>
                <c:pt idx="15">
                  <c:v>1727.3555711219317</c:v>
                </c:pt>
                <c:pt idx="16">
                  <c:v>1727.3555711219317</c:v>
                </c:pt>
                <c:pt idx="17">
                  <c:v>1727.3555711219317</c:v>
                </c:pt>
                <c:pt idx="18">
                  <c:v>1727.3555711219317</c:v>
                </c:pt>
                <c:pt idx="19">
                  <c:v>1727.3555711219317</c:v>
                </c:pt>
                <c:pt idx="20">
                  <c:v>1727.3555711219317</c:v>
                </c:pt>
                <c:pt idx="21">
                  <c:v>1727.3555711219317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นาเม็ง'!$F$5:$F$26</c:f>
              <c:numCache>
                <c:ptCount val="22"/>
                <c:pt idx="0">
                  <c:v>1004.6989743326142</c:v>
                </c:pt>
                <c:pt idx="1">
                  <c:v>1004.6989743326142</c:v>
                </c:pt>
                <c:pt idx="2">
                  <c:v>1004.6989743326142</c:v>
                </c:pt>
                <c:pt idx="3">
                  <c:v>1004.6989743326142</c:v>
                </c:pt>
                <c:pt idx="4">
                  <c:v>1004.6989743326142</c:v>
                </c:pt>
                <c:pt idx="5">
                  <c:v>1004.6989743326142</c:v>
                </c:pt>
                <c:pt idx="6">
                  <c:v>1004.6989743326142</c:v>
                </c:pt>
                <c:pt idx="7">
                  <c:v>1004.6989743326142</c:v>
                </c:pt>
                <c:pt idx="8">
                  <c:v>1004.6989743326142</c:v>
                </c:pt>
                <c:pt idx="9">
                  <c:v>1004.6989743326142</c:v>
                </c:pt>
                <c:pt idx="10">
                  <c:v>1004.6989743326142</c:v>
                </c:pt>
                <c:pt idx="11">
                  <c:v>1004.6989743326142</c:v>
                </c:pt>
                <c:pt idx="12">
                  <c:v>1004.6989743326142</c:v>
                </c:pt>
                <c:pt idx="13">
                  <c:v>1004.6989743326142</c:v>
                </c:pt>
                <c:pt idx="14">
                  <c:v>1004.6989743326142</c:v>
                </c:pt>
                <c:pt idx="15">
                  <c:v>1004.6989743326142</c:v>
                </c:pt>
                <c:pt idx="16">
                  <c:v>1004.6989743326142</c:v>
                </c:pt>
                <c:pt idx="17">
                  <c:v>1004.6989743326142</c:v>
                </c:pt>
                <c:pt idx="18">
                  <c:v>1004.6989743326142</c:v>
                </c:pt>
                <c:pt idx="19">
                  <c:v>1004.6989743326142</c:v>
                </c:pt>
                <c:pt idx="20">
                  <c:v>1004.6989743326142</c:v>
                </c:pt>
                <c:pt idx="21">
                  <c:v>1004.6989743326142</c:v>
                </c:pt>
              </c:numCache>
            </c:numRef>
          </c:val>
          <c:smooth val="0"/>
        </c:ser>
        <c:axId val="61299809"/>
        <c:axId val="14827370"/>
      </c:lineChart>
      <c:catAx>
        <c:axId val="61299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827370"/>
        <c:crossesAt val="0"/>
        <c:auto val="1"/>
        <c:lblOffset val="100"/>
        <c:tickLblSkip val="1"/>
        <c:noMultiLvlLbl val="0"/>
      </c:catAx>
      <c:valAx>
        <c:axId val="148273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2998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91675"/>
          <c:w val="0.873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37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855"/>
          <c:w val="0.87375"/>
          <c:h val="0.74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นาเม็ง'!$B$5:$B$27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นาเม็ง'!$C$5:$C$27</c:f>
              <c:numCache>
                <c:ptCount val="23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</c:v>
                </c:pt>
                <c:pt idx="19">
                  <c:v>1126.4</c:v>
                </c:pt>
                <c:pt idx="20">
                  <c:v>1129</c:v>
                </c:pt>
                <c:pt idx="21">
                  <c:v>1504</c:v>
                </c:pt>
                <c:pt idx="22">
                  <c:v>1150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(2544 - 2565 )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นาเม็ง'!$E$5:$E$26</c:f>
              <c:numCache>
                <c:ptCount val="22"/>
                <c:pt idx="0">
                  <c:v>1366.027272727273</c:v>
                </c:pt>
                <c:pt idx="1">
                  <c:v>1366.027272727273</c:v>
                </c:pt>
                <c:pt idx="2">
                  <c:v>1366.027272727273</c:v>
                </c:pt>
                <c:pt idx="3">
                  <c:v>1366.027272727273</c:v>
                </c:pt>
                <c:pt idx="4">
                  <c:v>1366.027272727273</c:v>
                </c:pt>
                <c:pt idx="5">
                  <c:v>1366.027272727273</c:v>
                </c:pt>
                <c:pt idx="6">
                  <c:v>1366.027272727273</c:v>
                </c:pt>
                <c:pt idx="7">
                  <c:v>1366.027272727273</c:v>
                </c:pt>
                <c:pt idx="8">
                  <c:v>1366.027272727273</c:v>
                </c:pt>
                <c:pt idx="9">
                  <c:v>1366.027272727273</c:v>
                </c:pt>
                <c:pt idx="10">
                  <c:v>1366.027272727273</c:v>
                </c:pt>
                <c:pt idx="11">
                  <c:v>1366.027272727273</c:v>
                </c:pt>
                <c:pt idx="12">
                  <c:v>1366.027272727273</c:v>
                </c:pt>
                <c:pt idx="13">
                  <c:v>1366.027272727273</c:v>
                </c:pt>
                <c:pt idx="14">
                  <c:v>1366.027272727273</c:v>
                </c:pt>
                <c:pt idx="15">
                  <c:v>1366.027272727273</c:v>
                </c:pt>
                <c:pt idx="16">
                  <c:v>1366.027272727273</c:v>
                </c:pt>
                <c:pt idx="17">
                  <c:v>1366.027272727273</c:v>
                </c:pt>
                <c:pt idx="18">
                  <c:v>1366.027272727273</c:v>
                </c:pt>
                <c:pt idx="19">
                  <c:v>1366.027272727273</c:v>
                </c:pt>
                <c:pt idx="20">
                  <c:v>1366.027272727273</c:v>
                </c:pt>
                <c:pt idx="21">
                  <c:v>1366.027272727273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นาเม็ง'!$B$5:$B$27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นาเม็ง'!$D$5:$D$27</c:f>
              <c:numCache>
                <c:ptCount val="23"/>
                <c:pt idx="22">
                  <c:v>1150</c:v>
                </c:pt>
              </c:numCache>
            </c:numRef>
          </c:val>
          <c:smooth val="0"/>
        </c:ser>
        <c:marker val="1"/>
        <c:axId val="66337467"/>
        <c:axId val="60166292"/>
      </c:line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166292"/>
        <c:crossesAt val="0"/>
        <c:auto val="1"/>
        <c:lblOffset val="100"/>
        <c:tickLblSkip val="1"/>
        <c:noMultiLvlLbl val="0"/>
      </c:catAx>
      <c:valAx>
        <c:axId val="601662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33746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85"/>
          <c:y val="0.924"/>
          <c:w val="0.821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0.5475</cdr:x>
      <cdr:y>0.4465</cdr:y>
    </cdr:from>
    <cdr:to>
      <cdr:x>0.67875</cdr:x>
      <cdr:y>0.48575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2847975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0.5705</cdr:x>
      <cdr:y>0.35675</cdr:y>
    </cdr:from>
    <cdr:to>
      <cdr:x>0.71075</cdr:x>
      <cdr:y>0.3965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2276475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1,727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0.467</cdr:x>
      <cdr:y>0.59775</cdr:y>
    </cdr:from>
    <cdr:to>
      <cdr:x>0.6075</cdr:x>
      <cdr:y>0.6385</cdr:y>
    </cdr:to>
    <cdr:sp>
      <cdr:nvSpPr>
        <cdr:cNvPr id="3" name="TextBox 1"/>
        <cdr:cNvSpPr txBox="1">
          <a:spLocks noChangeArrowheads="1"/>
        </cdr:cNvSpPr>
      </cdr:nvSpPr>
      <cdr:spPr>
        <a:xfrm>
          <a:off x="4086225" y="3810000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1005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0.21925</cdr:x>
      <cdr:y>0.38225</cdr:y>
    </cdr:from>
    <cdr:to>
      <cdr:x>0.26175</cdr:x>
      <cdr:y>0.51475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14525" y="2438400"/>
          <a:ext cx="371475" cy="847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9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1384.2</v>
      </c>
      <c r="D5" s="72"/>
      <c r="E5" s="73">
        <f aca="true" t="shared" si="0" ref="E5:E26">$C$102</f>
        <v>1366.027272727273</v>
      </c>
      <c r="F5" s="74">
        <f aca="true" t="shared" si="1" ref="F5:F26">+$C$105</f>
        <v>1004.6989743326142</v>
      </c>
      <c r="G5" s="75">
        <f aca="true" t="shared" si="2" ref="G5:G26">$C$103</f>
        <v>361.3282983946587</v>
      </c>
      <c r="H5" s="76">
        <f aca="true" t="shared" si="3" ref="H5:H26">+$C$106</f>
        <v>1727.3555711219317</v>
      </c>
      <c r="I5" s="2">
        <v>1</v>
      </c>
    </row>
    <row r="6" spans="2:9" ht="11.25">
      <c r="B6" s="22">
        <f aca="true" t="shared" si="4" ref="B6:B20">B5+1</f>
        <v>2545</v>
      </c>
      <c r="C6" s="77">
        <v>1716.6</v>
      </c>
      <c r="D6" s="72"/>
      <c r="E6" s="78">
        <f t="shared" si="0"/>
        <v>1366.027272727273</v>
      </c>
      <c r="F6" s="79">
        <f t="shared" si="1"/>
        <v>1004.6989743326142</v>
      </c>
      <c r="G6" s="80">
        <f t="shared" si="2"/>
        <v>361.3282983946587</v>
      </c>
      <c r="H6" s="81">
        <f t="shared" si="3"/>
        <v>1727.3555711219317</v>
      </c>
      <c r="I6" s="2">
        <f>I5+1</f>
        <v>2</v>
      </c>
    </row>
    <row r="7" spans="2:9" ht="11.25">
      <c r="B7" s="22">
        <f t="shared" si="4"/>
        <v>2546</v>
      </c>
      <c r="C7" s="77">
        <v>1137</v>
      </c>
      <c r="D7" s="72"/>
      <c r="E7" s="78">
        <f t="shared" si="0"/>
        <v>1366.027272727273</v>
      </c>
      <c r="F7" s="79">
        <f t="shared" si="1"/>
        <v>1004.6989743326142</v>
      </c>
      <c r="G7" s="80">
        <f t="shared" si="2"/>
        <v>361.3282983946587</v>
      </c>
      <c r="H7" s="81">
        <f t="shared" si="3"/>
        <v>1727.3555711219317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1501</v>
      </c>
      <c r="D8" s="72"/>
      <c r="E8" s="78">
        <f t="shared" si="0"/>
        <v>1366.027272727273</v>
      </c>
      <c r="F8" s="79">
        <f t="shared" si="1"/>
        <v>1004.6989743326142</v>
      </c>
      <c r="G8" s="80">
        <f t="shared" si="2"/>
        <v>361.3282983946587</v>
      </c>
      <c r="H8" s="81">
        <f t="shared" si="3"/>
        <v>1727.3555711219317</v>
      </c>
      <c r="I8" s="2">
        <f t="shared" si="5"/>
        <v>4</v>
      </c>
    </row>
    <row r="9" spans="2:9" ht="11.25">
      <c r="B9" s="22">
        <f t="shared" si="4"/>
        <v>2548</v>
      </c>
      <c r="C9" s="77">
        <v>1840.7</v>
      </c>
      <c r="D9" s="72"/>
      <c r="E9" s="78">
        <f t="shared" si="0"/>
        <v>1366.027272727273</v>
      </c>
      <c r="F9" s="79">
        <f t="shared" si="1"/>
        <v>1004.6989743326142</v>
      </c>
      <c r="G9" s="80">
        <f t="shared" si="2"/>
        <v>361.3282983946587</v>
      </c>
      <c r="H9" s="81">
        <f t="shared" si="3"/>
        <v>1727.3555711219317</v>
      </c>
      <c r="I9" s="2">
        <f t="shared" si="5"/>
        <v>5</v>
      </c>
    </row>
    <row r="10" spans="2:9" ht="11.25">
      <c r="B10" s="22">
        <f t="shared" si="4"/>
        <v>2549</v>
      </c>
      <c r="C10" s="77">
        <v>1151</v>
      </c>
      <c r="D10" s="72"/>
      <c r="E10" s="78">
        <f t="shared" si="0"/>
        <v>1366.027272727273</v>
      </c>
      <c r="F10" s="79">
        <f t="shared" si="1"/>
        <v>1004.6989743326142</v>
      </c>
      <c r="G10" s="80">
        <f t="shared" si="2"/>
        <v>361.3282983946587</v>
      </c>
      <c r="H10" s="81">
        <f t="shared" si="3"/>
        <v>1727.3555711219317</v>
      </c>
      <c r="I10" s="2">
        <f t="shared" si="5"/>
        <v>6</v>
      </c>
    </row>
    <row r="11" spans="2:9" ht="11.25">
      <c r="B11" s="22">
        <f t="shared" si="4"/>
        <v>2550</v>
      </c>
      <c r="C11" s="77">
        <v>1077.1</v>
      </c>
      <c r="D11" s="72"/>
      <c r="E11" s="78">
        <f t="shared" si="0"/>
        <v>1366.027272727273</v>
      </c>
      <c r="F11" s="79">
        <f t="shared" si="1"/>
        <v>1004.6989743326142</v>
      </c>
      <c r="G11" s="80">
        <f t="shared" si="2"/>
        <v>361.3282983946587</v>
      </c>
      <c r="H11" s="81">
        <f t="shared" si="3"/>
        <v>1727.3555711219317</v>
      </c>
      <c r="I11" s="2">
        <f t="shared" si="5"/>
        <v>7</v>
      </c>
    </row>
    <row r="12" spans="2:9" ht="11.25">
      <c r="B12" s="22">
        <f t="shared" si="4"/>
        <v>2551</v>
      </c>
      <c r="C12" s="77">
        <v>1520.2</v>
      </c>
      <c r="D12" s="72"/>
      <c r="E12" s="78">
        <f t="shared" si="0"/>
        <v>1366.027272727273</v>
      </c>
      <c r="F12" s="79">
        <f t="shared" si="1"/>
        <v>1004.6989743326142</v>
      </c>
      <c r="G12" s="80">
        <f t="shared" si="2"/>
        <v>361.3282983946587</v>
      </c>
      <c r="H12" s="81">
        <f t="shared" si="3"/>
        <v>1727.3555711219317</v>
      </c>
      <c r="I12" s="2">
        <f t="shared" si="5"/>
        <v>8</v>
      </c>
    </row>
    <row r="13" spans="2:9" ht="11.25">
      <c r="B13" s="22">
        <f t="shared" si="4"/>
        <v>2552</v>
      </c>
      <c r="C13" s="77">
        <v>888.1</v>
      </c>
      <c r="D13" s="72"/>
      <c r="E13" s="78">
        <f t="shared" si="0"/>
        <v>1366.027272727273</v>
      </c>
      <c r="F13" s="79">
        <f t="shared" si="1"/>
        <v>1004.6989743326142</v>
      </c>
      <c r="G13" s="80">
        <f t="shared" si="2"/>
        <v>361.3282983946587</v>
      </c>
      <c r="H13" s="81">
        <f t="shared" si="3"/>
        <v>1727.3555711219317</v>
      </c>
      <c r="I13" s="2">
        <f t="shared" si="5"/>
        <v>9</v>
      </c>
    </row>
    <row r="14" spans="2:13" ht="11.25">
      <c r="B14" s="22">
        <f t="shared" si="4"/>
        <v>2553</v>
      </c>
      <c r="C14" s="77">
        <v>1478.4</v>
      </c>
      <c r="D14" s="72"/>
      <c r="E14" s="78">
        <f t="shared" si="0"/>
        <v>1366.027272727273</v>
      </c>
      <c r="F14" s="79">
        <f t="shared" si="1"/>
        <v>1004.6989743326142</v>
      </c>
      <c r="G14" s="80">
        <f t="shared" si="2"/>
        <v>361.3282983946587</v>
      </c>
      <c r="H14" s="81">
        <f t="shared" si="3"/>
        <v>1727.3555711219317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1459.5000000000002</v>
      </c>
      <c r="D15" s="72"/>
      <c r="E15" s="78">
        <f t="shared" si="0"/>
        <v>1366.027272727273</v>
      </c>
      <c r="F15" s="79">
        <f t="shared" si="1"/>
        <v>1004.6989743326142</v>
      </c>
      <c r="G15" s="80">
        <f t="shared" si="2"/>
        <v>361.3282983946587</v>
      </c>
      <c r="H15" s="81">
        <f t="shared" si="3"/>
        <v>1727.3555711219317</v>
      </c>
      <c r="I15" s="2">
        <f t="shared" si="5"/>
        <v>11</v>
      </c>
    </row>
    <row r="16" spans="2:9" ht="11.25">
      <c r="B16" s="22">
        <f t="shared" si="4"/>
        <v>2555</v>
      </c>
      <c r="C16" s="77">
        <v>1261.3</v>
      </c>
      <c r="D16" s="72"/>
      <c r="E16" s="78">
        <f t="shared" si="0"/>
        <v>1366.027272727273</v>
      </c>
      <c r="F16" s="79">
        <f t="shared" si="1"/>
        <v>1004.6989743326142</v>
      </c>
      <c r="G16" s="80">
        <f t="shared" si="2"/>
        <v>361.3282983946587</v>
      </c>
      <c r="H16" s="81">
        <f t="shared" si="3"/>
        <v>1727.3555711219317</v>
      </c>
      <c r="I16" s="2">
        <f t="shared" si="5"/>
        <v>12</v>
      </c>
    </row>
    <row r="17" spans="2:9" ht="11.25">
      <c r="B17" s="22">
        <f t="shared" si="4"/>
        <v>2556</v>
      </c>
      <c r="C17" s="77">
        <v>1101.0999999999997</v>
      </c>
      <c r="D17" s="72"/>
      <c r="E17" s="78">
        <f t="shared" si="0"/>
        <v>1366.027272727273</v>
      </c>
      <c r="F17" s="79">
        <f t="shared" si="1"/>
        <v>1004.6989743326142</v>
      </c>
      <c r="G17" s="80">
        <f t="shared" si="2"/>
        <v>361.3282983946587</v>
      </c>
      <c r="H17" s="81">
        <f t="shared" si="3"/>
        <v>1727.3555711219317</v>
      </c>
      <c r="I17" s="2">
        <f t="shared" si="5"/>
        <v>13</v>
      </c>
    </row>
    <row r="18" spans="2:9" ht="11.25">
      <c r="B18" s="22">
        <f t="shared" si="4"/>
        <v>2557</v>
      </c>
      <c r="C18" s="77">
        <v>1062.8</v>
      </c>
      <c r="D18" s="72"/>
      <c r="E18" s="78">
        <f t="shared" si="0"/>
        <v>1366.027272727273</v>
      </c>
      <c r="F18" s="79">
        <f t="shared" si="1"/>
        <v>1004.6989743326142</v>
      </c>
      <c r="G18" s="80">
        <f t="shared" si="2"/>
        <v>361.3282983946587</v>
      </c>
      <c r="H18" s="81">
        <f t="shared" si="3"/>
        <v>1727.3555711219317</v>
      </c>
      <c r="I18" s="2">
        <f t="shared" si="5"/>
        <v>14</v>
      </c>
    </row>
    <row r="19" spans="2:9" ht="11.25">
      <c r="B19" s="22">
        <f t="shared" si="4"/>
        <v>2558</v>
      </c>
      <c r="C19" s="82">
        <v>796.9</v>
      </c>
      <c r="D19" s="72"/>
      <c r="E19" s="78">
        <f t="shared" si="0"/>
        <v>1366.027272727273</v>
      </c>
      <c r="F19" s="79">
        <f t="shared" si="1"/>
        <v>1004.6989743326142</v>
      </c>
      <c r="G19" s="80">
        <f t="shared" si="2"/>
        <v>361.3282983946587</v>
      </c>
      <c r="H19" s="81">
        <f t="shared" si="3"/>
        <v>1727.3555711219317</v>
      </c>
      <c r="I19" s="2">
        <f t="shared" si="5"/>
        <v>15</v>
      </c>
    </row>
    <row r="20" spans="2:13" ht="11.25">
      <c r="B20" s="22">
        <f t="shared" si="4"/>
        <v>2559</v>
      </c>
      <c r="C20" s="77">
        <v>1338</v>
      </c>
      <c r="D20" s="72"/>
      <c r="E20" s="78">
        <f t="shared" si="0"/>
        <v>1366.027272727273</v>
      </c>
      <c r="F20" s="79">
        <f t="shared" si="1"/>
        <v>1004.6989743326142</v>
      </c>
      <c r="G20" s="80">
        <f t="shared" si="2"/>
        <v>361.3282983946587</v>
      </c>
      <c r="H20" s="81">
        <f t="shared" si="3"/>
        <v>1727.3555711219317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2152.3</v>
      </c>
      <c r="D21" s="72"/>
      <c r="E21" s="78">
        <f t="shared" si="0"/>
        <v>1366.027272727273</v>
      </c>
      <c r="F21" s="79">
        <f t="shared" si="1"/>
        <v>1004.6989743326142</v>
      </c>
      <c r="G21" s="80">
        <f t="shared" si="2"/>
        <v>361.3282983946587</v>
      </c>
      <c r="H21" s="81">
        <f t="shared" si="3"/>
        <v>1727.3555711219317</v>
      </c>
      <c r="I21" s="2">
        <f aca="true" t="shared" si="6" ref="I21:I26">I20+1</f>
        <v>17</v>
      </c>
    </row>
    <row r="22" spans="2:9" ht="11.25">
      <c r="B22" s="22">
        <v>2561</v>
      </c>
      <c r="C22" s="77">
        <v>2176.7</v>
      </c>
      <c r="D22" s="72"/>
      <c r="E22" s="78">
        <f t="shared" si="0"/>
        <v>1366.027272727273</v>
      </c>
      <c r="F22" s="79">
        <f t="shared" si="1"/>
        <v>1004.6989743326142</v>
      </c>
      <c r="G22" s="80">
        <f t="shared" si="2"/>
        <v>361.3282983946587</v>
      </c>
      <c r="H22" s="81">
        <f t="shared" si="3"/>
        <v>1727.3555711219317</v>
      </c>
      <c r="I22" s="2">
        <f t="shared" si="6"/>
        <v>18</v>
      </c>
    </row>
    <row r="23" spans="2:9" ht="11.25">
      <c r="B23" s="22">
        <v>2562</v>
      </c>
      <c r="C23" s="77">
        <v>1250.3</v>
      </c>
      <c r="E23" s="78">
        <f t="shared" si="0"/>
        <v>1366.027272727273</v>
      </c>
      <c r="F23" s="79">
        <f t="shared" si="1"/>
        <v>1004.6989743326142</v>
      </c>
      <c r="G23" s="80">
        <f t="shared" si="2"/>
        <v>361.3282983946587</v>
      </c>
      <c r="H23" s="81">
        <f t="shared" si="3"/>
        <v>1727.3555711219317</v>
      </c>
      <c r="I23" s="2">
        <f t="shared" si="6"/>
        <v>19</v>
      </c>
    </row>
    <row r="24" spans="2:9" ht="11.25">
      <c r="B24" s="22">
        <v>2563</v>
      </c>
      <c r="C24" s="77">
        <v>1126.4</v>
      </c>
      <c r="D24" s="95"/>
      <c r="E24" s="78">
        <f t="shared" si="0"/>
        <v>1366.027272727273</v>
      </c>
      <c r="F24" s="79">
        <f t="shared" si="1"/>
        <v>1004.6989743326142</v>
      </c>
      <c r="G24" s="80">
        <f t="shared" si="2"/>
        <v>361.3282983946587</v>
      </c>
      <c r="H24" s="81">
        <f t="shared" si="3"/>
        <v>1727.3555711219317</v>
      </c>
      <c r="I24" s="2">
        <f t="shared" si="6"/>
        <v>20</v>
      </c>
    </row>
    <row r="25" spans="2:14" ht="11.25">
      <c r="B25" s="99">
        <v>2564</v>
      </c>
      <c r="C25" s="100">
        <v>1129</v>
      </c>
      <c r="D25" s="101"/>
      <c r="E25" s="78">
        <f t="shared" si="0"/>
        <v>1366.027272727273</v>
      </c>
      <c r="F25" s="79">
        <f t="shared" si="1"/>
        <v>1004.6989743326142</v>
      </c>
      <c r="G25" s="80">
        <f t="shared" si="2"/>
        <v>361.3282983946587</v>
      </c>
      <c r="H25" s="81">
        <f t="shared" si="3"/>
        <v>1727.3555711219317</v>
      </c>
      <c r="I25" s="2">
        <f t="shared" si="6"/>
        <v>21</v>
      </c>
      <c r="K25" s="105" t="str">
        <f>'[1]std. - เขื่อนแม่งัด'!$K$42:$N$42</f>
        <v>ปีน้ำ2566 ปริมาณฝนสะสม 1 เม.ย.65 - 30 พ.ย.66</v>
      </c>
      <c r="L25" s="105"/>
      <c r="M25" s="105"/>
      <c r="N25" s="105"/>
    </row>
    <row r="26" spans="2:9" ht="11.25">
      <c r="B26" s="22">
        <v>2565</v>
      </c>
      <c r="C26" s="77">
        <v>1504</v>
      </c>
      <c r="D26" s="72"/>
      <c r="E26" s="78">
        <f t="shared" si="0"/>
        <v>1366.027272727273</v>
      </c>
      <c r="F26" s="79">
        <f t="shared" si="1"/>
        <v>1004.6989743326142</v>
      </c>
      <c r="G26" s="80">
        <f t="shared" si="2"/>
        <v>361.3282983946587</v>
      </c>
      <c r="H26" s="81">
        <f t="shared" si="3"/>
        <v>1727.3555711219317</v>
      </c>
      <c r="I26" s="2">
        <f t="shared" si="6"/>
        <v>22</v>
      </c>
    </row>
    <row r="27" spans="2:8" ht="11.25">
      <c r="B27" s="96">
        <v>2566</v>
      </c>
      <c r="C27" s="97">
        <v>1150</v>
      </c>
      <c r="D27" s="98">
        <f>C27</f>
        <v>1150</v>
      </c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AVERAGE(C5:C26)</f>
        <v>1366.027272727273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STDEV(C5:C26)</f>
        <v>361.3282983946587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0.26451031074457754</v>
      </c>
      <c r="D104" s="48"/>
      <c r="E104" s="59">
        <f>C104*100</f>
        <v>26.451031074457752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17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1004.6989743326142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1727.3555711219317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22</v>
      </c>
    </row>
    <row r="111" ht="11.25">
      <c r="C111" s="89">
        <f>COUNTIF(C5:C25,"&gt;1746")</f>
        <v>3</v>
      </c>
    </row>
    <row r="112" ht="11.25">
      <c r="C112" s="89">
        <f>COUNTIF(C5:C25,"&lt;996")</f>
        <v>2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2023-12-26T03:11:29Z</dcterms:modified>
  <cp:category/>
  <cp:version/>
  <cp:contentType/>
  <cp:contentStatus/>
</cp:coreProperties>
</file>