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6D94C182-8010-489E-AFB9-890612CE10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-P.82" sheetId="2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2" l="1"/>
  <c r="T6" i="2"/>
  <c r="T5" i="2"/>
  <c r="T4" i="2"/>
  <c r="V60" i="2" l="1"/>
  <c r="V61" i="2" s="1"/>
  <c r="V62" i="2" s="1"/>
  <c r="V63" i="2" s="1"/>
  <c r="V64" i="2" s="1"/>
  <c r="V65" i="2" s="1"/>
  <c r="V66" i="2" s="1"/>
  <c r="V67" i="2" s="1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V83" i="2" s="1"/>
  <c r="V84" i="2" s="1"/>
  <c r="V85" i="2" s="1"/>
  <c r="V86" i="2" s="1"/>
  <c r="V87" i="2" s="1"/>
  <c r="V88" i="2" s="1"/>
  <c r="V89" i="2" s="1"/>
  <c r="V90" i="2" s="1"/>
  <c r="V91" i="2" s="1"/>
  <c r="V92" i="2" s="1"/>
  <c r="V93" i="2" s="1"/>
  <c r="V94" i="2" s="1"/>
  <c r="V95" i="2" s="1"/>
  <c r="V96" i="2" s="1"/>
  <c r="V97" i="2" s="1"/>
  <c r="V10" i="2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5" i="2"/>
  <c r="V6" i="2" s="1"/>
  <c r="V7" i="2" s="1"/>
  <c r="V8" i="2" s="1"/>
  <c r="A76" i="2" l="1"/>
  <c r="C76" i="2" s="1"/>
  <c r="A77" i="2" l="1"/>
  <c r="B79" i="2" l="1"/>
  <c r="B78" i="2"/>
  <c r="T10" i="2" l="1"/>
  <c r="B81" i="2"/>
  <c r="T11" i="2"/>
  <c r="B82" i="2" l="1"/>
  <c r="G35" i="2" s="1"/>
  <c r="M35" i="2" l="1"/>
  <c r="K35" i="2"/>
  <c r="O35" i="2"/>
  <c r="D35" i="2"/>
  <c r="H35" i="2"/>
  <c r="L35" i="2"/>
  <c r="P35" i="2"/>
  <c r="E35" i="2"/>
  <c r="F35" i="2"/>
  <c r="I35" i="2"/>
  <c r="N35" i="2"/>
  <c r="J35" i="2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<sst xmlns="http://schemas.openxmlformats.org/spreadsheetml/2006/main" count="42" uniqueCount="24">
  <si>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</si>
  <si>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</si>
  <si>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</si>
  <si>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</si>
  <si>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</si>
  <si>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</si>
  <si>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</si>
  <si>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</si>
  <si>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</si>
  <si>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</si>
  <si>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</si>
  <si>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</si>
  <si>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</si>
  <si>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</si>
  <si>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</si>
  <si>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</si>
  <si>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</si>
  <si>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</si>
  <si>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</si>
  <si>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</si>
  <si>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</si>
  <si>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</si>
  <si>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</si>
  <si>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  P.82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</si>
</sst>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b/>
      <sz val="10"/>
      <color indexed="10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/>
      <top style="hair">
        <color indexed="18"/>
      </top>
      <bottom/>
      <diagonal/>
    </border>
    <border>
      <left style="thin">
        <color indexed="18"/>
      </left>
      <right/>
      <top/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hair">
        <color indexed="18"/>
      </bottom>
      <diagonal/>
    </border>
    <border>
      <left style="hair">
        <color indexed="12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101">
    <xf numFmtId="0" fontId="0" fillId="0" borderId="0" xfId="0"/>
    <xf numFmtId="171" fontId="4" fillId="0" borderId="1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/>
    </xf>
    <xf numFmtId="171" fontId="4" fillId="0" borderId="3" xfId="2" applyNumberFormat="1" applyFont="1" applyBorder="1" applyAlignment="1">
      <alignment horizontal="right"/>
    </xf>
    <xf numFmtId="166" fontId="4" fillId="0" borderId="2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 vertical="center"/>
    </xf>
    <xf numFmtId="167" fontId="4" fillId="0" borderId="2" xfId="2" applyFont="1" applyBorder="1" applyAlignment="1">
      <alignment horizontal="right"/>
    </xf>
    <xf numFmtId="171" fontId="4" fillId="0" borderId="4" xfId="2" applyNumberFormat="1" applyFont="1" applyBorder="1" applyAlignment="1">
      <alignment horizontal="right"/>
    </xf>
    <xf numFmtId="0" fontId="5" fillId="0" borderId="5" xfId="2" applyNumberFormat="1" applyFont="1" applyBorder="1"/>
    <xf numFmtId="171" fontId="4" fillId="0" borderId="6" xfId="2" applyNumberFormat="1" applyFont="1" applyBorder="1" applyAlignment="1">
      <alignment horizontal="right"/>
    </xf>
    <xf numFmtId="167" fontId="4" fillId="0" borderId="5" xfId="2" applyFont="1" applyBorder="1" applyAlignment="1">
      <alignment horizontal="right"/>
    </xf>
    <xf numFmtId="0" fontId="4" fillId="0" borderId="1" xfId="2" applyNumberFormat="1" applyFont="1" applyBorder="1" applyAlignment="1">
      <alignment horizontal="right"/>
    </xf>
    <xf numFmtId="168" fontId="5" fillId="0" borderId="2" xfId="2" applyNumberFormat="1" applyFont="1" applyBorder="1" applyAlignment="1">
      <alignment horizontal="right"/>
    </xf>
    <xf numFmtId="168" fontId="6" fillId="0" borderId="1" xfId="2" applyNumberFormat="1" applyFont="1" applyBorder="1" applyAlignment="1">
      <alignment horizontal="right"/>
    </xf>
    <xf numFmtId="168" fontId="6" fillId="0" borderId="2" xfId="2" applyNumberFormat="1" applyFont="1" applyBorder="1" applyAlignment="1">
      <alignment horizontal="right"/>
    </xf>
    <xf numFmtId="0" fontId="4" fillId="0" borderId="1" xfId="2" applyNumberFormat="1" applyFont="1" applyBorder="1" applyAlignment="1">
      <alignment horizontal="center"/>
    </xf>
    <xf numFmtId="168" fontId="5" fillId="0" borderId="2" xfId="2" applyNumberFormat="1" applyFont="1" applyBorder="1"/>
    <xf numFmtId="168" fontId="6" fillId="0" borderId="1" xfId="2" applyNumberFormat="1" applyFont="1" applyBorder="1"/>
    <xf numFmtId="168" fontId="6" fillId="0" borderId="2" xfId="2" applyNumberFormat="1" applyFont="1" applyBorder="1"/>
    <xf numFmtId="0" fontId="8" fillId="0" borderId="1" xfId="2" applyNumberFormat="1" applyFont="1" applyBorder="1"/>
    <xf numFmtId="168" fontId="7" fillId="0" borderId="2" xfId="2" applyNumberFormat="1" applyFont="1" applyBorder="1" applyAlignment="1">
      <alignment horizontal="center"/>
    </xf>
    <xf numFmtId="168" fontId="9" fillId="0" borderId="1" xfId="2" applyNumberFormat="1" applyFont="1" applyBorder="1" applyAlignment="1">
      <alignment horizontal="center"/>
    </xf>
    <xf numFmtId="168" fontId="9" fillId="0" borderId="2" xfId="2" applyNumberFormat="1" applyFont="1" applyBorder="1" applyAlignment="1">
      <alignment horizontal="center"/>
    </xf>
    <xf numFmtId="167" fontId="6" fillId="0" borderId="0" xfId="2" applyFont="1" applyAlignment="1">
      <alignment horizontal="center"/>
    </xf>
    <xf numFmtId="167" fontId="6" fillId="0" borderId="0" xfId="2" applyFont="1"/>
    <xf numFmtId="164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left"/>
    </xf>
    <xf numFmtId="165" fontId="6" fillId="0" borderId="0" xfId="2" applyNumberFormat="1" applyFont="1" applyAlignment="1">
      <alignment horizontal="center"/>
    </xf>
    <xf numFmtId="164" fontId="6" fillId="0" borderId="0" xfId="2" applyNumberFormat="1" applyFont="1"/>
    <xf numFmtId="0" fontId="6" fillId="0" borderId="0" xfId="2" applyNumberFormat="1" applyFont="1"/>
    <xf numFmtId="169" fontId="6" fillId="0" borderId="0" xfId="2" applyNumberFormat="1" applyFont="1"/>
    <xf numFmtId="2" fontId="6" fillId="0" borderId="0" xfId="2" applyNumberFormat="1" applyFont="1"/>
    <xf numFmtId="170" fontId="6" fillId="0" borderId="0" xfId="2" applyNumberFormat="1" applyFont="1"/>
    <xf numFmtId="0" fontId="9" fillId="0" borderId="0" xfId="2" applyNumberFormat="1" applyFont="1" applyAlignment="1">
      <alignment horizontal="center"/>
    </xf>
    <xf numFmtId="166" fontId="6" fillId="0" borderId="0" xfId="2" applyNumberFormat="1" applyFont="1"/>
    <xf numFmtId="0" fontId="8" fillId="2" borderId="7" xfId="2" applyNumberFormat="1" applyFont="1" applyFill="1" applyBorder="1" applyAlignment="1">
      <alignment horizontal="center"/>
    </xf>
    <xf numFmtId="166" fontId="4" fillId="2" borderId="7" xfId="2" applyNumberFormat="1" applyFont="1" applyFill="1" applyBorder="1"/>
    <xf numFmtId="1" fontId="4" fillId="2" borderId="7" xfId="2" applyNumberFormat="1" applyFont="1" applyFill="1" applyBorder="1"/>
    <xf numFmtId="167" fontId="10" fillId="0" borderId="0" xfId="2" applyFont="1" applyAlignment="1">
      <alignment horizontal="center"/>
    </xf>
    <xf numFmtId="168" fontId="6" fillId="0" borderId="0" xfId="2" applyNumberFormat="1" applyFont="1"/>
    <xf numFmtId="168" fontId="6" fillId="0" borderId="8" xfId="2" applyNumberFormat="1" applyFont="1" applyBorder="1"/>
    <xf numFmtId="167" fontId="6" fillId="0" borderId="9" xfId="2" applyFont="1" applyBorder="1" applyAlignment="1">
      <alignment horizontal="center"/>
    </xf>
    <xf numFmtId="167" fontId="6" fillId="0" borderId="10" xfId="2" applyFont="1" applyBorder="1" applyAlignment="1">
      <alignment horizontal="center"/>
    </xf>
    <xf numFmtId="171" fontId="6" fillId="0" borderId="8" xfId="2" applyNumberFormat="1" applyFont="1" applyBorder="1" applyAlignment="1">
      <alignment horizontal="center" vertical="center"/>
    </xf>
    <xf numFmtId="168" fontId="6" fillId="0" borderId="8" xfId="2" applyNumberFormat="1" applyFont="1" applyBorder="1" applyAlignment="1">
      <alignment horizontal="center" vertical="center"/>
    </xf>
    <xf numFmtId="167" fontId="6" fillId="0" borderId="0" xfId="2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65" fontId="6" fillId="0" borderId="0" xfId="2" applyNumberFormat="1" applyFont="1"/>
    <xf numFmtId="0" fontId="6" fillId="0" borderId="0" xfId="2" applyNumberFormat="1" applyFont="1" applyAlignment="1">
      <alignment horizontal="center"/>
    </xf>
    <xf numFmtId="168" fontId="6" fillId="0" borderId="0" xfId="2" applyNumberFormat="1" applyFont="1" applyAlignment="1">
      <alignment horizontal="center"/>
    </xf>
    <xf numFmtId="167" fontId="6" fillId="3" borderId="0" xfId="2" applyFont="1" applyFill="1"/>
    <xf numFmtId="168" fontId="6" fillId="0" borderId="11" xfId="2" applyNumberFormat="1" applyFont="1" applyBorder="1" applyAlignment="1">
      <alignment horizontal="center" vertical="center"/>
    </xf>
    <xf numFmtId="168" fontId="6" fillId="0" borderId="0" xfId="2" applyNumberFormat="1" applyFont="1" applyAlignment="1">
      <alignment horizontal="left"/>
    </xf>
    <xf numFmtId="171" fontId="6" fillId="0" borderId="11" xfId="2" applyNumberFormat="1" applyFont="1" applyBorder="1" applyAlignment="1">
      <alignment horizontal="center" vertical="center"/>
    </xf>
    <xf numFmtId="168" fontId="6" fillId="0" borderId="8" xfId="2" applyNumberFormat="1" applyFont="1" applyBorder="1" applyAlignment="1">
      <alignment horizontal="left" vertical="center"/>
    </xf>
    <xf numFmtId="171" fontId="6" fillId="0" borderId="12" xfId="2" applyNumberFormat="1" applyFont="1" applyBorder="1" applyAlignment="1">
      <alignment horizontal="center" vertical="center"/>
    </xf>
    <xf numFmtId="168" fontId="6" fillId="0" borderId="12" xfId="2" applyNumberFormat="1" applyFont="1" applyBorder="1" applyAlignment="1">
      <alignment horizontal="center" vertical="center"/>
    </xf>
    <xf numFmtId="171" fontId="6" fillId="0" borderId="0" xfId="2" applyNumberFormat="1" applyFont="1" applyAlignment="1">
      <alignment horizontal="center" vertical="center"/>
    </xf>
    <xf numFmtId="171" fontId="6" fillId="0" borderId="0" xfId="2" applyNumberFormat="1" applyFont="1"/>
    <xf numFmtId="166" fontId="5" fillId="0" borderId="13" xfId="2" applyNumberFormat="1" applyFont="1" applyBorder="1" applyAlignment="1">
      <alignment horizontal="right"/>
    </xf>
    <xf numFmtId="171" fontId="4" fillId="0" borderId="14" xfId="2" applyNumberFormat="1" applyFont="1" applyBorder="1" applyAlignment="1">
      <alignment horizontal="right"/>
    </xf>
    <xf numFmtId="1" fontId="4" fillId="0" borderId="15" xfId="2" applyNumberFormat="1" applyFont="1" applyBorder="1" applyAlignment="1">
      <alignment horizontal="center"/>
    </xf>
    <xf numFmtId="2" fontId="4" fillId="0" borderId="16" xfId="2" applyNumberFormat="1" applyFont="1" applyBorder="1" applyAlignment="1">
      <alignment horizontal="center"/>
    </xf>
    <xf numFmtId="2" fontId="4" fillId="0" borderId="17" xfId="2" applyNumberFormat="1" applyFont="1" applyBorder="1" applyAlignment="1">
      <alignment horizontal="center"/>
    </xf>
    <xf numFmtId="1" fontId="4" fillId="0" borderId="18" xfId="2" applyNumberFormat="1" applyFont="1" applyBorder="1" applyAlignment="1">
      <alignment horizontal="center"/>
    </xf>
    <xf numFmtId="168" fontId="11" fillId="0" borderId="5" xfId="2" applyNumberFormat="1" applyFont="1" applyBorder="1"/>
    <xf numFmtId="167" fontId="6" fillId="0" borderId="1" xfId="2" applyFont="1" applyBorder="1"/>
    <xf numFmtId="167" fontId="6" fillId="0" borderId="2" xfId="2" applyFont="1" applyBorder="1"/>
    <xf numFmtId="167" fontId="6" fillId="0" borderId="19" xfId="2" applyFont="1" applyBorder="1"/>
    <xf numFmtId="171" fontId="4" fillId="0" borderId="20" xfId="2" applyNumberFormat="1" applyFont="1" applyBorder="1" applyAlignment="1">
      <alignment horizontal="right"/>
    </xf>
    <xf numFmtId="166" fontId="5" fillId="0" borderId="19" xfId="2" applyNumberFormat="1" applyFont="1" applyBorder="1" applyAlignment="1">
      <alignment horizontal="right"/>
    </xf>
    <xf numFmtId="0" fontId="8" fillId="0" borderId="4" xfId="2" applyNumberFormat="1" applyFont="1" applyBorder="1"/>
    <xf numFmtId="168" fontId="5" fillId="0" borderId="5" xfId="2" applyNumberFormat="1" applyFont="1" applyBorder="1"/>
    <xf numFmtId="168" fontId="6" fillId="0" borderId="4" xfId="2" applyNumberFormat="1" applyFont="1" applyBorder="1"/>
    <xf numFmtId="168" fontId="6" fillId="0" borderId="5" xfId="2" applyNumberFormat="1" applyFont="1" applyBorder="1"/>
    <xf numFmtId="167" fontId="6" fillId="0" borderId="20" xfId="2" applyFont="1" applyBorder="1"/>
    <xf numFmtId="172" fontId="6" fillId="0" borderId="21" xfId="0" applyNumberFormat="1" applyFont="1" applyBorder="1" applyAlignment="1">
      <alignment horizontal="center" vertical="center"/>
    </xf>
    <xf numFmtId="172" fontId="4" fillId="0" borderId="9" xfId="0" applyNumberFormat="1" applyFont="1" applyBorder="1" applyAlignment="1">
      <alignment horizontal="center" vertical="center"/>
    </xf>
    <xf numFmtId="0" fontId="4" fillId="0" borderId="22" xfId="2" applyNumberFormat="1" applyFont="1" applyBorder="1" applyAlignment="1">
      <alignment horizontal="center"/>
    </xf>
    <xf numFmtId="171" fontId="4" fillId="0" borderId="23" xfId="2" applyNumberFormat="1" applyFont="1" applyBorder="1" applyAlignment="1">
      <alignment horizontal="right"/>
    </xf>
    <xf numFmtId="171" fontId="4" fillId="0" borderId="24" xfId="2" applyNumberFormat="1" applyFont="1" applyBorder="1" applyAlignment="1">
      <alignment horizontal="right"/>
    </xf>
    <xf numFmtId="171" fontId="4" fillId="0" borderId="25" xfId="2" applyNumberFormat="1" applyFont="1" applyBorder="1" applyAlignment="1">
      <alignment horizontal="right"/>
    </xf>
    <xf numFmtId="168" fontId="5" fillId="0" borderId="0" xfId="0" applyNumberFormat="1" applyFont="1" applyAlignment="1">
      <alignment horizontal="center" vertical="center"/>
    </xf>
    <xf numFmtId="168" fontId="5" fillId="0" borderId="26" xfId="0" applyNumberFormat="1" applyFont="1" applyBorder="1" applyAlignment="1">
      <alignment horizontal="center" vertical="center"/>
    </xf>
    <xf numFmtId="168" fontId="5" fillId="0" borderId="27" xfId="0" applyNumberFormat="1" applyFont="1" applyBorder="1" applyAlignment="1">
      <alignment horizontal="center" vertical="center"/>
    </xf>
    <xf numFmtId="166" fontId="5" fillId="0" borderId="28" xfId="0" applyNumberFormat="1" applyFont="1" applyBorder="1"/>
    <xf numFmtId="166" fontId="5" fillId="0" borderId="28" xfId="0" applyNumberFormat="1" applyFont="1" applyBorder="1" applyAlignment="1">
      <alignment horizontal="right"/>
    </xf>
    <xf numFmtId="172" fontId="4" fillId="0" borderId="0" xfId="0" applyNumberFormat="1" applyFont="1"/>
    <xf numFmtId="166" fontId="5" fillId="0" borderId="0" xfId="0" applyNumberFormat="1" applyFont="1"/>
    <xf numFmtId="172" fontId="6" fillId="0" borderId="29" xfId="0" applyNumberFormat="1" applyFont="1" applyBorder="1" applyAlignment="1">
      <alignment horizontal="center" vertical="center"/>
    </xf>
    <xf numFmtId="172" fontId="6" fillId="0" borderId="8" xfId="0" applyNumberFormat="1" applyFont="1" applyBorder="1" applyAlignment="1">
      <alignment horizontal="center" vertical="center"/>
    </xf>
    <xf numFmtId="172" fontId="6" fillId="0" borderId="11" xfId="0" applyNumberFormat="1" applyFont="1" applyBorder="1" applyAlignment="1">
      <alignment horizontal="center" vertical="center"/>
    </xf>
    <xf numFmtId="168" fontId="12" fillId="0" borderId="37" xfId="2" applyNumberFormat="1" applyFont="1" applyBorder="1" applyAlignment="1">
      <alignment horizontal="center" vertical="center"/>
    </xf>
    <xf numFmtId="167" fontId="3" fillId="2" borderId="30" xfId="2" applyFont="1" applyFill="1" applyBorder="1" applyAlignment="1">
      <alignment horizontal="center" vertical="center"/>
    </xf>
    <xf numFmtId="167" fontId="3" fillId="2" borderId="31" xfId="2" applyFont="1" applyFill="1" applyBorder="1" applyAlignment="1">
      <alignment horizontal="center" vertical="center"/>
    </xf>
    <xf numFmtId="167" fontId="3" fillId="2" borderId="32" xfId="2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2" fontId="3" fillId="2" borderId="33" xfId="2" applyNumberFormat="1" applyFont="1" applyFill="1" applyBorder="1" applyAlignment="1">
      <alignment horizontal="center" vertical="center"/>
    </xf>
    <xf numFmtId="2" fontId="3" fillId="2" borderId="34" xfId="2" applyNumberFormat="1" applyFont="1" applyFill="1" applyBorder="1" applyAlignment="1">
      <alignment horizontal="center" vertical="center"/>
    </xf>
    <xf numFmtId="167" fontId="8" fillId="2" borderId="35" xfId="2" applyFont="1" applyFill="1" applyBorder="1" applyAlignment="1">
      <alignment horizontal="center"/>
    </xf>
    <xf numFmtId="167" fontId="8" fillId="2" borderId="36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P.82  </a:t>
            </a:r>
            <a:r>
              <a:rPr lang="th-TH"/>
              <a:t>อ.แม่วาง   จ.เชียงใหม่</a:t>
            </a:r>
          </a:p>
        </c:rich>
      </c:tx>
      <c:layout>
        <c:manualLayout>
          <c:xMode val="edge"/>
          <c:yMode val="edge"/>
          <c:x val="0.20833979070332639"/>
          <c:y val="6.855402227670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81212054838186"/>
          <c:y val="0.19794973932399976"/>
          <c:w val="0.7100914533138375"/>
          <c:h val="0.6512632116287437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'Return-P.82'!$D$34:$P$34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</c:numCache>
            </c:numRef>
          </c:xVal>
          <c:yVal>
            <c:numRef>
              <c:f>'Return-P.82'!$D$35:$P$35</c:f>
              <c:numCache>
                <c:formatCode>0</c:formatCode>
                <c:ptCount val="13"/>
                <c:pt idx="0" formatCode="0.0">
                  <c:v>72.930000000000007</c:v>
                </c:pt>
                <c:pt idx="1">
                  <c:v>85.8</c:v>
                </c:pt>
                <c:pt idx="2" formatCode="0.0">
                  <c:v>94.03</c:v>
                </c:pt>
                <c:pt idx="3" formatCode="0.0">
                  <c:v>100.12</c:v>
                </c:pt>
                <c:pt idx="4" formatCode="0.0">
                  <c:v>104.97</c:v>
                </c:pt>
                <c:pt idx="5" formatCode="0.0">
                  <c:v>109</c:v>
                </c:pt>
                <c:pt idx="6" formatCode="0.0">
                  <c:v>112.44</c:v>
                </c:pt>
                <c:pt idx="7" formatCode="0.0">
                  <c:v>115.45</c:v>
                </c:pt>
                <c:pt idx="8" formatCode="0.0">
                  <c:v>118.13</c:v>
                </c:pt>
                <c:pt idx="9" formatCode="0.0">
                  <c:v>120.53</c:v>
                </c:pt>
                <c:pt idx="10" formatCode="0.0">
                  <c:v>122.72</c:v>
                </c:pt>
                <c:pt idx="11" formatCode="0.0">
                  <c:v>124.72</c:v>
                </c:pt>
                <c:pt idx="12" formatCode="0.0">
                  <c:v>126.57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F-4534-9BCF-D80F3B802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479328"/>
        <c:axId val="341485208"/>
      </c:scatterChart>
      <c:valAx>
        <c:axId val="34147932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2362424109676372"/>
              <c:y val="0.91262542155870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1485208"/>
        <c:crossesAt val="10"/>
        <c:crossBetween val="midCat"/>
      </c:valAx>
      <c:valAx>
        <c:axId val="34148520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5034938115601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14793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6E3081-D38E-400D-BE79-252EF588A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AA802"/>
  <sheetViews>
    <sheetView tabSelected="1" workbookViewId="0">
      <selection activeCell="T5" sqref="T5"/>
    </sheetView>
  </sheetViews>
  <sheetFormatPr defaultColWidth="9.125" defaultRowHeight="18.600000000000001" x14ac:dyDescent="0.55000000000000004"/>
  <cols>
    <col min="1" max="1" width="5" style="23" customWidth="1"/>
    <col min="2" max="2" width="5" style="24" customWidth="1"/>
    <col min="3" max="3" width="5" style="23" customWidth="1"/>
    <col min="4" max="5" width="5" style="24" customWidth="1"/>
    <col min="6" max="6" width="5.125" style="24" customWidth="1"/>
    <col min="7" max="16" width="5.875" style="24" customWidth="1"/>
    <col min="17" max="17" width="6.75" style="24" customWidth="1"/>
    <col min="18" max="19" width="9.125" style="24" customWidth="1"/>
    <col min="20" max="20" width="10.75" style="24" customWidth="1"/>
    <col min="21" max="16384" width="9.125" style="24"/>
  </cols>
  <sheetData>
    <row r="1" spans="1:27" ht="21.75" customHeight="1" x14ac:dyDescent="0.55000000000000004">
      <c r="A1" s="93" t="s">
        <v>23</v>
      </c>
      <c r="B1" s="94"/>
      <c r="C1" s="94"/>
      <c r="D1" s="94"/>
      <c r="E1" s="94"/>
      <c r="F1" s="95"/>
    </row>
    <row r="2" spans="1:27" ht="23.1" customHeight="1" x14ac:dyDescent="0.55000000000000004">
      <c r="A2" s="96" t="s">
        <v>4</v>
      </c>
      <c r="B2" s="97"/>
      <c r="C2" s="97"/>
      <c r="D2" s="97"/>
      <c r="E2" s="97"/>
      <c r="F2" s="98"/>
      <c r="I2" s="26" t="s">
        <v>0</v>
      </c>
      <c r="R2" s="26" t="s">
        <v>1</v>
      </c>
      <c r="U2" s="27"/>
      <c r="W2" s="26" t="s">
        <v>2</v>
      </c>
    </row>
    <row r="3" spans="1:27" ht="23.1" customHeight="1" x14ac:dyDescent="0.55000000000000004">
      <c r="A3" s="61" t="s">
        <v>6</v>
      </c>
      <c r="B3" s="62" t="s">
        <v>7</v>
      </c>
      <c r="C3" s="61" t="s">
        <v>6</v>
      </c>
      <c r="D3" s="63" t="s">
        <v>7</v>
      </c>
      <c r="E3" s="64" t="s">
        <v>6</v>
      </c>
      <c r="F3" s="63" t="s">
        <v>7</v>
      </c>
      <c r="I3" s="26" t="s">
        <v>0</v>
      </c>
      <c r="R3" s="26" t="s">
        <v>3</v>
      </c>
      <c r="U3" s="27"/>
    </row>
    <row r="4" spans="1:27" ht="23.1" customHeight="1" x14ac:dyDescent="0.55000000000000004">
      <c r="A4" s="87">
        <v>37975</v>
      </c>
      <c r="B4" s="88">
        <v>69.099999999999994</v>
      </c>
      <c r="C4" s="1"/>
      <c r="D4" s="2"/>
      <c r="E4" s="3"/>
      <c r="F4" s="2"/>
      <c r="G4" s="24" t="s">
        <v>0</v>
      </c>
      <c r="I4" s="26" t="s">
        <v>0</v>
      </c>
      <c r="K4" s="28" t="s">
        <v>0</v>
      </c>
      <c r="R4" s="26" t="s">
        <v>5</v>
      </c>
      <c r="T4" s="29">
        <f>COUNT(G39:G60)</f>
        <v>20</v>
      </c>
      <c r="V4" s="28">
        <v>1</v>
      </c>
      <c r="W4" s="30">
        <v>0.36651299999999998</v>
      </c>
      <c r="X4" s="30">
        <v>0.40433599999999997</v>
      </c>
      <c r="Y4" s="30">
        <v>0.428593</v>
      </c>
      <c r="Z4" s="30">
        <v>0.445801</v>
      </c>
      <c r="AA4" s="30">
        <v>0.45799400000000001</v>
      </c>
    </row>
    <row r="5" spans="1:27" ht="21" customHeight="1" x14ac:dyDescent="0.55000000000000004">
      <c r="A5" s="87">
        <v>38342</v>
      </c>
      <c r="B5" s="88">
        <v>75.7</v>
      </c>
      <c r="C5" s="1"/>
      <c r="D5" s="2"/>
      <c r="E5" s="3"/>
      <c r="F5" s="2"/>
      <c r="G5" s="24" t="s">
        <v>0</v>
      </c>
      <c r="I5" s="26" t="s">
        <v>0</v>
      </c>
      <c r="K5" s="24" t="s">
        <v>0</v>
      </c>
      <c r="R5" s="26" t="s">
        <v>8</v>
      </c>
      <c r="T5" s="31">
        <f>AVERAGE(G39:G60)</f>
        <v>76.699999999999989</v>
      </c>
      <c r="V5" s="28">
        <f>V4+1</f>
        <v>2</v>
      </c>
      <c r="W5" s="30">
        <v>0.469032</v>
      </c>
      <c r="X5" s="30">
        <v>0.47735300000000003</v>
      </c>
      <c r="Y5" s="30">
        <v>0.48427799999999999</v>
      </c>
      <c r="Z5" s="30">
        <v>0.490151</v>
      </c>
      <c r="AA5" s="30">
        <v>0.49520700000000001</v>
      </c>
    </row>
    <row r="6" spans="1:27" ht="21" customHeight="1" x14ac:dyDescent="0.55000000000000004">
      <c r="A6" s="87">
        <v>38709</v>
      </c>
      <c r="B6" s="88">
        <v>82.4</v>
      </c>
      <c r="C6" s="1"/>
      <c r="D6" s="2"/>
      <c r="E6" s="3"/>
      <c r="F6" s="2"/>
      <c r="I6" s="26" t="s">
        <v>0</v>
      </c>
      <c r="K6" s="24" t="s">
        <v>0</v>
      </c>
      <c r="R6" s="26" t="s">
        <v>9</v>
      </c>
      <c r="T6" s="31">
        <f>(VAR(G39:G60))</f>
        <v>650.1410526315816</v>
      </c>
      <c r="V6" s="28">
        <f>V5+1</f>
        <v>3</v>
      </c>
      <c r="W6" s="30">
        <v>0.499614</v>
      </c>
      <c r="X6" s="30">
        <v>0.503498</v>
      </c>
      <c r="Y6" s="30">
        <v>0.50695100000000004</v>
      </c>
      <c r="Z6" s="30">
        <v>0.51004499999999997</v>
      </c>
      <c r="AA6" s="30">
        <v>0.51283599999999996</v>
      </c>
    </row>
    <row r="7" spans="1:27" ht="21" customHeight="1" x14ac:dyDescent="0.55000000000000004">
      <c r="A7" s="87">
        <v>39076</v>
      </c>
      <c r="B7" s="88">
        <v>114.7</v>
      </c>
      <c r="C7" s="1"/>
      <c r="D7" s="2"/>
      <c r="E7" s="3"/>
      <c r="F7" s="2"/>
      <c r="I7" s="26" t="s">
        <v>10</v>
      </c>
      <c r="K7" s="24" t="s">
        <v>0</v>
      </c>
      <c r="R7" s="26" t="s">
        <v>11</v>
      </c>
      <c r="T7" s="31">
        <f>STDEV(G39:G60)</f>
        <v>25.497863687602958</v>
      </c>
      <c r="V7" s="28">
        <f>V6+1</f>
        <v>4</v>
      </c>
      <c r="W7" s="30">
        <v>0.51536899999999997</v>
      </c>
      <c r="X7" s="30">
        <v>0.51768000000000003</v>
      </c>
      <c r="Y7" s="30">
        <v>0.51979799999999998</v>
      </c>
      <c r="Z7" s="30">
        <v>0.52174900000000002</v>
      </c>
      <c r="AA7" s="30">
        <v>0.52355200000000002</v>
      </c>
    </row>
    <row r="8" spans="1:27" ht="21" customHeight="1" x14ac:dyDescent="0.55000000000000004">
      <c r="A8" s="87">
        <v>39443</v>
      </c>
      <c r="B8" s="88">
        <v>142.6</v>
      </c>
      <c r="C8" s="1"/>
      <c r="D8" s="2"/>
      <c r="E8" s="3"/>
      <c r="F8" s="2"/>
      <c r="V8" s="28">
        <f>V7+1</f>
        <v>5</v>
      </c>
      <c r="W8" s="30">
        <v>0.52522400000000002</v>
      </c>
      <c r="X8" s="30">
        <v>0.526779</v>
      </c>
      <c r="Y8" s="30">
        <v>0.52823100000000001</v>
      </c>
      <c r="Z8" s="30">
        <v>0.52959000000000001</v>
      </c>
      <c r="AA8" s="30">
        <v>0.530864</v>
      </c>
    </row>
    <row r="9" spans="1:27" ht="21" customHeight="1" x14ac:dyDescent="0.55000000000000004">
      <c r="A9" s="87">
        <v>39810</v>
      </c>
      <c r="B9" s="88">
        <v>67.900000000000006</v>
      </c>
      <c r="C9" s="1"/>
      <c r="D9" s="2"/>
      <c r="E9" s="3"/>
      <c r="F9" s="2"/>
      <c r="V9" s="28">
        <v>6</v>
      </c>
      <c r="W9" s="30">
        <v>0.53206200000000003</v>
      </c>
      <c r="X9" s="30">
        <v>0.53319099999999997</v>
      </c>
      <c r="Y9" s="30">
        <v>0.53425699999999998</v>
      </c>
      <c r="Z9" s="30">
        <v>0.53526600000000002</v>
      </c>
      <c r="AA9" s="30">
        <v>0.53622099999999995</v>
      </c>
    </row>
    <row r="10" spans="1:27" ht="21" customHeight="1" x14ac:dyDescent="0.55000000000000004">
      <c r="A10" s="87">
        <v>40177</v>
      </c>
      <c r="B10" s="88">
        <v>53.1</v>
      </c>
      <c r="C10" s="1"/>
      <c r="D10" s="2"/>
      <c r="E10" s="3"/>
      <c r="F10" s="2"/>
      <c r="S10" s="24" t="s">
        <v>12</v>
      </c>
      <c r="T10" s="32">
        <f>+B78</f>
        <v>0.52355200000000002</v>
      </c>
      <c r="V10" s="28">
        <f t="shared" ref="V10:V39" si="0">V9+1</f>
        <v>7</v>
      </c>
      <c r="W10" s="30">
        <v>0.54105300000000001</v>
      </c>
      <c r="X10" s="30">
        <v>0.53798999999999997</v>
      </c>
      <c r="Y10" s="30">
        <v>0.53881100000000004</v>
      </c>
      <c r="Z10" s="30">
        <v>0.53959299999999999</v>
      </c>
      <c r="AA10" s="30">
        <v>0.54034000000000004</v>
      </c>
    </row>
    <row r="11" spans="1:27" ht="21" customHeight="1" x14ac:dyDescent="0.55000000000000004">
      <c r="A11" s="87">
        <v>40209</v>
      </c>
      <c r="B11" s="88">
        <v>62.8</v>
      </c>
      <c r="C11" s="1"/>
      <c r="D11" s="2"/>
      <c r="E11" s="3"/>
      <c r="F11" s="2"/>
      <c r="S11" s="24" t="s">
        <v>13</v>
      </c>
      <c r="T11" s="32">
        <f>+B79</f>
        <v>1.0628219999999999</v>
      </c>
      <c r="V11" s="28">
        <f t="shared" si="0"/>
        <v>8</v>
      </c>
      <c r="W11" s="30">
        <v>0.54105300000000001</v>
      </c>
      <c r="X11" s="30">
        <v>0.541736</v>
      </c>
      <c r="Y11" s="30">
        <v>0.54239000000000004</v>
      </c>
      <c r="Z11" s="30">
        <v>0.543018</v>
      </c>
      <c r="AA11" s="30">
        <v>0.54361999999999999</v>
      </c>
    </row>
    <row r="12" spans="1:27" ht="21" customHeight="1" x14ac:dyDescent="0.55000000000000004">
      <c r="A12" s="87">
        <v>40546</v>
      </c>
      <c r="B12" s="88">
        <v>92.5</v>
      </c>
      <c r="C12" s="1"/>
      <c r="D12" s="2"/>
      <c r="E12" s="3"/>
      <c r="F12" s="2"/>
      <c r="V12" s="28">
        <f t="shared" si="0"/>
        <v>9</v>
      </c>
      <c r="W12" s="30">
        <v>0.54419799999999996</v>
      </c>
      <c r="X12" s="30">
        <v>0.54475399999999996</v>
      </c>
      <c r="Y12" s="30">
        <v>0.54528900000000002</v>
      </c>
      <c r="Z12" s="30">
        <v>0.54580499999999998</v>
      </c>
      <c r="AA12" s="30">
        <v>0.54630199999999995</v>
      </c>
    </row>
    <row r="13" spans="1:27" ht="21" customHeight="1" x14ac:dyDescent="0.55000000000000004">
      <c r="A13" s="87">
        <v>40913</v>
      </c>
      <c r="B13" s="88">
        <v>54</v>
      </c>
      <c r="C13" s="1"/>
      <c r="D13" s="2"/>
      <c r="E13" s="3"/>
      <c r="F13" s="2"/>
      <c r="V13" s="28">
        <f t="shared" si="0"/>
        <v>10</v>
      </c>
      <c r="W13" s="30">
        <v>0.54678099999999996</v>
      </c>
      <c r="X13" s="30">
        <v>0.54724399999999995</v>
      </c>
      <c r="Y13" s="30">
        <v>0.54769100000000004</v>
      </c>
      <c r="Z13" s="30">
        <v>0.54812399999999994</v>
      </c>
      <c r="AA13" s="30">
        <v>0.54854199999999997</v>
      </c>
    </row>
    <row r="14" spans="1:27" ht="21" customHeight="1" x14ac:dyDescent="0.55000000000000004">
      <c r="A14" s="87">
        <v>41280</v>
      </c>
      <c r="B14" s="88">
        <v>53.8</v>
      </c>
      <c r="C14" s="1"/>
      <c r="D14" s="2"/>
      <c r="E14" s="3"/>
      <c r="F14" s="2"/>
      <c r="V14" s="28">
        <f t="shared" si="0"/>
        <v>11</v>
      </c>
      <c r="W14" s="30">
        <v>0.54894699999999996</v>
      </c>
      <c r="X14" s="30">
        <v>0.54933900000000002</v>
      </c>
      <c r="Y14" s="30">
        <v>0.54971899999999996</v>
      </c>
      <c r="Z14" s="30">
        <v>0.55008699999999999</v>
      </c>
      <c r="AA14" s="30">
        <v>0.55044499999999996</v>
      </c>
    </row>
    <row r="15" spans="1:27" ht="21" customHeight="1" x14ac:dyDescent="0.55000000000000004">
      <c r="A15" s="87">
        <v>41647</v>
      </c>
      <c r="B15" s="85">
        <v>51.3</v>
      </c>
      <c r="C15" s="1"/>
      <c r="D15" s="2"/>
      <c r="E15" s="3"/>
      <c r="F15" s="4"/>
      <c r="V15" s="28">
        <f t="shared" si="0"/>
        <v>12</v>
      </c>
      <c r="W15" s="30">
        <v>0.55079199999999995</v>
      </c>
      <c r="X15" s="30">
        <v>0.55112799999999995</v>
      </c>
      <c r="Y15" s="30">
        <v>0.55145599999999995</v>
      </c>
      <c r="Z15" s="30">
        <v>0.55177399999999999</v>
      </c>
      <c r="AA15" s="30">
        <v>0.55208400000000002</v>
      </c>
    </row>
    <row r="16" spans="1:27" ht="21" customHeight="1" x14ac:dyDescent="0.55000000000000004">
      <c r="A16" s="87">
        <v>42014</v>
      </c>
      <c r="B16" s="86">
        <v>58.9</v>
      </c>
      <c r="C16" s="1"/>
      <c r="D16" s="2"/>
      <c r="E16" s="3"/>
      <c r="F16" s="4"/>
      <c r="V16" s="28">
        <f t="shared" si="0"/>
        <v>13</v>
      </c>
      <c r="W16" s="30">
        <v>0.55238500000000001</v>
      </c>
      <c r="X16" s="30">
        <v>0.552678</v>
      </c>
      <c r="Y16" s="30">
        <v>0.55296299999999998</v>
      </c>
      <c r="Z16" s="30">
        <v>0.55324099999999998</v>
      </c>
      <c r="AA16" s="30">
        <v>0.55351300000000003</v>
      </c>
    </row>
    <row r="17" spans="1:27" ht="21" customHeight="1" x14ac:dyDescent="0.55000000000000004">
      <c r="A17" s="87">
        <v>42381</v>
      </c>
      <c r="B17" s="86">
        <v>87.1</v>
      </c>
      <c r="C17" s="1"/>
      <c r="D17" s="5"/>
      <c r="E17" s="3"/>
      <c r="F17" s="4"/>
      <c r="V17" s="28">
        <f t="shared" si="0"/>
        <v>14</v>
      </c>
      <c r="W17" s="30">
        <v>0.55377600000000005</v>
      </c>
      <c r="X17" s="30">
        <v>0.55403400000000003</v>
      </c>
      <c r="Y17" s="30">
        <v>0.55428500000000003</v>
      </c>
      <c r="Z17" s="30">
        <v>0.55452999999999997</v>
      </c>
      <c r="AA17" s="30">
        <v>0.55476999999999999</v>
      </c>
    </row>
    <row r="18" spans="1:27" ht="21" customHeight="1" x14ac:dyDescent="0.55000000000000004">
      <c r="A18" s="87">
        <v>42748</v>
      </c>
      <c r="B18" s="86">
        <v>107</v>
      </c>
      <c r="C18" s="7"/>
      <c r="D18" s="8"/>
      <c r="E18" s="3"/>
      <c r="F18" s="4"/>
      <c r="V18" s="28">
        <f t="shared" si="0"/>
        <v>15</v>
      </c>
      <c r="W18" s="30">
        <v>0.55500400000000005</v>
      </c>
      <c r="X18" s="30">
        <v>0.55523199999999995</v>
      </c>
      <c r="Y18" s="30">
        <v>0.55545500000000003</v>
      </c>
      <c r="Z18" s="30">
        <v>0.55567299999999997</v>
      </c>
      <c r="AA18" s="30">
        <v>0.55588700000000002</v>
      </c>
    </row>
    <row r="19" spans="1:27" ht="21" customHeight="1" x14ac:dyDescent="0.55000000000000004">
      <c r="A19" s="87">
        <v>43115</v>
      </c>
      <c r="B19" s="86">
        <v>53.5</v>
      </c>
      <c r="C19" s="11"/>
      <c r="D19" s="12"/>
      <c r="E19" s="3"/>
      <c r="F19" s="4"/>
      <c r="V19" s="28">
        <f t="shared" si="0"/>
        <v>16</v>
      </c>
      <c r="W19" s="30">
        <v>0.55609500000000001</v>
      </c>
      <c r="X19" s="30">
        <v>0.55629899999999999</v>
      </c>
      <c r="Y19" s="30">
        <v>0.55649899999999997</v>
      </c>
      <c r="Z19" s="30">
        <v>0.55669500000000005</v>
      </c>
      <c r="AA19" s="30">
        <v>0.55688599999999999</v>
      </c>
    </row>
    <row r="20" spans="1:27" ht="21" customHeight="1" x14ac:dyDescent="0.55000000000000004">
      <c r="A20" s="87">
        <v>43482</v>
      </c>
      <c r="B20" s="86">
        <v>69</v>
      </c>
      <c r="C20" s="15"/>
      <c r="D20" s="16"/>
      <c r="E20" s="3"/>
      <c r="F20" s="6"/>
      <c r="V20" s="28">
        <f t="shared" si="0"/>
        <v>17</v>
      </c>
      <c r="W20" s="30">
        <v>0.55707300000000004</v>
      </c>
      <c r="X20" s="30">
        <v>0.557257</v>
      </c>
      <c r="Y20" s="30">
        <v>0.55743699999999996</v>
      </c>
      <c r="Z20" s="30">
        <v>0.55761300000000003</v>
      </c>
      <c r="AA20" s="30">
        <v>0.557786</v>
      </c>
    </row>
    <row r="21" spans="1:27" ht="21" customHeight="1" x14ac:dyDescent="0.55000000000000004">
      <c r="A21" s="87">
        <v>43849</v>
      </c>
      <c r="B21" s="86">
        <v>48.6</v>
      </c>
      <c r="C21" s="15"/>
      <c r="D21" s="16"/>
      <c r="E21" s="9"/>
      <c r="F21" s="10"/>
      <c r="V21" s="28">
        <f t="shared" si="0"/>
        <v>18</v>
      </c>
      <c r="W21" s="30">
        <v>0.55795499999999998</v>
      </c>
      <c r="X21" s="30">
        <v>0.55812099999999998</v>
      </c>
      <c r="Y21" s="30">
        <v>0.558284</v>
      </c>
      <c r="Z21" s="30">
        <v>0.55844400000000005</v>
      </c>
      <c r="AA21" s="30">
        <v>0.55860100000000001</v>
      </c>
    </row>
    <row r="22" spans="1:27" ht="21" customHeight="1" x14ac:dyDescent="0.55000000000000004">
      <c r="A22" s="87">
        <v>44216</v>
      </c>
      <c r="B22" s="92">
        <v>82.5</v>
      </c>
      <c r="C22" s="15"/>
      <c r="D22" s="16"/>
      <c r="E22" s="13"/>
      <c r="F22" s="14"/>
      <c r="V22" s="28">
        <f t="shared" si="0"/>
        <v>19</v>
      </c>
      <c r="W22" s="30">
        <v>0.558755</v>
      </c>
      <c r="X22" s="30">
        <v>0.55890600000000001</v>
      </c>
      <c r="Y22" s="30">
        <v>0.55905499999999997</v>
      </c>
      <c r="Z22" s="30">
        <v>0.55920099999999995</v>
      </c>
      <c r="AA22" s="30">
        <v>0.55934399999999995</v>
      </c>
    </row>
    <row r="23" spans="1:27" ht="21" customHeight="1" x14ac:dyDescent="0.55000000000000004">
      <c r="A23" s="87">
        <v>44583</v>
      </c>
      <c r="B23" s="82">
        <v>107.5</v>
      </c>
      <c r="C23" s="15"/>
      <c r="D23" s="16"/>
      <c r="E23" s="17"/>
      <c r="F23" s="18"/>
      <c r="V23" s="28">
        <f t="shared" si="0"/>
        <v>20</v>
      </c>
      <c r="W23" s="30">
        <v>0.55948399999999998</v>
      </c>
      <c r="X23" s="30">
        <v>0.55962299999999998</v>
      </c>
      <c r="Y23" s="30">
        <v>0.55975799999999998</v>
      </c>
      <c r="Z23" s="30">
        <v>0.55989199999999995</v>
      </c>
      <c r="AA23" s="30">
        <v>0.56002300000000005</v>
      </c>
    </row>
    <row r="24" spans="1:27" ht="21" customHeight="1" x14ac:dyDescent="0.55000000000000004">
      <c r="A24" s="77"/>
      <c r="B24" s="82"/>
      <c r="C24" s="19"/>
      <c r="D24" s="20"/>
      <c r="E24" s="17"/>
      <c r="F24" s="18"/>
      <c r="V24" s="28">
        <f t="shared" si="0"/>
        <v>21</v>
      </c>
      <c r="W24" s="30">
        <v>0.56015199999999998</v>
      </c>
      <c r="X24" s="30">
        <v>0.56027899999999997</v>
      </c>
      <c r="Y24" s="30">
        <v>0.56040400000000001</v>
      </c>
      <c r="Z24" s="30">
        <v>0.560527</v>
      </c>
      <c r="AA24" s="30">
        <v>0.56064700000000001</v>
      </c>
    </row>
    <row r="25" spans="1:27" ht="21" customHeight="1" x14ac:dyDescent="0.55000000000000004">
      <c r="A25" s="77"/>
      <c r="B25" s="82"/>
      <c r="C25" s="71"/>
      <c r="D25" s="72"/>
      <c r="E25" s="17"/>
      <c r="F25" s="18"/>
      <c r="V25" s="28">
        <f t="shared" si="0"/>
        <v>22</v>
      </c>
      <c r="W25" s="30">
        <v>0.56076599999999999</v>
      </c>
      <c r="X25" s="30">
        <v>0.56088300000000002</v>
      </c>
      <c r="Y25" s="30">
        <v>0.560998</v>
      </c>
      <c r="Z25" s="30">
        <v>0.56111200000000006</v>
      </c>
      <c r="AA25" s="30">
        <v>0.56122300000000003</v>
      </c>
    </row>
    <row r="26" spans="1:27" ht="21" customHeight="1" x14ac:dyDescent="0.55000000000000004">
      <c r="A26" s="77"/>
      <c r="B26" s="83"/>
      <c r="C26" s="60"/>
      <c r="D26" s="59"/>
      <c r="E26" s="17"/>
      <c r="F26" s="18"/>
      <c r="V26" s="28">
        <f t="shared" si="0"/>
        <v>23</v>
      </c>
      <c r="W26" s="30">
        <v>0.56123299999999998</v>
      </c>
      <c r="X26" s="30">
        <v>0.56144099999999997</v>
      </c>
      <c r="Y26" s="30">
        <v>0.56154800000000005</v>
      </c>
      <c r="Z26" s="30">
        <v>0.56165299999999996</v>
      </c>
      <c r="AA26" s="30">
        <v>0.56175600000000003</v>
      </c>
    </row>
    <row r="27" spans="1:27" ht="21" customHeight="1" x14ac:dyDescent="0.55000000000000004">
      <c r="A27" s="77"/>
      <c r="B27" s="84"/>
      <c r="C27" s="3"/>
      <c r="D27" s="2"/>
      <c r="E27" s="21"/>
      <c r="F27" s="22"/>
      <c r="V27" s="28">
        <f t="shared" si="0"/>
        <v>24</v>
      </c>
      <c r="W27" s="30">
        <v>0.56185799999999997</v>
      </c>
      <c r="X27" s="30">
        <v>0.56195799999999996</v>
      </c>
      <c r="Y27" s="30">
        <v>0.56205700000000003</v>
      </c>
      <c r="Z27" s="30">
        <v>0.56215499999999996</v>
      </c>
      <c r="AA27" s="30">
        <v>0.56225099999999995</v>
      </c>
    </row>
    <row r="28" spans="1:27" ht="21" customHeight="1" x14ac:dyDescent="0.55000000000000004">
      <c r="A28" s="78"/>
      <c r="B28" s="65"/>
      <c r="C28" s="3"/>
      <c r="D28" s="2"/>
      <c r="E28" s="73"/>
      <c r="F28" s="74"/>
      <c r="V28" s="28">
        <f t="shared" si="0"/>
        <v>25</v>
      </c>
      <c r="W28" s="30">
        <v>0.56243900000000002</v>
      </c>
      <c r="X28" s="30">
        <v>0.56262299999999998</v>
      </c>
      <c r="Y28" s="30">
        <v>0.562801</v>
      </c>
      <c r="Z28" s="30">
        <v>0.56297399999999997</v>
      </c>
      <c r="AA28" s="30">
        <v>0.56314299999999995</v>
      </c>
    </row>
    <row r="29" spans="1:27" ht="21" customHeight="1" x14ac:dyDescent="0.55000000000000004">
      <c r="A29" s="79"/>
      <c r="B29" s="59"/>
      <c r="C29" s="3"/>
      <c r="D29" s="2"/>
      <c r="E29" s="66"/>
      <c r="F29" s="67"/>
      <c r="G29" s="33"/>
      <c r="H29" s="33"/>
      <c r="I29" s="33"/>
      <c r="J29" s="33"/>
      <c r="K29" s="33"/>
      <c r="L29" s="33"/>
      <c r="M29" s="33"/>
      <c r="N29" s="33"/>
      <c r="O29" s="33"/>
      <c r="P29" s="33"/>
      <c r="V29" s="28">
        <f t="shared" si="0"/>
        <v>26</v>
      </c>
      <c r="W29" s="30">
        <v>0.563307</v>
      </c>
      <c r="X29" s="30">
        <v>0.56346700000000005</v>
      </c>
      <c r="Y29" s="30">
        <v>0.56262400000000001</v>
      </c>
      <c r="Z29" s="30">
        <v>0.56377600000000005</v>
      </c>
      <c r="AA29" s="30">
        <v>0.56392399999999998</v>
      </c>
    </row>
    <row r="30" spans="1:27" ht="21" customHeight="1" x14ac:dyDescent="0.55000000000000004">
      <c r="A30" s="80"/>
      <c r="B30" s="2"/>
      <c r="C30" s="3"/>
      <c r="D30" s="2"/>
      <c r="E30" s="66"/>
      <c r="F30" s="67"/>
      <c r="G30" s="34"/>
      <c r="H30" s="34"/>
      <c r="I30" s="34"/>
      <c r="J30" s="34"/>
      <c r="K30" s="34"/>
      <c r="L30" s="34"/>
      <c r="M30" s="34"/>
      <c r="N30" s="34"/>
      <c r="O30" s="34"/>
      <c r="P30" s="34"/>
      <c r="V30" s="28">
        <f t="shared" si="0"/>
        <v>27</v>
      </c>
      <c r="W30" s="30">
        <v>0.56406900000000004</v>
      </c>
      <c r="X30" s="30">
        <v>0.56421100000000002</v>
      </c>
      <c r="Y30" s="30">
        <v>0.56434899999999999</v>
      </c>
      <c r="Z30" s="30">
        <v>0.56448399999999999</v>
      </c>
      <c r="AA30" s="30">
        <v>0.56461600000000001</v>
      </c>
    </row>
    <row r="31" spans="1:27" ht="21" customHeight="1" x14ac:dyDescent="0.55000000000000004">
      <c r="A31" s="81"/>
      <c r="B31" s="70"/>
      <c r="C31" s="69"/>
      <c r="D31" s="70"/>
      <c r="E31" s="75"/>
      <c r="F31" s="68"/>
      <c r="V31" s="28">
        <f t="shared" si="0"/>
        <v>28</v>
      </c>
      <c r="W31" s="30">
        <v>0.56493199999999999</v>
      </c>
      <c r="X31" s="30">
        <v>0.56523199999999996</v>
      </c>
      <c r="Y31" s="30">
        <v>0.56551600000000002</v>
      </c>
      <c r="Z31" s="30">
        <v>0.56578499999999998</v>
      </c>
      <c r="AA31" s="30">
        <v>0.56604100000000002</v>
      </c>
    </row>
    <row r="32" spans="1:27" ht="21" customHeight="1" x14ac:dyDescent="0.55000000000000004">
      <c r="C32" s="24"/>
      <c r="V32" s="28">
        <f t="shared" si="0"/>
        <v>29</v>
      </c>
      <c r="W32" s="30">
        <v>0.56628500000000004</v>
      </c>
      <c r="X32" s="30">
        <v>0.56651700000000005</v>
      </c>
      <c r="Y32" s="30">
        <v>0.56673899999999999</v>
      </c>
      <c r="Z32" s="30">
        <v>0.56695099999999998</v>
      </c>
      <c r="AA32" s="30">
        <v>0.56715300000000002</v>
      </c>
    </row>
    <row r="33" spans="1:27" ht="22.05" customHeight="1" x14ac:dyDescent="0.55000000000000004">
      <c r="C33" s="24"/>
      <c r="V33" s="28">
        <f t="shared" si="0"/>
        <v>30</v>
      </c>
      <c r="W33" s="30">
        <v>0.56734700000000005</v>
      </c>
      <c r="X33" s="30">
        <v>0.56753299999999995</v>
      </c>
      <c r="Y33" s="30">
        <v>0.56771099999999997</v>
      </c>
      <c r="Z33" s="30">
        <v>0.56788300000000003</v>
      </c>
      <c r="AA33" s="30">
        <v>0.56804699999999997</v>
      </c>
    </row>
    <row r="34" spans="1:27" ht="24" customHeight="1" x14ac:dyDescent="0.55000000000000004">
      <c r="B34" s="99" t="s">
        <v>14</v>
      </c>
      <c r="C34" s="100"/>
      <c r="D34" s="35">
        <v>2</v>
      </c>
      <c r="E34" s="35">
        <v>3</v>
      </c>
      <c r="F34" s="35">
        <v>4</v>
      </c>
      <c r="G34" s="35">
        <v>5</v>
      </c>
      <c r="H34" s="35">
        <v>6</v>
      </c>
      <c r="I34" s="35">
        <v>7</v>
      </c>
      <c r="J34" s="35">
        <v>8</v>
      </c>
      <c r="K34" s="35">
        <v>9</v>
      </c>
      <c r="L34" s="35">
        <v>10</v>
      </c>
      <c r="M34" s="35">
        <v>11</v>
      </c>
      <c r="N34" s="35">
        <v>12</v>
      </c>
      <c r="O34" s="35">
        <v>13</v>
      </c>
      <c r="P34" s="35">
        <v>14</v>
      </c>
      <c r="V34" s="28">
        <f t="shared" si="0"/>
        <v>31</v>
      </c>
      <c r="W34" s="30">
        <v>0.56820499999999996</v>
      </c>
      <c r="X34" s="30">
        <v>0.56835800000000003</v>
      </c>
      <c r="Y34" s="30">
        <v>0.56850500000000004</v>
      </c>
      <c r="Z34" s="30">
        <v>0.56864599999999998</v>
      </c>
      <c r="AA34" s="30">
        <v>0.56878300000000004</v>
      </c>
    </row>
    <row r="35" spans="1:27" ht="24" customHeight="1" x14ac:dyDescent="0.55000000000000004">
      <c r="B35" s="99" t="s">
        <v>22</v>
      </c>
      <c r="C35" s="100"/>
      <c r="D35" s="36">
        <f t="shared" ref="D35:P35" si="1">ROUND((((-LN(-LN(1-1/D34)))+$B$81*$B$82)/$B$81),2)</f>
        <v>72.930000000000007</v>
      </c>
      <c r="E35" s="37">
        <f t="shared" si="1"/>
        <v>85.8</v>
      </c>
      <c r="F35" s="36">
        <f t="shared" si="1"/>
        <v>94.03</v>
      </c>
      <c r="G35" s="36">
        <f t="shared" si="1"/>
        <v>100.12</v>
      </c>
      <c r="H35" s="36">
        <f t="shared" si="1"/>
        <v>104.97</v>
      </c>
      <c r="I35" s="36">
        <f t="shared" si="1"/>
        <v>109</v>
      </c>
      <c r="J35" s="36">
        <f t="shared" si="1"/>
        <v>112.44</v>
      </c>
      <c r="K35" s="36">
        <f t="shared" si="1"/>
        <v>115.45</v>
      </c>
      <c r="L35" s="36">
        <f t="shared" si="1"/>
        <v>118.13</v>
      </c>
      <c r="M35" s="36">
        <f t="shared" si="1"/>
        <v>120.53</v>
      </c>
      <c r="N35" s="36">
        <f t="shared" si="1"/>
        <v>122.72</v>
      </c>
      <c r="O35" s="36">
        <f t="shared" si="1"/>
        <v>124.72</v>
      </c>
      <c r="P35" s="36">
        <f t="shared" si="1"/>
        <v>126.57</v>
      </c>
      <c r="V35" s="28">
        <f t="shared" si="0"/>
        <v>32</v>
      </c>
      <c r="W35" s="30">
        <v>0.56891499999999995</v>
      </c>
      <c r="X35" s="30">
        <v>0.56904200000000005</v>
      </c>
      <c r="Y35" s="30">
        <v>0.56916599999999995</v>
      </c>
      <c r="Z35" s="30">
        <v>0.56928500000000004</v>
      </c>
      <c r="AA35" s="30">
        <v>0.56940000000000002</v>
      </c>
    </row>
    <row r="36" spans="1:27" ht="22.05" customHeight="1" x14ac:dyDescent="0.55000000000000004">
      <c r="C36" s="38"/>
      <c r="D36" s="38" t="s">
        <v>15</v>
      </c>
      <c r="F36" s="24" t="s">
        <v>16</v>
      </c>
      <c r="R36" s="39" t="s">
        <v>0</v>
      </c>
      <c r="S36" s="39" t="s">
        <v>0</v>
      </c>
      <c r="V36" s="28">
        <f t="shared" si="0"/>
        <v>33</v>
      </c>
      <c r="W36" s="30">
        <v>0.57155199999999995</v>
      </c>
      <c r="X36" s="30">
        <v>0.571662</v>
      </c>
      <c r="Y36" s="30">
        <v>0.57176700000000003</v>
      </c>
      <c r="Z36" s="30">
        <v>0.57186800000000004</v>
      </c>
      <c r="AA36" s="30">
        <v>0.57196499999999995</v>
      </c>
    </row>
    <row r="37" spans="1:27" x14ac:dyDescent="0.55000000000000004">
      <c r="V37" s="28">
        <f t="shared" si="0"/>
        <v>34</v>
      </c>
      <c r="W37" s="30">
        <v>0.57258699999999996</v>
      </c>
      <c r="X37" s="30">
        <v>0.57276099999999996</v>
      </c>
      <c r="Y37" s="30">
        <v>0.57291999999999998</v>
      </c>
      <c r="Z37" s="30">
        <v>0.57306800000000002</v>
      </c>
      <c r="AA37" s="30">
        <v>0.57333299999999998</v>
      </c>
    </row>
    <row r="38" spans="1:27" x14ac:dyDescent="0.55000000000000004">
      <c r="V38" s="28">
        <f t="shared" si="0"/>
        <v>35</v>
      </c>
      <c r="W38" s="30">
        <v>0.57356399999999996</v>
      </c>
      <c r="X38" s="30">
        <v>0.57376700000000003</v>
      </c>
      <c r="Y38" s="30">
        <v>0.57394699999999998</v>
      </c>
      <c r="Z38" s="30">
        <v>0.57410799999999995</v>
      </c>
      <c r="AA38" s="30">
        <v>0.57425300000000001</v>
      </c>
    </row>
    <row r="39" spans="1:27" x14ac:dyDescent="0.55000000000000004">
      <c r="F39" s="89">
        <v>37975</v>
      </c>
      <c r="G39" s="40">
        <v>69.099999999999994</v>
      </c>
      <c r="V39" s="28">
        <f t="shared" si="0"/>
        <v>36</v>
      </c>
      <c r="W39" s="30">
        <v>0.57438299999999998</v>
      </c>
      <c r="X39" s="30">
        <v>0.57450199999999996</v>
      </c>
      <c r="Y39" s="30">
        <v>0.57721599999999995</v>
      </c>
      <c r="Z39" s="30"/>
      <c r="AA39" s="30"/>
    </row>
    <row r="40" spans="1:27" x14ac:dyDescent="0.55000000000000004">
      <c r="F40" s="90">
        <v>38342</v>
      </c>
      <c r="G40" s="40">
        <v>75.7</v>
      </c>
      <c r="V40" s="28"/>
      <c r="W40" s="28"/>
      <c r="X40" s="28"/>
      <c r="Y40" s="28"/>
    </row>
    <row r="41" spans="1:27" x14ac:dyDescent="0.55000000000000004">
      <c r="A41" s="41"/>
      <c r="B41" s="42"/>
      <c r="F41" s="90">
        <v>38709</v>
      </c>
      <c r="G41" s="40">
        <v>82.4</v>
      </c>
      <c r="V41" s="28"/>
      <c r="W41" s="28"/>
      <c r="X41" s="28"/>
      <c r="Y41" s="28"/>
    </row>
    <row r="42" spans="1:27" ht="12" customHeight="1" x14ac:dyDescent="0.55000000000000004">
      <c r="F42" s="90">
        <v>39076</v>
      </c>
      <c r="G42" s="44">
        <v>114.7</v>
      </c>
      <c r="V42" s="28"/>
      <c r="W42" s="28"/>
      <c r="X42" s="28"/>
      <c r="Y42" s="28"/>
    </row>
    <row r="43" spans="1:27" ht="12" customHeight="1" x14ac:dyDescent="0.55000000000000004">
      <c r="F43" s="90">
        <v>39443</v>
      </c>
      <c r="G43" s="44">
        <v>142.6</v>
      </c>
      <c r="V43" s="28"/>
      <c r="W43" s="28"/>
      <c r="X43" s="28"/>
      <c r="Y43" s="28"/>
    </row>
    <row r="44" spans="1:27" ht="12" customHeight="1" x14ac:dyDescent="0.55000000000000004">
      <c r="A44" s="45"/>
      <c r="B44" s="46"/>
      <c r="F44" s="90">
        <v>39810</v>
      </c>
      <c r="G44" s="44">
        <v>67.900000000000006</v>
      </c>
      <c r="V44" s="28"/>
      <c r="W44" s="28"/>
      <c r="X44" s="28"/>
      <c r="Y44" s="28"/>
    </row>
    <row r="45" spans="1:27" ht="12" customHeight="1" x14ac:dyDescent="0.55000000000000004">
      <c r="A45" s="45"/>
      <c r="B45" s="46"/>
      <c r="F45" s="90">
        <v>40177</v>
      </c>
      <c r="G45" s="44">
        <v>53.1</v>
      </c>
      <c r="V45" s="28"/>
      <c r="W45" s="28"/>
      <c r="X45" s="28"/>
      <c r="Y45" s="28"/>
    </row>
    <row r="46" spans="1:27" ht="12" customHeight="1" x14ac:dyDescent="0.55000000000000004">
      <c r="A46" s="45"/>
      <c r="B46" s="46"/>
      <c r="F46" s="90">
        <v>40209</v>
      </c>
      <c r="G46" s="44">
        <v>62.8</v>
      </c>
      <c r="V46" s="28"/>
      <c r="W46" s="28"/>
      <c r="X46" s="28"/>
      <c r="Y46" s="28"/>
    </row>
    <row r="47" spans="1:27" ht="12" customHeight="1" x14ac:dyDescent="0.55000000000000004">
      <c r="A47" s="45"/>
      <c r="B47" s="46"/>
      <c r="F47" s="90">
        <v>40546</v>
      </c>
      <c r="G47" s="44">
        <v>92.5</v>
      </c>
      <c r="V47" s="28"/>
      <c r="W47" s="28"/>
      <c r="X47" s="28"/>
      <c r="Y47" s="28"/>
    </row>
    <row r="48" spans="1:27" ht="12" customHeight="1" x14ac:dyDescent="0.55000000000000004">
      <c r="A48" s="45"/>
      <c r="B48" s="46"/>
      <c r="F48" s="90">
        <v>40913</v>
      </c>
      <c r="G48" s="44">
        <v>54</v>
      </c>
      <c r="V48" s="28"/>
      <c r="W48" s="28"/>
      <c r="X48" s="28"/>
      <c r="Y48" s="28"/>
    </row>
    <row r="49" spans="1:27" ht="12" customHeight="1" x14ac:dyDescent="0.55000000000000004">
      <c r="A49" s="45"/>
      <c r="B49" s="46"/>
      <c r="F49" s="90">
        <v>41280</v>
      </c>
      <c r="G49" s="44">
        <v>53.8</v>
      </c>
      <c r="V49" s="28"/>
      <c r="W49" s="28"/>
      <c r="X49" s="28"/>
      <c r="Y49" s="28"/>
    </row>
    <row r="50" spans="1:27" ht="12" customHeight="1" x14ac:dyDescent="0.55000000000000004">
      <c r="A50" s="45"/>
      <c r="B50" s="46"/>
      <c r="F50" s="90">
        <v>41647</v>
      </c>
      <c r="G50" s="44">
        <v>51.3</v>
      </c>
      <c r="V50" s="28"/>
      <c r="W50" s="28"/>
      <c r="X50" s="28"/>
      <c r="Y50" s="28"/>
    </row>
    <row r="51" spans="1:27" ht="12" customHeight="1" x14ac:dyDescent="0.55000000000000004">
      <c r="A51" s="45"/>
      <c r="B51" s="46"/>
      <c r="F51" s="91">
        <v>42014</v>
      </c>
      <c r="G51" s="44">
        <v>58.9</v>
      </c>
      <c r="V51" s="28"/>
      <c r="W51" s="28"/>
      <c r="X51" s="28"/>
      <c r="Y51" s="28"/>
    </row>
    <row r="52" spans="1:27" ht="12" customHeight="1" x14ac:dyDescent="0.55000000000000004">
      <c r="A52" s="45"/>
      <c r="B52" s="46"/>
      <c r="F52" s="90">
        <v>42381</v>
      </c>
      <c r="G52" s="44">
        <v>87.1</v>
      </c>
      <c r="V52" s="28"/>
      <c r="W52" s="28"/>
      <c r="X52" s="28"/>
      <c r="Y52" s="28"/>
    </row>
    <row r="53" spans="1:27" ht="12" customHeight="1" x14ac:dyDescent="0.55000000000000004">
      <c r="A53" s="45"/>
      <c r="B53" s="46"/>
      <c r="F53" s="90">
        <v>42748</v>
      </c>
      <c r="G53" s="44">
        <v>107</v>
      </c>
      <c r="V53" s="28"/>
      <c r="W53" s="28"/>
      <c r="X53" s="28"/>
      <c r="Y53" s="28"/>
    </row>
    <row r="54" spans="1:27" ht="12" customHeight="1" x14ac:dyDescent="0.55000000000000004">
      <c r="B54" s="23"/>
      <c r="F54" s="91">
        <v>43115</v>
      </c>
      <c r="G54" s="44">
        <v>53.5</v>
      </c>
      <c r="V54" s="28"/>
      <c r="W54" s="28"/>
      <c r="X54" s="28"/>
      <c r="Y54" s="28"/>
    </row>
    <row r="55" spans="1:27" ht="12" customHeight="1" x14ac:dyDescent="0.55000000000000004">
      <c r="B55" s="23"/>
      <c r="F55" s="90">
        <v>43482</v>
      </c>
      <c r="G55" s="44">
        <v>69</v>
      </c>
      <c r="V55" s="28"/>
      <c r="W55" s="28"/>
      <c r="X55" s="28"/>
      <c r="Y55" s="28"/>
    </row>
    <row r="56" spans="1:27" ht="12" customHeight="1" x14ac:dyDescent="0.55000000000000004">
      <c r="B56" s="23"/>
      <c r="F56" s="91">
        <v>43849</v>
      </c>
      <c r="G56" s="44">
        <v>48.6</v>
      </c>
      <c r="V56" s="28"/>
      <c r="W56" s="28"/>
      <c r="X56" s="28"/>
      <c r="Y56" s="28"/>
    </row>
    <row r="57" spans="1:27" ht="12" customHeight="1" x14ac:dyDescent="0.55000000000000004">
      <c r="B57" s="23"/>
      <c r="F57" s="91">
        <v>44216</v>
      </c>
      <c r="G57" s="44">
        <v>82.5</v>
      </c>
      <c r="V57" s="26" t="s">
        <v>0</v>
      </c>
    </row>
    <row r="58" spans="1:27" ht="12" customHeight="1" x14ac:dyDescent="0.55000000000000004">
      <c r="B58" s="23"/>
      <c r="F58" s="90">
        <v>44583</v>
      </c>
      <c r="G58" s="44">
        <v>107.5</v>
      </c>
      <c r="V58" s="26" t="s">
        <v>0</v>
      </c>
      <c r="W58" s="26" t="s">
        <v>17</v>
      </c>
    </row>
    <row r="59" spans="1:27" ht="12" customHeight="1" x14ac:dyDescent="0.55000000000000004">
      <c r="B59" s="23"/>
      <c r="F59" s="76"/>
      <c r="G59" s="44"/>
      <c r="V59" s="28">
        <v>1</v>
      </c>
      <c r="W59" s="47">
        <v>0</v>
      </c>
      <c r="X59" s="28">
        <v>0.49838399999999999</v>
      </c>
      <c r="Y59" s="28">
        <v>0.64348300000000003</v>
      </c>
      <c r="Z59" s="28">
        <v>0.73146999999999995</v>
      </c>
      <c r="AA59" s="28">
        <v>0.79277799999999998</v>
      </c>
    </row>
    <row r="60" spans="1:27" ht="12" customHeight="1" x14ac:dyDescent="0.55000000000000004">
      <c r="B60" s="23"/>
      <c r="F60" s="76"/>
      <c r="G60" s="44"/>
      <c r="V60" s="28">
        <f t="shared" ref="V60:V97" si="2">V59+1</f>
        <v>2</v>
      </c>
      <c r="W60" s="28">
        <v>0.83876499999999998</v>
      </c>
      <c r="X60" s="28">
        <v>0.87492599999999998</v>
      </c>
      <c r="Y60" s="28">
        <v>0.90432100000000004</v>
      </c>
      <c r="Z60" s="28">
        <v>0.92881599999999997</v>
      </c>
      <c r="AA60" s="28">
        <v>0.94962500000000005</v>
      </c>
    </row>
    <row r="61" spans="1:27" ht="12" customHeight="1" x14ac:dyDescent="0.55000000000000004">
      <c r="A61" s="25"/>
      <c r="B61" s="48"/>
      <c r="C61" s="48"/>
      <c r="D61" s="29"/>
      <c r="E61" s="29"/>
      <c r="F61" s="76"/>
      <c r="G61" s="44"/>
      <c r="H61" s="29"/>
      <c r="I61" s="29"/>
      <c r="J61" s="29"/>
      <c r="K61" s="29"/>
      <c r="L61" s="29"/>
      <c r="M61" s="29"/>
      <c r="N61" s="29"/>
      <c r="O61" s="29"/>
      <c r="P61" s="29"/>
      <c r="V61" s="28">
        <f t="shared" si="2"/>
        <v>3</v>
      </c>
      <c r="W61" s="28">
        <v>0.96758</v>
      </c>
      <c r="X61" s="28">
        <v>0.98326999999999998</v>
      </c>
      <c r="Y61" s="28">
        <v>0.99712699999999999</v>
      </c>
      <c r="Z61" s="28">
        <v>1.0094780000000001</v>
      </c>
      <c r="AA61" s="28">
        <v>1.0205709999999999</v>
      </c>
    </row>
    <row r="62" spans="1:27" ht="12" customHeight="1" x14ac:dyDescent="0.55000000000000004">
      <c r="A62" s="25"/>
      <c r="B62" s="49"/>
      <c r="C62" s="49"/>
      <c r="D62" s="39"/>
      <c r="E62" s="39"/>
      <c r="F62" s="76"/>
      <c r="G62" s="44"/>
      <c r="H62" s="39"/>
      <c r="I62" s="39"/>
      <c r="J62" s="39"/>
      <c r="K62" s="39"/>
      <c r="L62" s="39"/>
      <c r="M62" s="39"/>
      <c r="N62" s="39"/>
      <c r="O62" s="39"/>
      <c r="P62" s="39"/>
      <c r="V62" s="28">
        <f t="shared" si="2"/>
        <v>4</v>
      </c>
      <c r="W62" s="28">
        <v>1.0306029999999999</v>
      </c>
      <c r="X62" s="28">
        <v>1.03973</v>
      </c>
      <c r="Y62" s="28">
        <v>1.048076</v>
      </c>
      <c r="Z62" s="28">
        <v>1.0557460000000001</v>
      </c>
      <c r="AA62" s="28">
        <v>1.0628219999999999</v>
      </c>
    </row>
    <row r="63" spans="1:27" ht="12" customHeight="1" x14ac:dyDescent="0.55000000000000004">
      <c r="B63" s="23"/>
      <c r="F63" s="43"/>
      <c r="G63" s="44"/>
      <c r="H63" s="50"/>
      <c r="V63" s="28">
        <f t="shared" si="2"/>
        <v>5</v>
      </c>
      <c r="W63" s="28">
        <v>1.069377</v>
      </c>
      <c r="X63" s="28">
        <v>1.0754699999999999</v>
      </c>
      <c r="Y63" s="28">
        <v>1.0811500000000001</v>
      </c>
      <c r="Z63" s="28">
        <v>1.0864640000000001</v>
      </c>
      <c r="AA63" s="28">
        <v>1.0914459999999999</v>
      </c>
    </row>
    <row r="64" spans="1:27" ht="12" customHeight="1" x14ac:dyDescent="0.55000000000000004">
      <c r="B64" s="23"/>
      <c r="F64" s="43"/>
      <c r="G64" s="44"/>
      <c r="Q64" s="29"/>
      <c r="V64" s="28">
        <f t="shared" si="2"/>
        <v>6</v>
      </c>
      <c r="W64" s="28">
        <v>1.096128</v>
      </c>
      <c r="X64" s="28">
        <v>1.1005389999999999</v>
      </c>
      <c r="Y64" s="28">
        <v>1.104703</v>
      </c>
      <c r="Z64" s="28">
        <v>1.108641</v>
      </c>
      <c r="AA64" s="28">
        <v>1.112374</v>
      </c>
    </row>
    <row r="65" spans="1:27" ht="12" customHeight="1" x14ac:dyDescent="0.55000000000000004">
      <c r="B65" s="23"/>
      <c r="F65" s="43"/>
      <c r="G65" s="44"/>
      <c r="Q65" s="39"/>
      <c r="V65" s="28">
        <f t="shared" si="2"/>
        <v>7</v>
      </c>
      <c r="W65" s="28">
        <v>1.115917</v>
      </c>
      <c r="X65" s="28">
        <v>1.1192850000000001</v>
      </c>
      <c r="Y65" s="28">
        <v>1.122493</v>
      </c>
      <c r="Z65" s="28">
        <v>1.1255520000000001</v>
      </c>
      <c r="AA65" s="28">
        <v>1.123472</v>
      </c>
    </row>
    <row r="66" spans="1:27" ht="12" customHeight="1" x14ac:dyDescent="0.55000000000000004">
      <c r="B66" s="23"/>
      <c r="F66" s="43"/>
      <c r="G66" s="44"/>
      <c r="V66" s="28">
        <f t="shared" si="2"/>
        <v>8</v>
      </c>
      <c r="W66" s="28">
        <v>1.131265</v>
      </c>
      <c r="X66" s="28">
        <v>1.133937</v>
      </c>
      <c r="Y66" s="28">
        <v>1.136498</v>
      </c>
      <c r="Z66" s="28">
        <v>1.1389549999999999</v>
      </c>
      <c r="AA66" s="28">
        <v>1.1413150000000001</v>
      </c>
    </row>
    <row r="67" spans="1:27" ht="12" customHeight="1" x14ac:dyDescent="0.55000000000000004">
      <c r="B67" s="23"/>
      <c r="F67" s="43"/>
      <c r="G67" s="44"/>
      <c r="V67" s="28">
        <f t="shared" si="2"/>
        <v>9</v>
      </c>
      <c r="W67" s="28">
        <v>1.1435820000000001</v>
      </c>
      <c r="X67" s="28">
        <v>1.145764</v>
      </c>
      <c r="Y67" s="28">
        <v>1.1478649999999999</v>
      </c>
      <c r="Z67" s="28">
        <v>1.1498900000000001</v>
      </c>
      <c r="AA67" s="28">
        <v>1.151843</v>
      </c>
    </row>
    <row r="68" spans="1:27" ht="12" customHeight="1" x14ac:dyDescent="0.55000000000000004">
      <c r="B68" s="23"/>
      <c r="F68" s="43"/>
      <c r="G68" s="44"/>
      <c r="V68" s="28">
        <f t="shared" si="2"/>
        <v>10</v>
      </c>
      <c r="W68" s="28">
        <v>1.1537280000000001</v>
      </c>
      <c r="X68" s="28">
        <v>1.1555489999999999</v>
      </c>
      <c r="Y68" s="28">
        <v>1.1573100000000001</v>
      </c>
      <c r="Z68" s="28">
        <v>1.16676</v>
      </c>
      <c r="AA68" s="28">
        <v>1.1606609999999999</v>
      </c>
    </row>
    <row r="69" spans="1:27" ht="12" customHeight="1" x14ac:dyDescent="0.55000000000000004">
      <c r="B69" s="23"/>
      <c r="F69" s="43"/>
      <c r="G69" s="44"/>
      <c r="V69" s="28">
        <f t="shared" si="2"/>
        <v>11</v>
      </c>
      <c r="W69" s="28">
        <v>1.1622570000000001</v>
      </c>
      <c r="X69" s="28">
        <v>1.1638040000000001</v>
      </c>
      <c r="Y69" s="28">
        <v>1.165305</v>
      </c>
      <c r="Z69" s="28">
        <v>1.173438</v>
      </c>
      <c r="AA69" s="28">
        <v>1.1681729999999999</v>
      </c>
    </row>
    <row r="70" spans="1:27" ht="12" customHeight="1" x14ac:dyDescent="0.55000000000000004">
      <c r="B70" s="23"/>
      <c r="F70" s="43"/>
      <c r="G70" s="44"/>
      <c r="V70" s="28">
        <f t="shared" si="2"/>
        <v>12</v>
      </c>
      <c r="W70" s="28">
        <v>1.169546</v>
      </c>
      <c r="X70" s="28">
        <v>1.1708799999999999</v>
      </c>
      <c r="Y70" s="28">
        <v>1.1721760000000001</v>
      </c>
      <c r="Z70" s="28">
        <v>1.179263</v>
      </c>
      <c r="AA70" s="28">
        <v>1.1746650000000001</v>
      </c>
    </row>
    <row r="71" spans="1:27" ht="12" customHeight="1" x14ac:dyDescent="0.55000000000000004">
      <c r="B71" s="23"/>
      <c r="F71" s="43"/>
      <c r="G71" s="44"/>
      <c r="V71" s="28">
        <f t="shared" si="2"/>
        <v>13</v>
      </c>
      <c r="W71" s="28">
        <v>1.1758599999999999</v>
      </c>
      <c r="X71" s="28">
        <v>1.1770240000000001</v>
      </c>
      <c r="Y71" s="28">
        <v>1.178158</v>
      </c>
      <c r="Z71" s="28">
        <v>1.1843980000000001</v>
      </c>
      <c r="AA71" s="28">
        <v>1.1803410000000001</v>
      </c>
    </row>
    <row r="72" spans="1:27" ht="12" customHeight="1" x14ac:dyDescent="0.55000000000000004">
      <c r="B72" s="23"/>
      <c r="F72" s="43"/>
      <c r="G72" s="44"/>
      <c r="V72" s="28">
        <f t="shared" si="2"/>
        <v>14</v>
      </c>
      <c r="W72" s="28">
        <v>1.181392</v>
      </c>
      <c r="X72" s="28">
        <v>1.182418</v>
      </c>
      <c r="Y72" s="28">
        <v>1.1834199999999999</v>
      </c>
      <c r="Z72" s="28">
        <v>1.1889639999999999</v>
      </c>
      <c r="AA72" s="28">
        <v>1.1853530000000001</v>
      </c>
    </row>
    <row r="73" spans="1:27" ht="12" customHeight="1" x14ac:dyDescent="0.55000000000000004">
      <c r="B73" s="23"/>
      <c r="F73" s="43"/>
      <c r="G73" s="51"/>
      <c r="V73" s="28">
        <f t="shared" si="2"/>
        <v>15</v>
      </c>
      <c r="W73" s="28">
        <v>1.1862870000000001</v>
      </c>
      <c r="X73" s="28">
        <v>1.1871989999999999</v>
      </c>
      <c r="Y73" s="28">
        <v>1.188091</v>
      </c>
      <c r="Z73" s="28">
        <v>1.1930559999999999</v>
      </c>
      <c r="AA73" s="28">
        <v>1.189818</v>
      </c>
    </row>
    <row r="74" spans="1:27" ht="12" customHeight="1" x14ac:dyDescent="0.55000000000000004">
      <c r="B74" s="23"/>
      <c r="F74" s="43"/>
      <c r="G74" s="51"/>
      <c r="V74" s="28">
        <f t="shared" si="2"/>
        <v>16</v>
      </c>
      <c r="W74" s="28">
        <v>1.190653</v>
      </c>
      <c r="X74" s="28">
        <v>1.1914709999999999</v>
      </c>
      <c r="Y74" s="28">
        <v>1.192272</v>
      </c>
      <c r="Z74" s="28">
        <v>1.196747</v>
      </c>
      <c r="AA74" s="28">
        <v>1.193824</v>
      </c>
    </row>
    <row r="75" spans="1:27" ht="12" customHeight="1" x14ac:dyDescent="0.55000000000000004">
      <c r="B75" s="23"/>
      <c r="F75" s="43"/>
      <c r="G75" s="51"/>
      <c r="V75" s="28">
        <f t="shared" si="2"/>
        <v>17</v>
      </c>
      <c r="W75" s="28">
        <v>1.194577</v>
      </c>
      <c r="X75" s="28">
        <v>1.1953149999999999</v>
      </c>
      <c r="Y75" s="28">
        <v>1.1960379999999999</v>
      </c>
      <c r="Z75" s="28">
        <v>1.22298</v>
      </c>
      <c r="AA75" s="28">
        <v>1.197443</v>
      </c>
    </row>
    <row r="76" spans="1:27" ht="12" customHeight="1" x14ac:dyDescent="0.55000000000000004">
      <c r="A76" s="25">
        <f>ROUND(T4/5,0)</f>
        <v>4</v>
      </c>
      <c r="B76" s="23"/>
      <c r="C76" s="25">
        <f>+A76+1</f>
        <v>5</v>
      </c>
      <c r="F76" s="43"/>
      <c r="G76" s="51"/>
      <c r="V76" s="28">
        <f t="shared" si="2"/>
        <v>18</v>
      </c>
      <c r="W76" s="28">
        <v>1.198126</v>
      </c>
      <c r="X76" s="28">
        <v>1.1987950000000001</v>
      </c>
      <c r="Y76" s="28">
        <v>1.1994530000000001</v>
      </c>
      <c r="Z76" s="28">
        <v>1.2031540000000001</v>
      </c>
      <c r="AA76" s="28">
        <v>1.200731</v>
      </c>
    </row>
    <row r="77" spans="1:27" ht="12" customHeight="1" x14ac:dyDescent="0.55000000000000004">
      <c r="A77" s="25">
        <f>T4-((A76-1)*5)</f>
        <v>5</v>
      </c>
      <c r="B77" s="49"/>
      <c r="F77" s="43"/>
      <c r="G77" s="51"/>
      <c r="V77" s="28">
        <f t="shared" si="2"/>
        <v>19</v>
      </c>
      <c r="W77" s="28">
        <v>1.2013529999999999</v>
      </c>
      <c r="X77" s="28">
        <v>1.201964</v>
      </c>
      <c r="Y77" s="28">
        <v>1.202564</v>
      </c>
      <c r="Z77" s="28">
        <v>1.205956</v>
      </c>
      <c r="AA77" s="28">
        <v>1.2037340000000001</v>
      </c>
    </row>
    <row r="78" spans="1:27" ht="12" customHeight="1" x14ac:dyDescent="0.55000000000000004">
      <c r="A78" s="25" t="s">
        <v>18</v>
      </c>
      <c r="B78" s="52">
        <f>IF($A$77&gt;=6,VLOOKUP($C$76,$V$4:$AA$39,$A$77-4),VLOOKUP($A$76,$V$4:$AA$39,$A$77+1))</f>
        <v>0.52355200000000002</v>
      </c>
      <c r="F78" s="43"/>
      <c r="G78" s="51"/>
      <c r="V78" s="28">
        <f t="shared" si="2"/>
        <v>20</v>
      </c>
      <c r="W78" s="28">
        <v>1.204304</v>
      </c>
      <c r="X78" s="28">
        <v>1.2048639999999999</v>
      </c>
      <c r="Y78" s="28">
        <v>1.205414</v>
      </c>
      <c r="Z78" s="28">
        <v>1.2085349999999999</v>
      </c>
      <c r="AA78" s="28">
        <v>1.2064889999999999</v>
      </c>
    </row>
    <row r="79" spans="1:27" ht="12" customHeight="1" x14ac:dyDescent="0.55000000000000004">
      <c r="A79" s="25" t="s">
        <v>19</v>
      </c>
      <c r="B79" s="52">
        <f>IF($A$77&gt;=6,VLOOKUP($C$76,$V$59:$AA$98,$A$77-4),VLOOKUP($A$76,$V$59:$AA$98,$A$77+1))</f>
        <v>1.0628219999999999</v>
      </c>
      <c r="F79" s="43"/>
      <c r="G79" s="44"/>
      <c r="V79" s="28">
        <f t="shared" si="2"/>
        <v>21</v>
      </c>
      <c r="W79" s="28">
        <v>1.2070129999999999</v>
      </c>
      <c r="X79" s="28">
        <v>1.2075279999999999</v>
      </c>
      <c r="Y79" s="28">
        <v>1.2080360000000001</v>
      </c>
      <c r="Z79" s="28">
        <v>1.2109190000000001</v>
      </c>
      <c r="AA79" s="28">
        <v>1.2090270000000001</v>
      </c>
    </row>
    <row r="80" spans="1:27" ht="12" customHeight="1" x14ac:dyDescent="0.55000000000000004">
      <c r="B80" s="49"/>
      <c r="F80" s="43"/>
      <c r="G80" s="44"/>
      <c r="V80" s="28">
        <f t="shared" si="2"/>
        <v>22</v>
      </c>
      <c r="W80" s="28">
        <v>1.209511</v>
      </c>
      <c r="X80" s="28">
        <v>1.2099869999999999</v>
      </c>
      <c r="Y80" s="28">
        <v>1.2104870000000001</v>
      </c>
      <c r="Z80" s="28">
        <v>1.210129</v>
      </c>
      <c r="AA80" s="28">
        <v>1.211374</v>
      </c>
    </row>
    <row r="81" spans="1:27" ht="12" customHeight="1" x14ac:dyDescent="0.55000000000000004">
      <c r="A81" s="25" t="s">
        <v>20</v>
      </c>
      <c r="B81" s="49">
        <f>B79/T7</f>
        <v>4.168278617462149E-2</v>
      </c>
      <c r="F81" s="43"/>
      <c r="G81" s="44"/>
      <c r="V81" s="28">
        <f t="shared" si="2"/>
        <v>23</v>
      </c>
      <c r="W81" s="28">
        <v>1.2118230000000001</v>
      </c>
      <c r="X81" s="28">
        <v>1.2122649999999999</v>
      </c>
      <c r="Y81" s="28">
        <v>1.2126999999999999</v>
      </c>
      <c r="Z81" s="28">
        <v>1.2151860000000001</v>
      </c>
      <c r="AA81" s="28">
        <v>1.213552</v>
      </c>
    </row>
    <row r="82" spans="1:27" ht="12" customHeight="1" x14ac:dyDescent="0.55000000000000004">
      <c r="A82" s="25" t="s">
        <v>21</v>
      </c>
      <c r="B82" s="49">
        <f>T5-(B78/B81)</f>
        <v>64.139611214886486</v>
      </c>
      <c r="F82" s="43"/>
      <c r="G82" s="44"/>
      <c r="V82" s="28">
        <f t="shared" si="2"/>
        <v>24</v>
      </c>
      <c r="W82" s="28">
        <v>1.2139690000000001</v>
      </c>
      <c r="X82" s="28">
        <v>1.2143809999999999</v>
      </c>
      <c r="Y82" s="28">
        <v>1.2147859999999999</v>
      </c>
      <c r="Z82" s="28">
        <v>1.21855</v>
      </c>
      <c r="AA82" s="28">
        <v>1.2155800000000001</v>
      </c>
    </row>
    <row r="83" spans="1:27" ht="12" customHeight="1" x14ac:dyDescent="0.55000000000000004">
      <c r="B83" s="49"/>
      <c r="F83" s="43"/>
      <c r="G83" s="44"/>
      <c r="V83" s="28">
        <f t="shared" si="2"/>
        <v>25</v>
      </c>
      <c r="W83" s="28">
        <v>1.216353</v>
      </c>
      <c r="X83" s="28">
        <v>1.2171050000000001</v>
      </c>
      <c r="Y83" s="28">
        <v>1.2178370000000001</v>
      </c>
      <c r="Z83" s="28">
        <v>1.2218580000000001</v>
      </c>
      <c r="AA83" s="28">
        <v>1.2192449999999999</v>
      </c>
    </row>
    <row r="84" spans="1:27" ht="12" customHeight="1" x14ac:dyDescent="0.55000000000000004">
      <c r="B84" s="49"/>
      <c r="F84" s="43"/>
      <c r="G84" s="44"/>
      <c r="V84" s="28">
        <f t="shared" si="2"/>
        <v>26</v>
      </c>
      <c r="W84" s="28">
        <v>1.2199230000000001</v>
      </c>
      <c r="X84" s="28">
        <v>1.2205839999999999</v>
      </c>
      <c r="Y84" s="28">
        <v>1.2212289999999999</v>
      </c>
      <c r="Z84" s="28">
        <v>1.2249719999999999</v>
      </c>
      <c r="AA84" s="28">
        <v>1.2224729999999999</v>
      </c>
    </row>
    <row r="85" spans="1:27" ht="12" customHeight="1" x14ac:dyDescent="0.55000000000000004">
      <c r="B85" s="23"/>
      <c r="F85" s="43"/>
      <c r="G85" s="44"/>
      <c r="V85" s="28">
        <f t="shared" si="2"/>
        <v>27</v>
      </c>
      <c r="W85" s="28">
        <v>1.2230730000000001</v>
      </c>
      <c r="X85" s="28">
        <v>1.2226589999999999</v>
      </c>
      <c r="Y85" s="28">
        <v>1.224232</v>
      </c>
      <c r="Z85" s="28">
        <v>1.230219</v>
      </c>
      <c r="AA85" s="28">
        <v>1.2253400000000001</v>
      </c>
    </row>
    <row r="86" spans="1:27" ht="12" customHeight="1" x14ac:dyDescent="0.55000000000000004">
      <c r="B86" s="23"/>
      <c r="F86" s="43"/>
      <c r="G86" s="44"/>
      <c r="V86" s="28">
        <f t="shared" si="2"/>
        <v>28</v>
      </c>
      <c r="W86" s="28">
        <v>1.2266570000000001</v>
      </c>
      <c r="X86" s="28">
        <v>1.2279059999999999</v>
      </c>
      <c r="Y86" s="28">
        <v>1.2290920000000001</v>
      </c>
      <c r="Z86" s="28">
        <v>1.2351209999999999</v>
      </c>
      <c r="AA86" s="28">
        <v>1.2312920000000001</v>
      </c>
    </row>
    <row r="87" spans="1:27" ht="12" customHeight="1" x14ac:dyDescent="0.55000000000000004">
      <c r="B87" s="23"/>
      <c r="F87" s="43"/>
      <c r="G87" s="44"/>
      <c r="V87" s="28">
        <f t="shared" si="2"/>
        <v>29</v>
      </c>
      <c r="W87" s="28">
        <v>1.232316</v>
      </c>
      <c r="X87" s="28">
        <v>1.233293</v>
      </c>
      <c r="Y87" s="28">
        <v>1.234227</v>
      </c>
      <c r="Z87" s="28">
        <v>1.2351209999999999</v>
      </c>
      <c r="AA87" s="28">
        <v>1.2359770000000001</v>
      </c>
    </row>
    <row r="88" spans="1:27" ht="12" customHeight="1" x14ac:dyDescent="0.55000000000000004">
      <c r="B88" s="23"/>
      <c r="F88" s="43"/>
      <c r="G88" s="44"/>
      <c r="H88" s="50"/>
      <c r="V88" s="28">
        <f t="shared" si="2"/>
        <v>30</v>
      </c>
      <c r="W88" s="28">
        <v>1.236799</v>
      </c>
      <c r="X88" s="28">
        <v>1.237587</v>
      </c>
      <c r="Y88" s="28">
        <v>1.238345</v>
      </c>
      <c r="Z88" s="28">
        <v>1.239074</v>
      </c>
      <c r="AA88" s="28">
        <v>1.2397750000000001</v>
      </c>
    </row>
    <row r="89" spans="1:27" ht="12" customHeight="1" x14ac:dyDescent="0.55000000000000004">
      <c r="B89" s="23"/>
      <c r="F89" s="43"/>
      <c r="G89" s="44"/>
      <c r="T89" s="27"/>
      <c r="V89" s="28">
        <f t="shared" si="2"/>
        <v>31</v>
      </c>
      <c r="W89" s="28">
        <v>1.240451</v>
      </c>
      <c r="X89" s="28">
        <v>1.2411019999999999</v>
      </c>
      <c r="Y89" s="28">
        <v>1.2417309999999999</v>
      </c>
      <c r="Z89" s="28">
        <v>1.2423379999999999</v>
      </c>
      <c r="AA89" s="28">
        <v>1.2429239999999999</v>
      </c>
    </row>
    <row r="90" spans="1:27" ht="12" customHeight="1" x14ac:dyDescent="0.55000000000000004">
      <c r="B90" s="23"/>
      <c r="F90" s="53"/>
      <c r="G90" s="51"/>
      <c r="V90" s="28">
        <f t="shared" si="2"/>
        <v>32</v>
      </c>
      <c r="W90" s="28">
        <v>1.243492</v>
      </c>
      <c r="X90" s="28">
        <v>1.24404</v>
      </c>
      <c r="Y90" s="28">
        <v>1.2445710000000001</v>
      </c>
      <c r="Z90" s="28">
        <v>1.2450859999999999</v>
      </c>
      <c r="AA90" s="28">
        <v>1.2455849999999999</v>
      </c>
    </row>
    <row r="91" spans="1:27" ht="12" customHeight="1" x14ac:dyDescent="0.55000000000000004">
      <c r="B91" s="23"/>
      <c r="F91" s="43"/>
      <c r="G91" s="44"/>
      <c r="V91" s="28">
        <f t="shared" si="2"/>
        <v>33</v>
      </c>
      <c r="W91" s="28">
        <v>1.246068</v>
      </c>
      <c r="X91" s="28">
        <v>1.2465379999999999</v>
      </c>
      <c r="Y91" s="28">
        <v>1.246993</v>
      </c>
      <c r="Z91" s="28">
        <v>1.247436</v>
      </c>
      <c r="AA91" s="28">
        <v>1.2478659999999999</v>
      </c>
    </row>
    <row r="92" spans="1:27" ht="12" customHeight="1" x14ac:dyDescent="0.55000000000000004">
      <c r="B92" s="23"/>
      <c r="F92" s="43"/>
      <c r="G92" s="44"/>
      <c r="V92" s="28">
        <f t="shared" si="2"/>
        <v>34</v>
      </c>
      <c r="W92" s="28">
        <v>1.248691</v>
      </c>
      <c r="X92" s="28">
        <v>1.2494719999999999</v>
      </c>
      <c r="Y92" s="28">
        <v>1.250213</v>
      </c>
      <c r="Z92" s="28">
        <v>1.2509159999999999</v>
      </c>
      <c r="AA92" s="28">
        <v>1.2515860000000001</v>
      </c>
    </row>
    <row r="93" spans="1:27" ht="12" customHeight="1" x14ac:dyDescent="0.55000000000000004">
      <c r="B93" s="23"/>
      <c r="F93" s="43"/>
      <c r="G93" s="44"/>
      <c r="V93" s="28">
        <f t="shared" si="2"/>
        <v>35</v>
      </c>
      <c r="W93" s="28">
        <v>1.252224</v>
      </c>
      <c r="X93" s="28">
        <v>1.2528319999999999</v>
      </c>
      <c r="Y93" s="28">
        <v>1.2534130000000001</v>
      </c>
      <c r="Z93" s="28">
        <v>1.2539689999999999</v>
      </c>
      <c r="AA93" s="28">
        <v>1.2545010000000001</v>
      </c>
    </row>
    <row r="94" spans="1:27" ht="12" customHeight="1" x14ac:dyDescent="0.55000000000000004">
      <c r="B94" s="23"/>
      <c r="F94" s="43"/>
      <c r="G94" s="44"/>
      <c r="V94" s="28">
        <f t="shared" si="2"/>
        <v>36</v>
      </c>
      <c r="W94" s="28">
        <v>1.25501</v>
      </c>
      <c r="X94" s="28">
        <v>1.2554989999999999</v>
      </c>
      <c r="Y94" s="28">
        <v>1.2559689999999999</v>
      </c>
      <c r="Z94" s="28">
        <v>1.2564200000000001</v>
      </c>
      <c r="AA94" s="28">
        <v>1.2568539999999999</v>
      </c>
    </row>
    <row r="95" spans="1:27" x14ac:dyDescent="0.55000000000000004">
      <c r="B95" s="23"/>
      <c r="F95" s="43"/>
      <c r="G95" s="44"/>
      <c r="V95" s="28">
        <f t="shared" si="2"/>
        <v>37</v>
      </c>
      <c r="W95" s="28">
        <v>1.2572719999999999</v>
      </c>
      <c r="X95" s="28">
        <v>1.2576750000000001</v>
      </c>
      <c r="Y95" s="28">
        <v>2.2580640000000001</v>
      </c>
      <c r="Z95" s="28">
        <v>1.2584379999999999</v>
      </c>
      <c r="AA95" s="28">
        <v>1.2587999999999999</v>
      </c>
    </row>
    <row r="96" spans="1:27" x14ac:dyDescent="0.55000000000000004">
      <c r="B96" s="23"/>
      <c r="F96" s="43"/>
      <c r="G96" s="54"/>
      <c r="V96" s="28">
        <f t="shared" si="2"/>
        <v>38</v>
      </c>
      <c r="W96" s="28">
        <v>1.2596529999999999</v>
      </c>
      <c r="X96" s="28">
        <v>1.2604390000000001</v>
      </c>
      <c r="Y96" s="28">
        <v>1.2611669999999999</v>
      </c>
      <c r="Z96" s="28">
        <v>1.261841</v>
      </c>
      <c r="AA96" s="28">
        <v>1.263056</v>
      </c>
    </row>
    <row r="97" spans="2:27" x14ac:dyDescent="0.55000000000000004">
      <c r="B97" s="23"/>
      <c r="F97" s="55"/>
      <c r="G97" s="56"/>
      <c r="V97" s="28">
        <f t="shared" si="2"/>
        <v>39</v>
      </c>
      <c r="W97" s="28">
        <v>1.2641199999999999</v>
      </c>
      <c r="X97" s="28">
        <v>1.265061</v>
      </c>
      <c r="Y97" s="28">
        <v>1.2658990000000001</v>
      </c>
      <c r="Z97" s="28">
        <v>1.266651</v>
      </c>
      <c r="AA97" s="28">
        <v>1.267331</v>
      </c>
    </row>
    <row r="98" spans="2:27" x14ac:dyDescent="0.55000000000000004">
      <c r="B98" s="23"/>
      <c r="F98" s="57"/>
      <c r="G98" s="45"/>
      <c r="V98" s="28">
        <v>40</v>
      </c>
      <c r="W98" s="28">
        <v>1.2679480000000001</v>
      </c>
      <c r="X98" s="28">
        <v>1.2685109999999999</v>
      </c>
      <c r="Y98" s="28">
        <v>1.2825500000000001</v>
      </c>
    </row>
    <row r="99" spans="2:27" x14ac:dyDescent="0.55000000000000004">
      <c r="B99" s="23"/>
      <c r="F99" s="57"/>
      <c r="G99" s="45"/>
    </row>
    <row r="100" spans="2:27" x14ac:dyDescent="0.55000000000000004">
      <c r="F100" s="58"/>
    </row>
    <row r="101" spans="2:27" x14ac:dyDescent="0.55000000000000004">
      <c r="F101" s="58"/>
    </row>
    <row r="102" spans="2:27" x14ac:dyDescent="0.55000000000000004">
      <c r="F102" s="58"/>
    </row>
    <row r="103" spans="2:27" x14ac:dyDescent="0.55000000000000004">
      <c r="F103" s="58"/>
    </row>
    <row r="104" spans="2:27" x14ac:dyDescent="0.55000000000000004">
      <c r="F104" s="58"/>
    </row>
    <row r="105" spans="2:27" x14ac:dyDescent="0.55000000000000004">
      <c r="F105" s="58"/>
    </row>
    <row r="106" spans="2:27" x14ac:dyDescent="0.55000000000000004">
      <c r="F106" s="58"/>
    </row>
    <row r="107" spans="2:27" x14ac:dyDescent="0.55000000000000004">
      <c r="F107" s="58"/>
    </row>
    <row r="108" spans="2:27" x14ac:dyDescent="0.55000000000000004">
      <c r="F108" s="58"/>
    </row>
    <row r="109" spans="2:27" x14ac:dyDescent="0.55000000000000004">
      <c r="F109" s="58"/>
    </row>
    <row r="110" spans="2:27" x14ac:dyDescent="0.55000000000000004">
      <c r="F110" s="58"/>
    </row>
    <row r="111" spans="2:27" x14ac:dyDescent="0.55000000000000004">
      <c r="F111" s="58"/>
    </row>
    <row r="112" spans="2:27" x14ac:dyDescent="0.55000000000000004">
      <c r="F112" s="58"/>
    </row>
    <row r="113" spans="6:6" x14ac:dyDescent="0.55000000000000004">
      <c r="F113" s="58"/>
    </row>
    <row r="114" spans="6:6" x14ac:dyDescent="0.55000000000000004">
      <c r="F114" s="58"/>
    </row>
    <row r="115" spans="6:6" x14ac:dyDescent="0.55000000000000004">
      <c r="F115" s="58"/>
    </row>
    <row r="116" spans="6:6" x14ac:dyDescent="0.55000000000000004">
      <c r="F116" s="58"/>
    </row>
    <row r="117" spans="6:6" x14ac:dyDescent="0.55000000000000004">
      <c r="F117" s="58"/>
    </row>
    <row r="118" spans="6:6" x14ac:dyDescent="0.55000000000000004">
      <c r="F118" s="58"/>
    </row>
    <row r="119" spans="6:6" x14ac:dyDescent="0.55000000000000004">
      <c r="F119" s="58"/>
    </row>
    <row r="120" spans="6:6" x14ac:dyDescent="0.55000000000000004">
      <c r="F120" s="58"/>
    </row>
    <row r="121" spans="6:6" x14ac:dyDescent="0.55000000000000004">
      <c r="F121" s="58"/>
    </row>
    <row r="122" spans="6:6" x14ac:dyDescent="0.55000000000000004">
      <c r="F122" s="58"/>
    </row>
    <row r="123" spans="6:6" x14ac:dyDescent="0.55000000000000004">
      <c r="F123" s="58"/>
    </row>
    <row r="124" spans="6:6" x14ac:dyDescent="0.55000000000000004">
      <c r="F124" s="58"/>
    </row>
    <row r="125" spans="6:6" x14ac:dyDescent="0.55000000000000004">
      <c r="F125" s="58"/>
    </row>
    <row r="126" spans="6:6" x14ac:dyDescent="0.55000000000000004">
      <c r="F126" s="58"/>
    </row>
    <row r="127" spans="6:6" x14ac:dyDescent="0.55000000000000004">
      <c r="F127" s="58"/>
    </row>
    <row r="128" spans="6:6" x14ac:dyDescent="0.55000000000000004">
      <c r="F128" s="58"/>
    </row>
    <row r="129" spans="6:6" x14ac:dyDescent="0.55000000000000004">
      <c r="F129" s="58"/>
    </row>
    <row r="130" spans="6:6" x14ac:dyDescent="0.55000000000000004">
      <c r="F130" s="58"/>
    </row>
    <row r="131" spans="6:6" x14ac:dyDescent="0.55000000000000004">
      <c r="F131" s="58"/>
    </row>
    <row r="132" spans="6:6" x14ac:dyDescent="0.55000000000000004">
      <c r="F132" s="58"/>
    </row>
    <row r="133" spans="6:6" x14ac:dyDescent="0.55000000000000004">
      <c r="F133" s="58"/>
    </row>
    <row r="134" spans="6:6" x14ac:dyDescent="0.55000000000000004">
      <c r="F134" s="58"/>
    </row>
    <row r="135" spans="6:6" x14ac:dyDescent="0.55000000000000004">
      <c r="F135" s="58"/>
    </row>
    <row r="136" spans="6:6" x14ac:dyDescent="0.55000000000000004">
      <c r="F136" s="58"/>
    </row>
    <row r="137" spans="6:6" x14ac:dyDescent="0.55000000000000004">
      <c r="F137" s="58"/>
    </row>
    <row r="138" spans="6:6" x14ac:dyDescent="0.55000000000000004">
      <c r="F138" s="58"/>
    </row>
    <row r="139" spans="6:6" x14ac:dyDescent="0.55000000000000004">
      <c r="F139" s="58"/>
    </row>
    <row r="140" spans="6:6" x14ac:dyDescent="0.55000000000000004">
      <c r="F140" s="58"/>
    </row>
    <row r="141" spans="6:6" x14ac:dyDescent="0.55000000000000004">
      <c r="F141" s="58"/>
    </row>
    <row r="142" spans="6:6" x14ac:dyDescent="0.55000000000000004">
      <c r="F142" s="58"/>
    </row>
    <row r="143" spans="6:6" x14ac:dyDescent="0.55000000000000004">
      <c r="F143" s="58"/>
    </row>
    <row r="144" spans="6:6" x14ac:dyDescent="0.55000000000000004">
      <c r="F144" s="58"/>
    </row>
    <row r="145" spans="6:6" x14ac:dyDescent="0.55000000000000004">
      <c r="F145" s="58"/>
    </row>
    <row r="146" spans="6:6" x14ac:dyDescent="0.55000000000000004">
      <c r="F146" s="58"/>
    </row>
    <row r="147" spans="6:6" x14ac:dyDescent="0.55000000000000004">
      <c r="F147" s="58"/>
    </row>
    <row r="148" spans="6:6" x14ac:dyDescent="0.55000000000000004">
      <c r="F148" s="58"/>
    </row>
    <row r="149" spans="6:6" x14ac:dyDescent="0.55000000000000004">
      <c r="F149" s="58"/>
    </row>
    <row r="150" spans="6:6" x14ac:dyDescent="0.55000000000000004">
      <c r="F150" s="58"/>
    </row>
    <row r="151" spans="6:6" x14ac:dyDescent="0.55000000000000004">
      <c r="F151" s="58"/>
    </row>
    <row r="152" spans="6:6" x14ac:dyDescent="0.55000000000000004">
      <c r="F152" s="58"/>
    </row>
    <row r="153" spans="6:6" x14ac:dyDescent="0.55000000000000004">
      <c r="F153" s="58"/>
    </row>
    <row r="154" spans="6:6" x14ac:dyDescent="0.55000000000000004">
      <c r="F154" s="58"/>
    </row>
    <row r="155" spans="6:6" x14ac:dyDescent="0.55000000000000004">
      <c r="F155" s="58"/>
    </row>
    <row r="156" spans="6:6" x14ac:dyDescent="0.55000000000000004">
      <c r="F156" s="58"/>
    </row>
    <row r="157" spans="6:6" x14ac:dyDescent="0.55000000000000004">
      <c r="F157" s="58"/>
    </row>
    <row r="158" spans="6:6" x14ac:dyDescent="0.55000000000000004">
      <c r="F158" s="58"/>
    </row>
    <row r="159" spans="6:6" x14ac:dyDescent="0.55000000000000004">
      <c r="F159" s="58"/>
    </row>
    <row r="160" spans="6:6" x14ac:dyDescent="0.55000000000000004">
      <c r="F160" s="58"/>
    </row>
    <row r="161" spans="6:6" x14ac:dyDescent="0.55000000000000004">
      <c r="F161" s="58"/>
    </row>
    <row r="162" spans="6:6" x14ac:dyDescent="0.55000000000000004">
      <c r="F162" s="58"/>
    </row>
    <row r="163" spans="6:6" x14ac:dyDescent="0.55000000000000004">
      <c r="F163" s="58"/>
    </row>
    <row r="164" spans="6:6" x14ac:dyDescent="0.55000000000000004">
      <c r="F164" s="58"/>
    </row>
    <row r="165" spans="6:6" x14ac:dyDescent="0.55000000000000004">
      <c r="F165" s="58"/>
    </row>
    <row r="166" spans="6:6" x14ac:dyDescent="0.55000000000000004">
      <c r="F166" s="58"/>
    </row>
    <row r="167" spans="6:6" x14ac:dyDescent="0.55000000000000004">
      <c r="F167" s="58"/>
    </row>
    <row r="168" spans="6:6" x14ac:dyDescent="0.55000000000000004">
      <c r="F168" s="58"/>
    </row>
    <row r="169" spans="6:6" x14ac:dyDescent="0.55000000000000004">
      <c r="F169" s="58"/>
    </row>
    <row r="170" spans="6:6" x14ac:dyDescent="0.55000000000000004">
      <c r="F170" s="58"/>
    </row>
    <row r="171" spans="6:6" x14ac:dyDescent="0.55000000000000004">
      <c r="F171" s="58"/>
    </row>
    <row r="172" spans="6:6" x14ac:dyDescent="0.55000000000000004">
      <c r="F172" s="58"/>
    </row>
    <row r="173" spans="6:6" x14ac:dyDescent="0.55000000000000004">
      <c r="F173" s="58"/>
    </row>
    <row r="174" spans="6:6" x14ac:dyDescent="0.55000000000000004">
      <c r="F174" s="58"/>
    </row>
    <row r="175" spans="6:6" x14ac:dyDescent="0.55000000000000004">
      <c r="F175" s="58"/>
    </row>
    <row r="176" spans="6:6" x14ac:dyDescent="0.55000000000000004">
      <c r="F176" s="58"/>
    </row>
    <row r="177" spans="6:6" x14ac:dyDescent="0.55000000000000004">
      <c r="F177" s="58"/>
    </row>
    <row r="178" spans="6:6" x14ac:dyDescent="0.55000000000000004">
      <c r="F178" s="58"/>
    </row>
    <row r="179" spans="6:6" x14ac:dyDescent="0.55000000000000004">
      <c r="F179" s="58"/>
    </row>
    <row r="180" spans="6:6" x14ac:dyDescent="0.55000000000000004">
      <c r="F180" s="58"/>
    </row>
    <row r="181" spans="6:6" x14ac:dyDescent="0.55000000000000004">
      <c r="F181" s="58"/>
    </row>
    <row r="182" spans="6:6" x14ac:dyDescent="0.55000000000000004">
      <c r="F182" s="58"/>
    </row>
    <row r="183" spans="6:6" x14ac:dyDescent="0.55000000000000004">
      <c r="F183" s="58"/>
    </row>
    <row r="184" spans="6:6" x14ac:dyDescent="0.55000000000000004">
      <c r="F184" s="58"/>
    </row>
    <row r="185" spans="6:6" x14ac:dyDescent="0.55000000000000004">
      <c r="F185" s="58"/>
    </row>
    <row r="186" spans="6:6" x14ac:dyDescent="0.55000000000000004">
      <c r="F186" s="58"/>
    </row>
    <row r="187" spans="6:6" x14ac:dyDescent="0.55000000000000004">
      <c r="F187" s="58"/>
    </row>
    <row r="188" spans="6:6" x14ac:dyDescent="0.55000000000000004">
      <c r="F188" s="58"/>
    </row>
    <row r="189" spans="6:6" x14ac:dyDescent="0.55000000000000004">
      <c r="F189" s="58"/>
    </row>
    <row r="190" spans="6:6" x14ac:dyDescent="0.55000000000000004">
      <c r="F190" s="58"/>
    </row>
    <row r="191" spans="6:6" x14ac:dyDescent="0.55000000000000004">
      <c r="F191" s="58"/>
    </row>
    <row r="192" spans="6:6" x14ac:dyDescent="0.55000000000000004">
      <c r="F192" s="58"/>
    </row>
    <row r="193" spans="6:6" x14ac:dyDescent="0.55000000000000004">
      <c r="F193" s="58"/>
    </row>
    <row r="194" spans="6:6" x14ac:dyDescent="0.55000000000000004">
      <c r="F194" s="58"/>
    </row>
    <row r="195" spans="6:6" x14ac:dyDescent="0.55000000000000004">
      <c r="F195" s="58"/>
    </row>
    <row r="196" spans="6:6" x14ac:dyDescent="0.55000000000000004">
      <c r="F196" s="58"/>
    </row>
    <row r="197" spans="6:6" x14ac:dyDescent="0.55000000000000004">
      <c r="F197" s="58"/>
    </row>
    <row r="198" spans="6:6" x14ac:dyDescent="0.55000000000000004">
      <c r="F198" s="58"/>
    </row>
    <row r="199" spans="6:6" x14ac:dyDescent="0.55000000000000004">
      <c r="F199" s="58"/>
    </row>
    <row r="200" spans="6:6" x14ac:dyDescent="0.55000000000000004">
      <c r="F200" s="58"/>
    </row>
    <row r="201" spans="6:6" x14ac:dyDescent="0.55000000000000004">
      <c r="F201" s="58"/>
    </row>
    <row r="202" spans="6:6" x14ac:dyDescent="0.55000000000000004">
      <c r="F202" s="58"/>
    </row>
    <row r="203" spans="6:6" x14ac:dyDescent="0.55000000000000004">
      <c r="F203" s="58"/>
    </row>
    <row r="204" spans="6:6" x14ac:dyDescent="0.55000000000000004">
      <c r="F204" s="58"/>
    </row>
    <row r="205" spans="6:6" x14ac:dyDescent="0.55000000000000004">
      <c r="F205" s="58"/>
    </row>
    <row r="206" spans="6:6" x14ac:dyDescent="0.55000000000000004">
      <c r="F206" s="58"/>
    </row>
    <row r="207" spans="6:6" x14ac:dyDescent="0.55000000000000004">
      <c r="F207" s="58"/>
    </row>
    <row r="208" spans="6:6" x14ac:dyDescent="0.55000000000000004">
      <c r="F208" s="58"/>
    </row>
    <row r="209" spans="6:6" x14ac:dyDescent="0.55000000000000004">
      <c r="F209" s="58"/>
    </row>
    <row r="210" spans="6:6" x14ac:dyDescent="0.55000000000000004">
      <c r="F210" s="58"/>
    </row>
    <row r="211" spans="6:6" x14ac:dyDescent="0.55000000000000004">
      <c r="F211" s="58"/>
    </row>
    <row r="212" spans="6:6" x14ac:dyDescent="0.55000000000000004">
      <c r="F212" s="58"/>
    </row>
    <row r="213" spans="6:6" x14ac:dyDescent="0.55000000000000004">
      <c r="F213" s="58"/>
    </row>
    <row r="214" spans="6:6" x14ac:dyDescent="0.55000000000000004">
      <c r="F214" s="58"/>
    </row>
    <row r="215" spans="6:6" x14ac:dyDescent="0.55000000000000004">
      <c r="F215" s="58"/>
    </row>
    <row r="216" spans="6:6" x14ac:dyDescent="0.55000000000000004">
      <c r="F216" s="58"/>
    </row>
    <row r="217" spans="6:6" x14ac:dyDescent="0.55000000000000004">
      <c r="F217" s="58"/>
    </row>
    <row r="218" spans="6:6" x14ac:dyDescent="0.55000000000000004">
      <c r="F218" s="58"/>
    </row>
    <row r="219" spans="6:6" x14ac:dyDescent="0.55000000000000004">
      <c r="F219" s="58"/>
    </row>
    <row r="220" spans="6:6" x14ac:dyDescent="0.55000000000000004">
      <c r="F220" s="58"/>
    </row>
    <row r="221" spans="6:6" x14ac:dyDescent="0.55000000000000004">
      <c r="F221" s="58"/>
    </row>
    <row r="222" spans="6:6" x14ac:dyDescent="0.55000000000000004">
      <c r="F222" s="58"/>
    </row>
    <row r="223" spans="6:6" x14ac:dyDescent="0.55000000000000004">
      <c r="F223" s="58"/>
    </row>
    <row r="224" spans="6:6" x14ac:dyDescent="0.55000000000000004">
      <c r="F224" s="58"/>
    </row>
    <row r="225" spans="6:6" x14ac:dyDescent="0.55000000000000004">
      <c r="F225" s="58"/>
    </row>
    <row r="226" spans="6:6" x14ac:dyDescent="0.55000000000000004">
      <c r="F226" s="58"/>
    </row>
    <row r="227" spans="6:6" x14ac:dyDescent="0.55000000000000004">
      <c r="F227" s="58"/>
    </row>
    <row r="228" spans="6:6" x14ac:dyDescent="0.55000000000000004">
      <c r="F228" s="58"/>
    </row>
    <row r="229" spans="6:6" x14ac:dyDescent="0.55000000000000004">
      <c r="F229" s="58"/>
    </row>
    <row r="230" spans="6:6" x14ac:dyDescent="0.55000000000000004">
      <c r="F230" s="58"/>
    </row>
    <row r="231" spans="6:6" x14ac:dyDescent="0.55000000000000004">
      <c r="F231" s="58"/>
    </row>
    <row r="232" spans="6:6" x14ac:dyDescent="0.55000000000000004">
      <c r="F232" s="58"/>
    </row>
    <row r="233" spans="6:6" x14ac:dyDescent="0.55000000000000004">
      <c r="F233" s="58"/>
    </row>
    <row r="234" spans="6:6" x14ac:dyDescent="0.55000000000000004">
      <c r="F234" s="58"/>
    </row>
    <row r="235" spans="6:6" x14ac:dyDescent="0.55000000000000004">
      <c r="F235" s="58"/>
    </row>
    <row r="236" spans="6:6" x14ac:dyDescent="0.55000000000000004">
      <c r="F236" s="58"/>
    </row>
    <row r="237" spans="6:6" x14ac:dyDescent="0.55000000000000004">
      <c r="F237" s="58"/>
    </row>
    <row r="238" spans="6:6" x14ac:dyDescent="0.55000000000000004">
      <c r="F238" s="58"/>
    </row>
    <row r="239" spans="6:6" x14ac:dyDescent="0.55000000000000004">
      <c r="F239" s="58"/>
    </row>
    <row r="240" spans="6:6" x14ac:dyDescent="0.55000000000000004">
      <c r="F240" s="58"/>
    </row>
    <row r="241" spans="6:6" x14ac:dyDescent="0.55000000000000004">
      <c r="F241" s="58"/>
    </row>
    <row r="242" spans="6:6" x14ac:dyDescent="0.55000000000000004">
      <c r="F242" s="58"/>
    </row>
    <row r="243" spans="6:6" x14ac:dyDescent="0.55000000000000004">
      <c r="F243" s="58"/>
    </row>
    <row r="244" spans="6:6" x14ac:dyDescent="0.55000000000000004">
      <c r="F244" s="58"/>
    </row>
    <row r="245" spans="6:6" x14ac:dyDescent="0.55000000000000004">
      <c r="F245" s="58"/>
    </row>
    <row r="246" spans="6:6" x14ac:dyDescent="0.55000000000000004">
      <c r="F246" s="58"/>
    </row>
    <row r="247" spans="6:6" x14ac:dyDescent="0.55000000000000004">
      <c r="F247" s="58"/>
    </row>
    <row r="248" spans="6:6" x14ac:dyDescent="0.55000000000000004">
      <c r="F248" s="58"/>
    </row>
    <row r="249" spans="6:6" x14ac:dyDescent="0.55000000000000004">
      <c r="F249" s="58"/>
    </row>
    <row r="250" spans="6:6" x14ac:dyDescent="0.55000000000000004">
      <c r="F250" s="58"/>
    </row>
    <row r="251" spans="6:6" x14ac:dyDescent="0.55000000000000004">
      <c r="F251" s="58"/>
    </row>
    <row r="252" spans="6:6" x14ac:dyDescent="0.55000000000000004">
      <c r="F252" s="58"/>
    </row>
    <row r="253" spans="6:6" x14ac:dyDescent="0.55000000000000004">
      <c r="F253" s="58"/>
    </row>
    <row r="254" spans="6:6" x14ac:dyDescent="0.55000000000000004">
      <c r="F254" s="58"/>
    </row>
    <row r="255" spans="6:6" x14ac:dyDescent="0.55000000000000004">
      <c r="F255" s="58"/>
    </row>
    <row r="256" spans="6:6" x14ac:dyDescent="0.55000000000000004">
      <c r="F256" s="58"/>
    </row>
    <row r="257" spans="6:6" x14ac:dyDescent="0.55000000000000004">
      <c r="F257" s="58"/>
    </row>
    <row r="258" spans="6:6" x14ac:dyDescent="0.55000000000000004">
      <c r="F258" s="58"/>
    </row>
    <row r="259" spans="6:6" x14ac:dyDescent="0.55000000000000004">
      <c r="F259" s="58"/>
    </row>
    <row r="260" spans="6:6" x14ac:dyDescent="0.55000000000000004">
      <c r="F260" s="58"/>
    </row>
    <row r="261" spans="6:6" x14ac:dyDescent="0.55000000000000004">
      <c r="F261" s="58"/>
    </row>
    <row r="262" spans="6:6" x14ac:dyDescent="0.55000000000000004">
      <c r="F262" s="58"/>
    </row>
    <row r="263" spans="6:6" x14ac:dyDescent="0.55000000000000004">
      <c r="F263" s="58"/>
    </row>
    <row r="264" spans="6:6" x14ac:dyDescent="0.55000000000000004">
      <c r="F264" s="58"/>
    </row>
    <row r="265" spans="6:6" x14ac:dyDescent="0.55000000000000004">
      <c r="F265" s="58"/>
    </row>
    <row r="266" spans="6:6" x14ac:dyDescent="0.55000000000000004">
      <c r="F266" s="58"/>
    </row>
    <row r="267" spans="6:6" x14ac:dyDescent="0.55000000000000004">
      <c r="F267" s="58"/>
    </row>
    <row r="268" spans="6:6" x14ac:dyDescent="0.55000000000000004">
      <c r="F268" s="58"/>
    </row>
    <row r="269" spans="6:6" x14ac:dyDescent="0.55000000000000004">
      <c r="F269" s="58"/>
    </row>
    <row r="270" spans="6:6" x14ac:dyDescent="0.55000000000000004">
      <c r="F270" s="58"/>
    </row>
    <row r="271" spans="6:6" x14ac:dyDescent="0.55000000000000004">
      <c r="F271" s="58"/>
    </row>
    <row r="272" spans="6:6" x14ac:dyDescent="0.55000000000000004">
      <c r="F272" s="58"/>
    </row>
    <row r="273" spans="6:6" x14ac:dyDescent="0.55000000000000004">
      <c r="F273" s="58"/>
    </row>
    <row r="274" spans="6:6" x14ac:dyDescent="0.55000000000000004">
      <c r="F274" s="58"/>
    </row>
    <row r="275" spans="6:6" x14ac:dyDescent="0.55000000000000004">
      <c r="F275" s="58"/>
    </row>
    <row r="276" spans="6:6" x14ac:dyDescent="0.55000000000000004">
      <c r="F276" s="58"/>
    </row>
    <row r="277" spans="6:6" x14ac:dyDescent="0.55000000000000004">
      <c r="F277" s="58"/>
    </row>
    <row r="278" spans="6:6" x14ac:dyDescent="0.55000000000000004">
      <c r="F278" s="58"/>
    </row>
    <row r="279" spans="6:6" x14ac:dyDescent="0.55000000000000004">
      <c r="F279" s="58"/>
    </row>
    <row r="280" spans="6:6" x14ac:dyDescent="0.55000000000000004">
      <c r="F280" s="58"/>
    </row>
    <row r="281" spans="6:6" x14ac:dyDescent="0.55000000000000004">
      <c r="F281" s="58"/>
    </row>
    <row r="282" spans="6:6" x14ac:dyDescent="0.55000000000000004">
      <c r="F282" s="58"/>
    </row>
    <row r="283" spans="6:6" x14ac:dyDescent="0.55000000000000004">
      <c r="F283" s="58"/>
    </row>
    <row r="284" spans="6:6" x14ac:dyDescent="0.55000000000000004">
      <c r="F284" s="58"/>
    </row>
    <row r="285" spans="6:6" x14ac:dyDescent="0.55000000000000004">
      <c r="F285" s="58"/>
    </row>
    <row r="286" spans="6:6" x14ac:dyDescent="0.55000000000000004">
      <c r="F286" s="58"/>
    </row>
    <row r="287" spans="6:6" x14ac:dyDescent="0.55000000000000004">
      <c r="F287" s="58"/>
    </row>
    <row r="288" spans="6:6" x14ac:dyDescent="0.55000000000000004">
      <c r="F288" s="58"/>
    </row>
    <row r="289" spans="6:6" x14ac:dyDescent="0.55000000000000004">
      <c r="F289" s="58"/>
    </row>
    <row r="290" spans="6:6" x14ac:dyDescent="0.55000000000000004">
      <c r="F290" s="58"/>
    </row>
    <row r="291" spans="6:6" x14ac:dyDescent="0.55000000000000004">
      <c r="F291" s="58"/>
    </row>
    <row r="292" spans="6:6" x14ac:dyDescent="0.55000000000000004">
      <c r="F292" s="58"/>
    </row>
    <row r="293" spans="6:6" x14ac:dyDescent="0.55000000000000004">
      <c r="F293" s="58"/>
    </row>
    <row r="294" spans="6:6" x14ac:dyDescent="0.55000000000000004">
      <c r="F294" s="58"/>
    </row>
    <row r="295" spans="6:6" x14ac:dyDescent="0.55000000000000004">
      <c r="F295" s="58"/>
    </row>
    <row r="296" spans="6:6" x14ac:dyDescent="0.55000000000000004">
      <c r="F296" s="58"/>
    </row>
    <row r="297" spans="6:6" x14ac:dyDescent="0.55000000000000004">
      <c r="F297" s="58"/>
    </row>
    <row r="298" spans="6:6" x14ac:dyDescent="0.55000000000000004">
      <c r="F298" s="58"/>
    </row>
    <row r="299" spans="6:6" x14ac:dyDescent="0.55000000000000004">
      <c r="F299" s="58"/>
    </row>
    <row r="300" spans="6:6" x14ac:dyDescent="0.55000000000000004">
      <c r="F300" s="58"/>
    </row>
    <row r="301" spans="6:6" x14ac:dyDescent="0.55000000000000004">
      <c r="F301" s="58"/>
    </row>
    <row r="302" spans="6:6" x14ac:dyDescent="0.55000000000000004">
      <c r="F302" s="58"/>
    </row>
    <row r="303" spans="6:6" x14ac:dyDescent="0.55000000000000004">
      <c r="F303" s="58"/>
    </row>
    <row r="304" spans="6:6" x14ac:dyDescent="0.55000000000000004">
      <c r="F304" s="58"/>
    </row>
    <row r="305" spans="6:6" x14ac:dyDescent="0.55000000000000004">
      <c r="F305" s="58"/>
    </row>
    <row r="306" spans="6:6" x14ac:dyDescent="0.55000000000000004">
      <c r="F306" s="58"/>
    </row>
    <row r="307" spans="6:6" x14ac:dyDescent="0.55000000000000004">
      <c r="F307" s="58"/>
    </row>
    <row r="308" spans="6:6" x14ac:dyDescent="0.55000000000000004">
      <c r="F308" s="58"/>
    </row>
    <row r="309" spans="6:6" x14ac:dyDescent="0.55000000000000004">
      <c r="F309" s="58"/>
    </row>
    <row r="310" spans="6:6" x14ac:dyDescent="0.55000000000000004">
      <c r="F310" s="58"/>
    </row>
    <row r="311" spans="6:6" x14ac:dyDescent="0.55000000000000004">
      <c r="F311" s="58"/>
    </row>
    <row r="312" spans="6:6" x14ac:dyDescent="0.55000000000000004">
      <c r="F312" s="58"/>
    </row>
    <row r="313" spans="6:6" x14ac:dyDescent="0.55000000000000004">
      <c r="F313" s="58"/>
    </row>
    <row r="314" spans="6:6" x14ac:dyDescent="0.55000000000000004">
      <c r="F314" s="58"/>
    </row>
    <row r="315" spans="6:6" x14ac:dyDescent="0.55000000000000004">
      <c r="F315" s="58"/>
    </row>
    <row r="316" spans="6:6" x14ac:dyDescent="0.55000000000000004">
      <c r="F316" s="58"/>
    </row>
    <row r="317" spans="6:6" x14ac:dyDescent="0.55000000000000004">
      <c r="F317" s="58"/>
    </row>
    <row r="318" spans="6:6" x14ac:dyDescent="0.55000000000000004">
      <c r="F318" s="58"/>
    </row>
    <row r="319" spans="6:6" x14ac:dyDescent="0.55000000000000004">
      <c r="F319" s="58"/>
    </row>
    <row r="320" spans="6:6" x14ac:dyDescent="0.55000000000000004">
      <c r="F320" s="58"/>
    </row>
    <row r="321" spans="6:6" x14ac:dyDescent="0.55000000000000004">
      <c r="F321" s="58"/>
    </row>
    <row r="322" spans="6:6" x14ac:dyDescent="0.55000000000000004">
      <c r="F322" s="58"/>
    </row>
    <row r="323" spans="6:6" x14ac:dyDescent="0.55000000000000004">
      <c r="F323" s="58"/>
    </row>
    <row r="324" spans="6:6" x14ac:dyDescent="0.55000000000000004">
      <c r="F324" s="58"/>
    </row>
    <row r="325" spans="6:6" x14ac:dyDescent="0.55000000000000004">
      <c r="F325" s="58"/>
    </row>
    <row r="326" spans="6:6" x14ac:dyDescent="0.55000000000000004">
      <c r="F326" s="58"/>
    </row>
    <row r="327" spans="6:6" x14ac:dyDescent="0.55000000000000004">
      <c r="F327" s="58"/>
    </row>
    <row r="328" spans="6:6" x14ac:dyDescent="0.55000000000000004">
      <c r="F328" s="58"/>
    </row>
    <row r="329" spans="6:6" x14ac:dyDescent="0.55000000000000004">
      <c r="F329" s="58"/>
    </row>
    <row r="330" spans="6:6" x14ac:dyDescent="0.55000000000000004">
      <c r="F330" s="58"/>
    </row>
    <row r="331" spans="6:6" x14ac:dyDescent="0.55000000000000004">
      <c r="F331" s="58"/>
    </row>
    <row r="332" spans="6:6" x14ac:dyDescent="0.55000000000000004">
      <c r="F332" s="58"/>
    </row>
    <row r="333" spans="6:6" x14ac:dyDescent="0.55000000000000004">
      <c r="F333" s="58"/>
    </row>
    <row r="334" spans="6:6" x14ac:dyDescent="0.55000000000000004">
      <c r="F334" s="58"/>
    </row>
    <row r="335" spans="6:6" x14ac:dyDescent="0.55000000000000004">
      <c r="F335" s="58"/>
    </row>
    <row r="336" spans="6:6" x14ac:dyDescent="0.55000000000000004">
      <c r="F336" s="58"/>
    </row>
    <row r="337" spans="6:6" x14ac:dyDescent="0.55000000000000004">
      <c r="F337" s="58"/>
    </row>
    <row r="338" spans="6:6" x14ac:dyDescent="0.55000000000000004">
      <c r="F338" s="58"/>
    </row>
    <row r="339" spans="6:6" x14ac:dyDescent="0.55000000000000004">
      <c r="F339" s="58"/>
    </row>
    <row r="340" spans="6:6" x14ac:dyDescent="0.55000000000000004">
      <c r="F340" s="58"/>
    </row>
    <row r="341" spans="6:6" x14ac:dyDescent="0.55000000000000004">
      <c r="F341" s="58"/>
    </row>
    <row r="342" spans="6:6" x14ac:dyDescent="0.55000000000000004">
      <c r="F342" s="58"/>
    </row>
    <row r="343" spans="6:6" x14ac:dyDescent="0.55000000000000004">
      <c r="F343" s="58"/>
    </row>
    <row r="344" spans="6:6" x14ac:dyDescent="0.55000000000000004">
      <c r="F344" s="58"/>
    </row>
    <row r="345" spans="6:6" x14ac:dyDescent="0.55000000000000004">
      <c r="F345" s="58"/>
    </row>
    <row r="346" spans="6:6" x14ac:dyDescent="0.55000000000000004">
      <c r="F346" s="58"/>
    </row>
    <row r="347" spans="6:6" x14ac:dyDescent="0.55000000000000004">
      <c r="F347" s="58"/>
    </row>
    <row r="348" spans="6:6" x14ac:dyDescent="0.55000000000000004">
      <c r="F348" s="58"/>
    </row>
    <row r="349" spans="6:6" x14ac:dyDescent="0.55000000000000004">
      <c r="F349" s="58"/>
    </row>
    <row r="350" spans="6:6" x14ac:dyDescent="0.55000000000000004">
      <c r="F350" s="58"/>
    </row>
    <row r="351" spans="6:6" x14ac:dyDescent="0.55000000000000004">
      <c r="F351" s="58"/>
    </row>
    <row r="352" spans="6:6" x14ac:dyDescent="0.55000000000000004">
      <c r="F352" s="58"/>
    </row>
    <row r="353" spans="6:6" x14ac:dyDescent="0.55000000000000004">
      <c r="F353" s="58"/>
    </row>
    <row r="354" spans="6:6" x14ac:dyDescent="0.55000000000000004">
      <c r="F354" s="58"/>
    </row>
    <row r="355" spans="6:6" x14ac:dyDescent="0.55000000000000004">
      <c r="F355" s="58"/>
    </row>
    <row r="356" spans="6:6" x14ac:dyDescent="0.55000000000000004">
      <c r="F356" s="58"/>
    </row>
    <row r="357" spans="6:6" x14ac:dyDescent="0.55000000000000004">
      <c r="F357" s="58"/>
    </row>
    <row r="358" spans="6:6" x14ac:dyDescent="0.55000000000000004">
      <c r="F358" s="58"/>
    </row>
    <row r="359" spans="6:6" x14ac:dyDescent="0.55000000000000004">
      <c r="F359" s="58"/>
    </row>
    <row r="360" spans="6:6" x14ac:dyDescent="0.55000000000000004">
      <c r="F360" s="58"/>
    </row>
    <row r="361" spans="6:6" x14ac:dyDescent="0.55000000000000004">
      <c r="F361" s="58"/>
    </row>
    <row r="362" spans="6:6" x14ac:dyDescent="0.55000000000000004">
      <c r="F362" s="58"/>
    </row>
    <row r="363" spans="6:6" x14ac:dyDescent="0.55000000000000004">
      <c r="F363" s="58"/>
    </row>
    <row r="364" spans="6:6" x14ac:dyDescent="0.55000000000000004">
      <c r="F364" s="58"/>
    </row>
    <row r="365" spans="6:6" x14ac:dyDescent="0.55000000000000004">
      <c r="F365" s="58"/>
    </row>
    <row r="366" spans="6:6" x14ac:dyDescent="0.55000000000000004">
      <c r="F366" s="58"/>
    </row>
    <row r="367" spans="6:6" x14ac:dyDescent="0.55000000000000004">
      <c r="F367" s="58"/>
    </row>
    <row r="368" spans="6:6" x14ac:dyDescent="0.55000000000000004">
      <c r="F368" s="58"/>
    </row>
    <row r="369" spans="6:6" x14ac:dyDescent="0.55000000000000004">
      <c r="F369" s="58"/>
    </row>
    <row r="370" spans="6:6" x14ac:dyDescent="0.55000000000000004">
      <c r="F370" s="58"/>
    </row>
    <row r="371" spans="6:6" x14ac:dyDescent="0.55000000000000004">
      <c r="F371" s="58"/>
    </row>
    <row r="372" spans="6:6" x14ac:dyDescent="0.55000000000000004">
      <c r="F372" s="58"/>
    </row>
    <row r="373" spans="6:6" x14ac:dyDescent="0.55000000000000004">
      <c r="F373" s="58"/>
    </row>
    <row r="374" spans="6:6" x14ac:dyDescent="0.55000000000000004">
      <c r="F374" s="58"/>
    </row>
    <row r="375" spans="6:6" x14ac:dyDescent="0.55000000000000004">
      <c r="F375" s="58"/>
    </row>
    <row r="376" spans="6:6" x14ac:dyDescent="0.55000000000000004">
      <c r="F376" s="58"/>
    </row>
    <row r="377" spans="6:6" x14ac:dyDescent="0.55000000000000004">
      <c r="F377" s="58"/>
    </row>
    <row r="378" spans="6:6" x14ac:dyDescent="0.55000000000000004">
      <c r="F378" s="58"/>
    </row>
    <row r="379" spans="6:6" x14ac:dyDescent="0.55000000000000004">
      <c r="F379" s="58"/>
    </row>
    <row r="380" spans="6:6" x14ac:dyDescent="0.55000000000000004">
      <c r="F380" s="58"/>
    </row>
    <row r="381" spans="6:6" x14ac:dyDescent="0.55000000000000004">
      <c r="F381" s="58"/>
    </row>
    <row r="382" spans="6:6" x14ac:dyDescent="0.55000000000000004">
      <c r="F382" s="58"/>
    </row>
    <row r="383" spans="6:6" x14ac:dyDescent="0.55000000000000004">
      <c r="F383" s="58"/>
    </row>
    <row r="384" spans="6:6" x14ac:dyDescent="0.55000000000000004">
      <c r="F384" s="58"/>
    </row>
    <row r="385" spans="6:6" x14ac:dyDescent="0.55000000000000004">
      <c r="F385" s="58"/>
    </row>
    <row r="386" spans="6:6" x14ac:dyDescent="0.55000000000000004">
      <c r="F386" s="58"/>
    </row>
    <row r="387" spans="6:6" x14ac:dyDescent="0.55000000000000004">
      <c r="F387" s="58"/>
    </row>
    <row r="388" spans="6:6" x14ac:dyDescent="0.55000000000000004">
      <c r="F388" s="58"/>
    </row>
    <row r="389" spans="6:6" x14ac:dyDescent="0.55000000000000004">
      <c r="F389" s="58"/>
    </row>
    <row r="390" spans="6:6" x14ac:dyDescent="0.55000000000000004">
      <c r="F390" s="58"/>
    </row>
    <row r="391" spans="6:6" x14ac:dyDescent="0.55000000000000004">
      <c r="F391" s="58"/>
    </row>
    <row r="392" spans="6:6" x14ac:dyDescent="0.55000000000000004">
      <c r="F392" s="58"/>
    </row>
    <row r="393" spans="6:6" x14ac:dyDescent="0.55000000000000004">
      <c r="F393" s="58"/>
    </row>
    <row r="394" spans="6:6" x14ac:dyDescent="0.55000000000000004">
      <c r="F394" s="58"/>
    </row>
    <row r="395" spans="6:6" x14ac:dyDescent="0.55000000000000004">
      <c r="F395" s="58"/>
    </row>
    <row r="396" spans="6:6" x14ac:dyDescent="0.55000000000000004">
      <c r="F396" s="58"/>
    </row>
    <row r="397" spans="6:6" x14ac:dyDescent="0.55000000000000004">
      <c r="F397" s="58"/>
    </row>
    <row r="398" spans="6:6" x14ac:dyDescent="0.55000000000000004">
      <c r="F398" s="58"/>
    </row>
    <row r="399" spans="6:6" x14ac:dyDescent="0.55000000000000004">
      <c r="F399" s="58"/>
    </row>
    <row r="400" spans="6:6" x14ac:dyDescent="0.55000000000000004">
      <c r="F400" s="58"/>
    </row>
    <row r="401" spans="6:6" x14ac:dyDescent="0.55000000000000004">
      <c r="F401" s="58"/>
    </row>
    <row r="402" spans="6:6" x14ac:dyDescent="0.55000000000000004">
      <c r="F402" s="58"/>
    </row>
    <row r="403" spans="6:6" x14ac:dyDescent="0.55000000000000004">
      <c r="F403" s="58"/>
    </row>
    <row r="404" spans="6:6" x14ac:dyDescent="0.55000000000000004">
      <c r="F404" s="58"/>
    </row>
    <row r="405" spans="6:6" x14ac:dyDescent="0.55000000000000004">
      <c r="F405" s="58"/>
    </row>
    <row r="406" spans="6:6" x14ac:dyDescent="0.55000000000000004">
      <c r="F406" s="58"/>
    </row>
    <row r="407" spans="6:6" x14ac:dyDescent="0.55000000000000004">
      <c r="F407" s="58"/>
    </row>
    <row r="408" spans="6:6" x14ac:dyDescent="0.55000000000000004">
      <c r="F408" s="58"/>
    </row>
    <row r="409" spans="6:6" x14ac:dyDescent="0.55000000000000004">
      <c r="F409" s="58"/>
    </row>
    <row r="410" spans="6:6" x14ac:dyDescent="0.55000000000000004">
      <c r="F410" s="58"/>
    </row>
    <row r="411" spans="6:6" x14ac:dyDescent="0.55000000000000004">
      <c r="F411" s="58"/>
    </row>
    <row r="412" spans="6:6" x14ac:dyDescent="0.55000000000000004">
      <c r="F412" s="58"/>
    </row>
    <row r="413" spans="6:6" x14ac:dyDescent="0.55000000000000004">
      <c r="F413" s="58"/>
    </row>
    <row r="414" spans="6:6" x14ac:dyDescent="0.55000000000000004">
      <c r="F414" s="58"/>
    </row>
    <row r="415" spans="6:6" x14ac:dyDescent="0.55000000000000004">
      <c r="F415" s="58"/>
    </row>
    <row r="416" spans="6:6" x14ac:dyDescent="0.55000000000000004">
      <c r="F416" s="58"/>
    </row>
    <row r="417" spans="6:6" x14ac:dyDescent="0.55000000000000004">
      <c r="F417" s="58"/>
    </row>
    <row r="418" spans="6:6" x14ac:dyDescent="0.55000000000000004">
      <c r="F418" s="58"/>
    </row>
    <row r="419" spans="6:6" x14ac:dyDescent="0.55000000000000004">
      <c r="F419" s="58"/>
    </row>
    <row r="420" spans="6:6" x14ac:dyDescent="0.55000000000000004">
      <c r="F420" s="58"/>
    </row>
    <row r="421" spans="6:6" x14ac:dyDescent="0.55000000000000004">
      <c r="F421" s="58"/>
    </row>
    <row r="422" spans="6:6" x14ac:dyDescent="0.55000000000000004">
      <c r="F422" s="58"/>
    </row>
    <row r="423" spans="6:6" x14ac:dyDescent="0.55000000000000004">
      <c r="F423" s="58"/>
    </row>
    <row r="424" spans="6:6" x14ac:dyDescent="0.55000000000000004">
      <c r="F424" s="58"/>
    </row>
    <row r="425" spans="6:6" x14ac:dyDescent="0.55000000000000004">
      <c r="F425" s="58"/>
    </row>
    <row r="426" spans="6:6" x14ac:dyDescent="0.55000000000000004">
      <c r="F426" s="58"/>
    </row>
    <row r="427" spans="6:6" x14ac:dyDescent="0.55000000000000004">
      <c r="F427" s="58"/>
    </row>
    <row r="428" spans="6:6" x14ac:dyDescent="0.55000000000000004">
      <c r="F428" s="58"/>
    </row>
    <row r="429" spans="6:6" x14ac:dyDescent="0.55000000000000004">
      <c r="F429" s="58"/>
    </row>
    <row r="430" spans="6:6" x14ac:dyDescent="0.55000000000000004">
      <c r="F430" s="58"/>
    </row>
    <row r="431" spans="6:6" x14ac:dyDescent="0.55000000000000004">
      <c r="F431" s="58"/>
    </row>
    <row r="432" spans="6:6" x14ac:dyDescent="0.55000000000000004">
      <c r="F432" s="58"/>
    </row>
    <row r="433" spans="6:6" x14ac:dyDescent="0.55000000000000004">
      <c r="F433" s="58"/>
    </row>
    <row r="434" spans="6:6" x14ac:dyDescent="0.55000000000000004">
      <c r="F434" s="58"/>
    </row>
    <row r="435" spans="6:6" x14ac:dyDescent="0.55000000000000004">
      <c r="F435" s="58"/>
    </row>
    <row r="436" spans="6:6" x14ac:dyDescent="0.55000000000000004">
      <c r="F436" s="58"/>
    </row>
    <row r="437" spans="6:6" x14ac:dyDescent="0.55000000000000004">
      <c r="F437" s="58"/>
    </row>
    <row r="438" spans="6:6" x14ac:dyDescent="0.55000000000000004">
      <c r="F438" s="58"/>
    </row>
    <row r="439" spans="6:6" x14ac:dyDescent="0.55000000000000004">
      <c r="F439" s="58"/>
    </row>
    <row r="440" spans="6:6" x14ac:dyDescent="0.55000000000000004">
      <c r="F440" s="58"/>
    </row>
    <row r="441" spans="6:6" x14ac:dyDescent="0.55000000000000004">
      <c r="F441" s="58"/>
    </row>
    <row r="442" spans="6:6" x14ac:dyDescent="0.55000000000000004">
      <c r="F442" s="58"/>
    </row>
    <row r="443" spans="6:6" x14ac:dyDescent="0.55000000000000004">
      <c r="F443" s="58"/>
    </row>
    <row r="444" spans="6:6" x14ac:dyDescent="0.55000000000000004">
      <c r="F444" s="58"/>
    </row>
    <row r="445" spans="6:6" x14ac:dyDescent="0.55000000000000004">
      <c r="F445" s="58"/>
    </row>
    <row r="446" spans="6:6" x14ac:dyDescent="0.55000000000000004">
      <c r="F446" s="58"/>
    </row>
    <row r="447" spans="6:6" x14ac:dyDescent="0.55000000000000004">
      <c r="F447" s="58"/>
    </row>
    <row r="448" spans="6:6" x14ac:dyDescent="0.55000000000000004">
      <c r="F448" s="58"/>
    </row>
    <row r="449" spans="6:6" x14ac:dyDescent="0.55000000000000004">
      <c r="F449" s="58"/>
    </row>
    <row r="450" spans="6:6" x14ac:dyDescent="0.55000000000000004">
      <c r="F450" s="58"/>
    </row>
    <row r="451" spans="6:6" x14ac:dyDescent="0.55000000000000004">
      <c r="F451" s="58"/>
    </row>
    <row r="452" spans="6:6" x14ac:dyDescent="0.55000000000000004">
      <c r="F452" s="58"/>
    </row>
    <row r="453" spans="6:6" x14ac:dyDescent="0.55000000000000004">
      <c r="F453" s="58"/>
    </row>
    <row r="454" spans="6:6" x14ac:dyDescent="0.55000000000000004">
      <c r="F454" s="58"/>
    </row>
    <row r="455" spans="6:6" x14ac:dyDescent="0.55000000000000004">
      <c r="F455" s="58"/>
    </row>
    <row r="456" spans="6:6" x14ac:dyDescent="0.55000000000000004">
      <c r="F456" s="58"/>
    </row>
    <row r="457" spans="6:6" x14ac:dyDescent="0.55000000000000004">
      <c r="F457" s="58"/>
    </row>
    <row r="458" spans="6:6" x14ac:dyDescent="0.55000000000000004">
      <c r="F458" s="58"/>
    </row>
    <row r="459" spans="6:6" x14ac:dyDescent="0.55000000000000004">
      <c r="F459" s="58"/>
    </row>
    <row r="460" spans="6:6" x14ac:dyDescent="0.55000000000000004">
      <c r="F460" s="58"/>
    </row>
    <row r="461" spans="6:6" x14ac:dyDescent="0.55000000000000004">
      <c r="F461" s="58"/>
    </row>
    <row r="462" spans="6:6" x14ac:dyDescent="0.55000000000000004">
      <c r="F462" s="58"/>
    </row>
    <row r="463" spans="6:6" x14ac:dyDescent="0.55000000000000004">
      <c r="F463" s="58"/>
    </row>
    <row r="464" spans="6:6" x14ac:dyDescent="0.55000000000000004">
      <c r="F464" s="58"/>
    </row>
    <row r="465" spans="6:6" x14ac:dyDescent="0.55000000000000004">
      <c r="F465" s="58"/>
    </row>
    <row r="466" spans="6:6" x14ac:dyDescent="0.55000000000000004">
      <c r="F466" s="58"/>
    </row>
    <row r="467" spans="6:6" x14ac:dyDescent="0.55000000000000004">
      <c r="F467" s="58"/>
    </row>
    <row r="468" spans="6:6" x14ac:dyDescent="0.55000000000000004">
      <c r="F468" s="58"/>
    </row>
    <row r="469" spans="6:6" x14ac:dyDescent="0.55000000000000004">
      <c r="F469" s="58"/>
    </row>
    <row r="470" spans="6:6" x14ac:dyDescent="0.55000000000000004">
      <c r="F470" s="58"/>
    </row>
    <row r="471" spans="6:6" x14ac:dyDescent="0.55000000000000004">
      <c r="F471" s="58"/>
    </row>
    <row r="472" spans="6:6" x14ac:dyDescent="0.55000000000000004">
      <c r="F472" s="58"/>
    </row>
    <row r="473" spans="6:6" x14ac:dyDescent="0.55000000000000004">
      <c r="F473" s="58"/>
    </row>
    <row r="474" spans="6:6" x14ac:dyDescent="0.55000000000000004">
      <c r="F474" s="58"/>
    </row>
    <row r="475" spans="6:6" x14ac:dyDescent="0.55000000000000004">
      <c r="F475" s="58"/>
    </row>
    <row r="476" spans="6:6" x14ac:dyDescent="0.55000000000000004">
      <c r="F476" s="58"/>
    </row>
    <row r="477" spans="6:6" x14ac:dyDescent="0.55000000000000004">
      <c r="F477" s="58"/>
    </row>
    <row r="478" spans="6:6" x14ac:dyDescent="0.55000000000000004">
      <c r="F478" s="58"/>
    </row>
    <row r="479" spans="6:6" x14ac:dyDescent="0.55000000000000004">
      <c r="F479" s="58"/>
    </row>
    <row r="480" spans="6:6" x14ac:dyDescent="0.55000000000000004">
      <c r="F480" s="58"/>
    </row>
    <row r="481" spans="6:6" x14ac:dyDescent="0.55000000000000004">
      <c r="F481" s="58"/>
    </row>
    <row r="482" spans="6:6" x14ac:dyDescent="0.55000000000000004">
      <c r="F482" s="58"/>
    </row>
    <row r="483" spans="6:6" x14ac:dyDescent="0.55000000000000004">
      <c r="F483" s="58"/>
    </row>
    <row r="484" spans="6:6" x14ac:dyDescent="0.55000000000000004">
      <c r="F484" s="58"/>
    </row>
    <row r="485" spans="6:6" x14ac:dyDescent="0.55000000000000004">
      <c r="F485" s="58"/>
    </row>
    <row r="486" spans="6:6" x14ac:dyDescent="0.55000000000000004">
      <c r="F486" s="58"/>
    </row>
    <row r="487" spans="6:6" x14ac:dyDescent="0.55000000000000004">
      <c r="F487" s="58"/>
    </row>
    <row r="488" spans="6:6" x14ac:dyDescent="0.55000000000000004">
      <c r="F488" s="58"/>
    </row>
    <row r="489" spans="6:6" x14ac:dyDescent="0.55000000000000004">
      <c r="F489" s="58"/>
    </row>
    <row r="490" spans="6:6" x14ac:dyDescent="0.55000000000000004">
      <c r="F490" s="58"/>
    </row>
    <row r="491" spans="6:6" x14ac:dyDescent="0.55000000000000004">
      <c r="F491" s="58"/>
    </row>
    <row r="492" spans="6:6" x14ac:dyDescent="0.55000000000000004">
      <c r="F492" s="58"/>
    </row>
    <row r="493" spans="6:6" x14ac:dyDescent="0.55000000000000004">
      <c r="F493" s="58"/>
    </row>
    <row r="494" spans="6:6" x14ac:dyDescent="0.55000000000000004">
      <c r="F494" s="58"/>
    </row>
    <row r="495" spans="6:6" x14ac:dyDescent="0.55000000000000004">
      <c r="F495" s="58"/>
    </row>
    <row r="496" spans="6:6" x14ac:dyDescent="0.55000000000000004">
      <c r="F496" s="58"/>
    </row>
    <row r="497" spans="6:6" x14ac:dyDescent="0.55000000000000004">
      <c r="F497" s="58"/>
    </row>
    <row r="498" spans="6:6" x14ac:dyDescent="0.55000000000000004">
      <c r="F498" s="58"/>
    </row>
    <row r="499" spans="6:6" x14ac:dyDescent="0.55000000000000004">
      <c r="F499" s="58"/>
    </row>
    <row r="500" spans="6:6" x14ac:dyDescent="0.55000000000000004">
      <c r="F500" s="58"/>
    </row>
    <row r="501" spans="6:6" x14ac:dyDescent="0.55000000000000004">
      <c r="F501" s="58"/>
    </row>
    <row r="502" spans="6:6" x14ac:dyDescent="0.55000000000000004">
      <c r="F502" s="58"/>
    </row>
    <row r="503" spans="6:6" x14ac:dyDescent="0.55000000000000004">
      <c r="F503" s="58"/>
    </row>
    <row r="504" spans="6:6" x14ac:dyDescent="0.55000000000000004">
      <c r="F504" s="58"/>
    </row>
    <row r="505" spans="6:6" x14ac:dyDescent="0.55000000000000004">
      <c r="F505" s="58"/>
    </row>
    <row r="506" spans="6:6" x14ac:dyDescent="0.55000000000000004">
      <c r="F506" s="58"/>
    </row>
    <row r="507" spans="6:6" x14ac:dyDescent="0.55000000000000004">
      <c r="F507" s="58"/>
    </row>
    <row r="508" spans="6:6" x14ac:dyDescent="0.55000000000000004">
      <c r="F508" s="58"/>
    </row>
    <row r="509" spans="6:6" x14ac:dyDescent="0.55000000000000004">
      <c r="F509" s="58"/>
    </row>
    <row r="510" spans="6:6" x14ac:dyDescent="0.55000000000000004">
      <c r="F510" s="58"/>
    </row>
    <row r="511" spans="6:6" x14ac:dyDescent="0.55000000000000004">
      <c r="F511" s="58"/>
    </row>
    <row r="512" spans="6:6" x14ac:dyDescent="0.55000000000000004">
      <c r="F512" s="58"/>
    </row>
    <row r="513" spans="6:6" x14ac:dyDescent="0.55000000000000004">
      <c r="F513" s="58"/>
    </row>
    <row r="514" spans="6:6" x14ac:dyDescent="0.55000000000000004">
      <c r="F514" s="58"/>
    </row>
    <row r="515" spans="6:6" x14ac:dyDescent="0.55000000000000004">
      <c r="F515" s="58"/>
    </row>
    <row r="516" spans="6:6" x14ac:dyDescent="0.55000000000000004">
      <c r="F516" s="58"/>
    </row>
    <row r="517" spans="6:6" x14ac:dyDescent="0.55000000000000004">
      <c r="F517" s="58"/>
    </row>
    <row r="518" spans="6:6" x14ac:dyDescent="0.55000000000000004">
      <c r="F518" s="58"/>
    </row>
    <row r="519" spans="6:6" x14ac:dyDescent="0.55000000000000004">
      <c r="F519" s="58"/>
    </row>
    <row r="520" spans="6:6" x14ac:dyDescent="0.55000000000000004">
      <c r="F520" s="58"/>
    </row>
    <row r="521" spans="6:6" x14ac:dyDescent="0.55000000000000004">
      <c r="F521" s="58"/>
    </row>
    <row r="522" spans="6:6" x14ac:dyDescent="0.55000000000000004">
      <c r="F522" s="58"/>
    </row>
    <row r="523" spans="6:6" x14ac:dyDescent="0.55000000000000004">
      <c r="F523" s="58"/>
    </row>
    <row r="524" spans="6:6" x14ac:dyDescent="0.55000000000000004">
      <c r="F524" s="58"/>
    </row>
    <row r="525" spans="6:6" x14ac:dyDescent="0.55000000000000004">
      <c r="F525" s="58"/>
    </row>
    <row r="526" spans="6:6" x14ac:dyDescent="0.55000000000000004">
      <c r="F526" s="58"/>
    </row>
    <row r="527" spans="6:6" x14ac:dyDescent="0.55000000000000004">
      <c r="F527" s="58"/>
    </row>
    <row r="528" spans="6:6" x14ac:dyDescent="0.55000000000000004">
      <c r="F528" s="58"/>
    </row>
    <row r="529" spans="6:6" x14ac:dyDescent="0.55000000000000004">
      <c r="F529" s="58"/>
    </row>
    <row r="530" spans="6:6" x14ac:dyDescent="0.55000000000000004">
      <c r="F530" s="58"/>
    </row>
    <row r="531" spans="6:6" x14ac:dyDescent="0.55000000000000004">
      <c r="F531" s="58"/>
    </row>
    <row r="532" spans="6:6" x14ac:dyDescent="0.55000000000000004">
      <c r="F532" s="58"/>
    </row>
    <row r="533" spans="6:6" x14ac:dyDescent="0.55000000000000004">
      <c r="F533" s="58"/>
    </row>
    <row r="534" spans="6:6" x14ac:dyDescent="0.55000000000000004">
      <c r="F534" s="58"/>
    </row>
    <row r="535" spans="6:6" x14ac:dyDescent="0.55000000000000004">
      <c r="F535" s="58"/>
    </row>
    <row r="536" spans="6:6" x14ac:dyDescent="0.55000000000000004">
      <c r="F536" s="58"/>
    </row>
    <row r="537" spans="6:6" x14ac:dyDescent="0.55000000000000004">
      <c r="F537" s="58"/>
    </row>
    <row r="538" spans="6:6" x14ac:dyDescent="0.55000000000000004">
      <c r="F538" s="58"/>
    </row>
    <row r="539" spans="6:6" x14ac:dyDescent="0.55000000000000004">
      <c r="F539" s="58"/>
    </row>
    <row r="540" spans="6:6" x14ac:dyDescent="0.55000000000000004">
      <c r="F540" s="58"/>
    </row>
    <row r="541" spans="6:6" x14ac:dyDescent="0.55000000000000004">
      <c r="F541" s="58"/>
    </row>
    <row r="542" spans="6:6" x14ac:dyDescent="0.55000000000000004">
      <c r="F542" s="58"/>
    </row>
    <row r="543" spans="6:6" x14ac:dyDescent="0.55000000000000004">
      <c r="F543" s="58"/>
    </row>
    <row r="544" spans="6:6" x14ac:dyDescent="0.55000000000000004">
      <c r="F544" s="58"/>
    </row>
    <row r="545" spans="6:6" x14ac:dyDescent="0.55000000000000004">
      <c r="F545" s="58"/>
    </row>
    <row r="546" spans="6:6" x14ac:dyDescent="0.55000000000000004">
      <c r="F546" s="58"/>
    </row>
    <row r="547" spans="6:6" x14ac:dyDescent="0.55000000000000004">
      <c r="F547" s="58"/>
    </row>
    <row r="548" spans="6:6" x14ac:dyDescent="0.55000000000000004">
      <c r="F548" s="58"/>
    </row>
    <row r="549" spans="6:6" x14ac:dyDescent="0.55000000000000004">
      <c r="F549" s="58"/>
    </row>
    <row r="550" spans="6:6" x14ac:dyDescent="0.55000000000000004">
      <c r="F550" s="58"/>
    </row>
    <row r="551" spans="6:6" x14ac:dyDescent="0.55000000000000004">
      <c r="F551" s="58"/>
    </row>
    <row r="552" spans="6:6" x14ac:dyDescent="0.55000000000000004">
      <c r="F552" s="58"/>
    </row>
    <row r="553" spans="6:6" x14ac:dyDescent="0.55000000000000004">
      <c r="F553" s="58"/>
    </row>
    <row r="554" spans="6:6" x14ac:dyDescent="0.55000000000000004">
      <c r="F554" s="58"/>
    </row>
    <row r="555" spans="6:6" x14ac:dyDescent="0.55000000000000004">
      <c r="F555" s="58"/>
    </row>
    <row r="556" spans="6:6" x14ac:dyDescent="0.55000000000000004">
      <c r="F556" s="58"/>
    </row>
    <row r="557" spans="6:6" x14ac:dyDescent="0.55000000000000004">
      <c r="F557" s="58"/>
    </row>
    <row r="558" spans="6:6" x14ac:dyDescent="0.55000000000000004">
      <c r="F558" s="58"/>
    </row>
    <row r="559" spans="6:6" x14ac:dyDescent="0.55000000000000004">
      <c r="F559" s="58"/>
    </row>
    <row r="560" spans="6:6" x14ac:dyDescent="0.55000000000000004">
      <c r="F560" s="58"/>
    </row>
    <row r="561" spans="6:6" x14ac:dyDescent="0.55000000000000004">
      <c r="F561" s="58"/>
    </row>
    <row r="562" spans="6:6" x14ac:dyDescent="0.55000000000000004">
      <c r="F562" s="58"/>
    </row>
    <row r="563" spans="6:6" x14ac:dyDescent="0.55000000000000004">
      <c r="F563" s="58"/>
    </row>
    <row r="564" spans="6:6" x14ac:dyDescent="0.55000000000000004">
      <c r="F564" s="58"/>
    </row>
    <row r="565" spans="6:6" x14ac:dyDescent="0.55000000000000004">
      <c r="F565" s="58"/>
    </row>
    <row r="566" spans="6:6" x14ac:dyDescent="0.55000000000000004">
      <c r="F566" s="58"/>
    </row>
    <row r="567" spans="6:6" x14ac:dyDescent="0.55000000000000004">
      <c r="F567" s="58"/>
    </row>
    <row r="568" spans="6:6" x14ac:dyDescent="0.55000000000000004">
      <c r="F568" s="58"/>
    </row>
    <row r="569" spans="6:6" x14ac:dyDescent="0.55000000000000004">
      <c r="F569" s="58"/>
    </row>
    <row r="570" spans="6:6" x14ac:dyDescent="0.55000000000000004">
      <c r="F570" s="58"/>
    </row>
    <row r="571" spans="6:6" x14ac:dyDescent="0.55000000000000004">
      <c r="F571" s="58"/>
    </row>
    <row r="572" spans="6:6" x14ac:dyDescent="0.55000000000000004">
      <c r="F572" s="58"/>
    </row>
    <row r="573" spans="6:6" x14ac:dyDescent="0.55000000000000004">
      <c r="F573" s="58"/>
    </row>
    <row r="574" spans="6:6" x14ac:dyDescent="0.55000000000000004">
      <c r="F574" s="58"/>
    </row>
    <row r="575" spans="6:6" x14ac:dyDescent="0.55000000000000004">
      <c r="F575" s="58"/>
    </row>
    <row r="576" spans="6:6" x14ac:dyDescent="0.55000000000000004">
      <c r="F576" s="58"/>
    </row>
    <row r="577" spans="6:6" x14ac:dyDescent="0.55000000000000004">
      <c r="F577" s="58"/>
    </row>
    <row r="578" spans="6:6" x14ac:dyDescent="0.55000000000000004">
      <c r="F578" s="58"/>
    </row>
    <row r="579" spans="6:6" x14ac:dyDescent="0.55000000000000004">
      <c r="F579" s="58"/>
    </row>
    <row r="580" spans="6:6" x14ac:dyDescent="0.55000000000000004">
      <c r="F580" s="58"/>
    </row>
    <row r="581" spans="6:6" x14ac:dyDescent="0.55000000000000004">
      <c r="F581" s="58"/>
    </row>
    <row r="582" spans="6:6" x14ac:dyDescent="0.55000000000000004">
      <c r="F582" s="58"/>
    </row>
    <row r="583" spans="6:6" x14ac:dyDescent="0.55000000000000004">
      <c r="F583" s="58"/>
    </row>
    <row r="584" spans="6:6" x14ac:dyDescent="0.55000000000000004">
      <c r="F584" s="58"/>
    </row>
    <row r="585" spans="6:6" x14ac:dyDescent="0.55000000000000004">
      <c r="F585" s="58"/>
    </row>
    <row r="586" spans="6:6" x14ac:dyDescent="0.55000000000000004">
      <c r="F586" s="58"/>
    </row>
    <row r="587" spans="6:6" x14ac:dyDescent="0.55000000000000004">
      <c r="F587" s="58"/>
    </row>
    <row r="588" spans="6:6" x14ac:dyDescent="0.55000000000000004">
      <c r="F588" s="58"/>
    </row>
    <row r="589" spans="6:6" x14ac:dyDescent="0.55000000000000004">
      <c r="F589" s="58"/>
    </row>
    <row r="590" spans="6:6" x14ac:dyDescent="0.55000000000000004">
      <c r="F590" s="58"/>
    </row>
    <row r="591" spans="6:6" x14ac:dyDescent="0.55000000000000004">
      <c r="F591" s="58"/>
    </row>
    <row r="592" spans="6:6" x14ac:dyDescent="0.55000000000000004">
      <c r="F592" s="58"/>
    </row>
    <row r="593" spans="6:6" x14ac:dyDescent="0.55000000000000004">
      <c r="F593" s="58"/>
    </row>
    <row r="594" spans="6:6" x14ac:dyDescent="0.55000000000000004">
      <c r="F594" s="58"/>
    </row>
    <row r="595" spans="6:6" x14ac:dyDescent="0.55000000000000004">
      <c r="F595" s="58"/>
    </row>
    <row r="596" spans="6:6" x14ac:dyDescent="0.55000000000000004">
      <c r="F596" s="58"/>
    </row>
    <row r="597" spans="6:6" x14ac:dyDescent="0.55000000000000004">
      <c r="F597" s="58"/>
    </row>
    <row r="598" spans="6:6" x14ac:dyDescent="0.55000000000000004">
      <c r="F598" s="58"/>
    </row>
    <row r="599" spans="6:6" x14ac:dyDescent="0.55000000000000004">
      <c r="F599" s="58"/>
    </row>
    <row r="600" spans="6:6" x14ac:dyDescent="0.55000000000000004">
      <c r="F600" s="58"/>
    </row>
    <row r="601" spans="6:6" x14ac:dyDescent="0.55000000000000004">
      <c r="F601" s="58"/>
    </row>
    <row r="602" spans="6:6" x14ac:dyDescent="0.55000000000000004">
      <c r="F602" s="58"/>
    </row>
    <row r="603" spans="6:6" x14ac:dyDescent="0.55000000000000004">
      <c r="F603" s="58"/>
    </row>
    <row r="604" spans="6:6" x14ac:dyDescent="0.55000000000000004">
      <c r="F604" s="58"/>
    </row>
    <row r="605" spans="6:6" x14ac:dyDescent="0.55000000000000004">
      <c r="F605" s="58"/>
    </row>
    <row r="606" spans="6:6" x14ac:dyDescent="0.55000000000000004">
      <c r="F606" s="58"/>
    </row>
    <row r="607" spans="6:6" x14ac:dyDescent="0.55000000000000004">
      <c r="F607" s="58"/>
    </row>
    <row r="608" spans="6:6" x14ac:dyDescent="0.55000000000000004">
      <c r="F608" s="58"/>
    </row>
    <row r="609" spans="6:6" x14ac:dyDescent="0.55000000000000004">
      <c r="F609" s="58"/>
    </row>
    <row r="610" spans="6:6" x14ac:dyDescent="0.55000000000000004">
      <c r="F610" s="58"/>
    </row>
    <row r="611" spans="6:6" x14ac:dyDescent="0.55000000000000004">
      <c r="F611" s="58"/>
    </row>
    <row r="612" spans="6:6" x14ac:dyDescent="0.55000000000000004">
      <c r="F612" s="58"/>
    </row>
    <row r="613" spans="6:6" x14ac:dyDescent="0.55000000000000004">
      <c r="F613" s="58"/>
    </row>
    <row r="614" spans="6:6" x14ac:dyDescent="0.55000000000000004">
      <c r="F614" s="58"/>
    </row>
    <row r="615" spans="6:6" x14ac:dyDescent="0.55000000000000004">
      <c r="F615" s="58"/>
    </row>
    <row r="616" spans="6:6" x14ac:dyDescent="0.55000000000000004">
      <c r="F616" s="58"/>
    </row>
    <row r="617" spans="6:6" x14ac:dyDescent="0.55000000000000004">
      <c r="F617" s="58"/>
    </row>
    <row r="618" spans="6:6" x14ac:dyDescent="0.55000000000000004">
      <c r="F618" s="58"/>
    </row>
    <row r="619" spans="6:6" x14ac:dyDescent="0.55000000000000004">
      <c r="F619" s="58"/>
    </row>
    <row r="620" spans="6:6" x14ac:dyDescent="0.55000000000000004">
      <c r="F620" s="58"/>
    </row>
    <row r="621" spans="6:6" x14ac:dyDescent="0.55000000000000004">
      <c r="F621" s="58"/>
    </row>
    <row r="622" spans="6:6" x14ac:dyDescent="0.55000000000000004">
      <c r="F622" s="58"/>
    </row>
    <row r="623" spans="6:6" x14ac:dyDescent="0.55000000000000004">
      <c r="F623" s="58"/>
    </row>
    <row r="624" spans="6:6" x14ac:dyDescent="0.55000000000000004">
      <c r="F624" s="58"/>
    </row>
    <row r="625" spans="6:6" x14ac:dyDescent="0.55000000000000004">
      <c r="F625" s="58"/>
    </row>
    <row r="626" spans="6:6" x14ac:dyDescent="0.55000000000000004">
      <c r="F626" s="58"/>
    </row>
    <row r="627" spans="6:6" x14ac:dyDescent="0.55000000000000004">
      <c r="F627" s="58"/>
    </row>
    <row r="628" spans="6:6" x14ac:dyDescent="0.55000000000000004">
      <c r="F628" s="58"/>
    </row>
    <row r="629" spans="6:6" x14ac:dyDescent="0.55000000000000004">
      <c r="F629" s="58"/>
    </row>
    <row r="630" spans="6:6" x14ac:dyDescent="0.55000000000000004">
      <c r="F630" s="58"/>
    </row>
    <row r="631" spans="6:6" x14ac:dyDescent="0.55000000000000004">
      <c r="F631" s="58"/>
    </row>
    <row r="632" spans="6:6" x14ac:dyDescent="0.55000000000000004">
      <c r="F632" s="58"/>
    </row>
    <row r="633" spans="6:6" x14ac:dyDescent="0.55000000000000004">
      <c r="F633" s="58"/>
    </row>
    <row r="634" spans="6:6" x14ac:dyDescent="0.55000000000000004">
      <c r="F634" s="58"/>
    </row>
    <row r="635" spans="6:6" x14ac:dyDescent="0.55000000000000004">
      <c r="F635" s="58"/>
    </row>
    <row r="636" spans="6:6" x14ac:dyDescent="0.55000000000000004">
      <c r="F636" s="58"/>
    </row>
    <row r="637" spans="6:6" x14ac:dyDescent="0.55000000000000004">
      <c r="F637" s="58"/>
    </row>
    <row r="638" spans="6:6" x14ac:dyDescent="0.55000000000000004">
      <c r="F638" s="58"/>
    </row>
    <row r="639" spans="6:6" x14ac:dyDescent="0.55000000000000004">
      <c r="F639" s="58"/>
    </row>
    <row r="640" spans="6:6" x14ac:dyDescent="0.55000000000000004">
      <c r="F640" s="58"/>
    </row>
    <row r="641" spans="6:6" x14ac:dyDescent="0.55000000000000004">
      <c r="F641" s="58"/>
    </row>
    <row r="642" spans="6:6" x14ac:dyDescent="0.55000000000000004">
      <c r="F642" s="58"/>
    </row>
    <row r="643" spans="6:6" x14ac:dyDescent="0.55000000000000004">
      <c r="F643" s="58"/>
    </row>
    <row r="644" spans="6:6" x14ac:dyDescent="0.55000000000000004">
      <c r="F644" s="58"/>
    </row>
    <row r="645" spans="6:6" x14ac:dyDescent="0.55000000000000004">
      <c r="F645" s="58"/>
    </row>
    <row r="646" spans="6:6" x14ac:dyDescent="0.55000000000000004">
      <c r="F646" s="58"/>
    </row>
    <row r="647" spans="6:6" x14ac:dyDescent="0.55000000000000004">
      <c r="F647" s="58"/>
    </row>
    <row r="648" spans="6:6" x14ac:dyDescent="0.55000000000000004">
      <c r="F648" s="58"/>
    </row>
    <row r="649" spans="6:6" x14ac:dyDescent="0.55000000000000004">
      <c r="F649" s="58"/>
    </row>
    <row r="650" spans="6:6" x14ac:dyDescent="0.55000000000000004">
      <c r="F650" s="58"/>
    </row>
    <row r="651" spans="6:6" x14ac:dyDescent="0.55000000000000004">
      <c r="F651" s="58"/>
    </row>
    <row r="652" spans="6:6" x14ac:dyDescent="0.55000000000000004">
      <c r="F652" s="58"/>
    </row>
    <row r="653" spans="6:6" x14ac:dyDescent="0.55000000000000004">
      <c r="F653" s="58"/>
    </row>
    <row r="654" spans="6:6" x14ac:dyDescent="0.55000000000000004">
      <c r="F654" s="58"/>
    </row>
    <row r="655" spans="6:6" x14ac:dyDescent="0.55000000000000004">
      <c r="F655" s="58"/>
    </row>
    <row r="656" spans="6:6" x14ac:dyDescent="0.55000000000000004">
      <c r="F656" s="58"/>
    </row>
    <row r="657" spans="6:6" x14ac:dyDescent="0.55000000000000004">
      <c r="F657" s="58"/>
    </row>
    <row r="658" spans="6:6" x14ac:dyDescent="0.55000000000000004">
      <c r="F658" s="58"/>
    </row>
    <row r="659" spans="6:6" x14ac:dyDescent="0.55000000000000004">
      <c r="F659" s="58"/>
    </row>
    <row r="660" spans="6:6" x14ac:dyDescent="0.55000000000000004">
      <c r="F660" s="58"/>
    </row>
    <row r="661" spans="6:6" x14ac:dyDescent="0.55000000000000004">
      <c r="F661" s="58"/>
    </row>
    <row r="662" spans="6:6" x14ac:dyDescent="0.55000000000000004">
      <c r="F662" s="58"/>
    </row>
    <row r="663" spans="6:6" x14ac:dyDescent="0.55000000000000004">
      <c r="F663" s="58"/>
    </row>
    <row r="664" spans="6:6" x14ac:dyDescent="0.55000000000000004">
      <c r="F664" s="58"/>
    </row>
    <row r="665" spans="6:6" x14ac:dyDescent="0.55000000000000004">
      <c r="F665" s="58"/>
    </row>
    <row r="666" spans="6:6" x14ac:dyDescent="0.55000000000000004">
      <c r="F666" s="58"/>
    </row>
    <row r="667" spans="6:6" x14ac:dyDescent="0.55000000000000004">
      <c r="F667" s="58"/>
    </row>
    <row r="668" spans="6:6" x14ac:dyDescent="0.55000000000000004">
      <c r="F668" s="58"/>
    </row>
    <row r="669" spans="6:6" x14ac:dyDescent="0.55000000000000004">
      <c r="F669" s="58"/>
    </row>
    <row r="670" spans="6:6" x14ac:dyDescent="0.55000000000000004">
      <c r="F670" s="58"/>
    </row>
    <row r="671" spans="6:6" x14ac:dyDescent="0.55000000000000004">
      <c r="F671" s="58"/>
    </row>
    <row r="672" spans="6:6" x14ac:dyDescent="0.55000000000000004">
      <c r="F672" s="58"/>
    </row>
    <row r="673" spans="6:6" x14ac:dyDescent="0.55000000000000004">
      <c r="F673" s="58"/>
    </row>
    <row r="674" spans="6:6" x14ac:dyDescent="0.55000000000000004">
      <c r="F674" s="58"/>
    </row>
    <row r="675" spans="6:6" x14ac:dyDescent="0.55000000000000004">
      <c r="F675" s="58"/>
    </row>
    <row r="676" spans="6:6" x14ac:dyDescent="0.55000000000000004">
      <c r="F676" s="58"/>
    </row>
    <row r="677" spans="6:6" x14ac:dyDescent="0.55000000000000004">
      <c r="F677" s="58"/>
    </row>
    <row r="678" spans="6:6" x14ac:dyDescent="0.55000000000000004">
      <c r="F678" s="58"/>
    </row>
    <row r="679" spans="6:6" x14ac:dyDescent="0.55000000000000004">
      <c r="F679" s="58"/>
    </row>
    <row r="680" spans="6:6" x14ac:dyDescent="0.55000000000000004">
      <c r="F680" s="58"/>
    </row>
    <row r="681" spans="6:6" x14ac:dyDescent="0.55000000000000004">
      <c r="F681" s="58"/>
    </row>
    <row r="682" spans="6:6" x14ac:dyDescent="0.55000000000000004">
      <c r="F682" s="58"/>
    </row>
    <row r="683" spans="6:6" x14ac:dyDescent="0.55000000000000004">
      <c r="F683" s="58"/>
    </row>
    <row r="684" spans="6:6" x14ac:dyDescent="0.55000000000000004">
      <c r="F684" s="58"/>
    </row>
    <row r="685" spans="6:6" x14ac:dyDescent="0.55000000000000004">
      <c r="F685" s="58"/>
    </row>
    <row r="686" spans="6:6" x14ac:dyDescent="0.55000000000000004">
      <c r="F686" s="58"/>
    </row>
    <row r="687" spans="6:6" x14ac:dyDescent="0.55000000000000004">
      <c r="F687" s="58"/>
    </row>
    <row r="688" spans="6:6" x14ac:dyDescent="0.55000000000000004">
      <c r="F688" s="58"/>
    </row>
    <row r="689" spans="6:6" x14ac:dyDescent="0.55000000000000004">
      <c r="F689" s="58"/>
    </row>
    <row r="690" spans="6:6" x14ac:dyDescent="0.55000000000000004">
      <c r="F690" s="58"/>
    </row>
    <row r="691" spans="6:6" x14ac:dyDescent="0.55000000000000004">
      <c r="F691" s="58"/>
    </row>
    <row r="692" spans="6:6" x14ac:dyDescent="0.55000000000000004">
      <c r="F692" s="58"/>
    </row>
    <row r="693" spans="6:6" x14ac:dyDescent="0.55000000000000004">
      <c r="F693" s="58"/>
    </row>
    <row r="694" spans="6:6" x14ac:dyDescent="0.55000000000000004">
      <c r="F694" s="58"/>
    </row>
    <row r="695" spans="6:6" x14ac:dyDescent="0.55000000000000004">
      <c r="F695" s="58"/>
    </row>
    <row r="696" spans="6:6" x14ac:dyDescent="0.55000000000000004">
      <c r="F696" s="58"/>
    </row>
    <row r="697" spans="6:6" x14ac:dyDescent="0.55000000000000004">
      <c r="F697" s="58"/>
    </row>
    <row r="698" spans="6:6" x14ac:dyDescent="0.55000000000000004">
      <c r="F698" s="58"/>
    </row>
    <row r="699" spans="6:6" x14ac:dyDescent="0.55000000000000004">
      <c r="F699" s="58"/>
    </row>
    <row r="700" spans="6:6" x14ac:dyDescent="0.55000000000000004">
      <c r="F700" s="58"/>
    </row>
    <row r="701" spans="6:6" x14ac:dyDescent="0.55000000000000004">
      <c r="F701" s="58"/>
    </row>
    <row r="702" spans="6:6" x14ac:dyDescent="0.55000000000000004">
      <c r="F702" s="58"/>
    </row>
    <row r="703" spans="6:6" x14ac:dyDescent="0.55000000000000004">
      <c r="F703" s="58"/>
    </row>
    <row r="704" spans="6:6" x14ac:dyDescent="0.55000000000000004">
      <c r="F704" s="58"/>
    </row>
    <row r="705" spans="6:6" x14ac:dyDescent="0.55000000000000004">
      <c r="F705" s="58"/>
    </row>
    <row r="706" spans="6:6" x14ac:dyDescent="0.55000000000000004">
      <c r="F706" s="58"/>
    </row>
    <row r="707" spans="6:6" x14ac:dyDescent="0.55000000000000004">
      <c r="F707" s="58"/>
    </row>
    <row r="708" spans="6:6" x14ac:dyDescent="0.55000000000000004">
      <c r="F708" s="58"/>
    </row>
    <row r="709" spans="6:6" x14ac:dyDescent="0.55000000000000004">
      <c r="F709" s="58"/>
    </row>
    <row r="710" spans="6:6" x14ac:dyDescent="0.55000000000000004">
      <c r="F710" s="58"/>
    </row>
    <row r="711" spans="6:6" x14ac:dyDescent="0.55000000000000004">
      <c r="F711" s="58"/>
    </row>
    <row r="712" spans="6:6" x14ac:dyDescent="0.55000000000000004">
      <c r="F712" s="58"/>
    </row>
    <row r="713" spans="6:6" x14ac:dyDescent="0.55000000000000004">
      <c r="F713" s="58"/>
    </row>
    <row r="714" spans="6:6" x14ac:dyDescent="0.55000000000000004">
      <c r="F714" s="58"/>
    </row>
    <row r="715" spans="6:6" x14ac:dyDescent="0.55000000000000004">
      <c r="F715" s="58"/>
    </row>
    <row r="716" spans="6:6" x14ac:dyDescent="0.55000000000000004">
      <c r="F716" s="58"/>
    </row>
    <row r="717" spans="6:6" x14ac:dyDescent="0.55000000000000004">
      <c r="F717" s="58"/>
    </row>
    <row r="718" spans="6:6" x14ac:dyDescent="0.55000000000000004">
      <c r="F718" s="58"/>
    </row>
    <row r="719" spans="6:6" x14ac:dyDescent="0.55000000000000004">
      <c r="F719" s="58"/>
    </row>
    <row r="720" spans="6:6" x14ac:dyDescent="0.55000000000000004">
      <c r="F720" s="58"/>
    </row>
    <row r="721" spans="6:6" x14ac:dyDescent="0.55000000000000004">
      <c r="F721" s="58"/>
    </row>
    <row r="722" spans="6:6" x14ac:dyDescent="0.55000000000000004">
      <c r="F722" s="58"/>
    </row>
    <row r="723" spans="6:6" x14ac:dyDescent="0.55000000000000004">
      <c r="F723" s="58"/>
    </row>
    <row r="724" spans="6:6" x14ac:dyDescent="0.55000000000000004">
      <c r="F724" s="58"/>
    </row>
    <row r="725" spans="6:6" x14ac:dyDescent="0.55000000000000004">
      <c r="F725" s="58"/>
    </row>
    <row r="726" spans="6:6" x14ac:dyDescent="0.55000000000000004">
      <c r="F726" s="58"/>
    </row>
    <row r="727" spans="6:6" x14ac:dyDescent="0.55000000000000004">
      <c r="F727" s="58"/>
    </row>
    <row r="728" spans="6:6" x14ac:dyDescent="0.55000000000000004">
      <c r="F728" s="58"/>
    </row>
    <row r="729" spans="6:6" x14ac:dyDescent="0.55000000000000004">
      <c r="F729" s="58"/>
    </row>
    <row r="730" spans="6:6" x14ac:dyDescent="0.55000000000000004">
      <c r="F730" s="58"/>
    </row>
    <row r="731" spans="6:6" x14ac:dyDescent="0.55000000000000004">
      <c r="F731" s="58"/>
    </row>
    <row r="732" spans="6:6" x14ac:dyDescent="0.55000000000000004">
      <c r="F732" s="58"/>
    </row>
    <row r="733" spans="6:6" x14ac:dyDescent="0.55000000000000004">
      <c r="F733" s="58"/>
    </row>
    <row r="734" spans="6:6" x14ac:dyDescent="0.55000000000000004">
      <c r="F734" s="58"/>
    </row>
    <row r="735" spans="6:6" x14ac:dyDescent="0.55000000000000004">
      <c r="F735" s="58"/>
    </row>
    <row r="736" spans="6:6" x14ac:dyDescent="0.55000000000000004">
      <c r="F736" s="58"/>
    </row>
    <row r="737" spans="6:6" x14ac:dyDescent="0.55000000000000004">
      <c r="F737" s="58"/>
    </row>
    <row r="738" spans="6:6" x14ac:dyDescent="0.55000000000000004">
      <c r="F738" s="58"/>
    </row>
    <row r="739" spans="6:6" x14ac:dyDescent="0.55000000000000004">
      <c r="F739" s="58"/>
    </row>
    <row r="740" spans="6:6" x14ac:dyDescent="0.55000000000000004">
      <c r="F740" s="58"/>
    </row>
    <row r="741" spans="6:6" x14ac:dyDescent="0.55000000000000004">
      <c r="F741" s="58"/>
    </row>
    <row r="742" spans="6:6" x14ac:dyDescent="0.55000000000000004">
      <c r="F742" s="58"/>
    </row>
    <row r="743" spans="6:6" x14ac:dyDescent="0.55000000000000004">
      <c r="F743" s="58"/>
    </row>
    <row r="744" spans="6:6" x14ac:dyDescent="0.55000000000000004">
      <c r="F744" s="58"/>
    </row>
    <row r="745" spans="6:6" x14ac:dyDescent="0.55000000000000004">
      <c r="F745" s="58"/>
    </row>
    <row r="746" spans="6:6" x14ac:dyDescent="0.55000000000000004">
      <c r="F746" s="58"/>
    </row>
    <row r="747" spans="6:6" x14ac:dyDescent="0.55000000000000004">
      <c r="F747" s="58"/>
    </row>
    <row r="748" spans="6:6" x14ac:dyDescent="0.55000000000000004">
      <c r="F748" s="58"/>
    </row>
    <row r="749" spans="6:6" x14ac:dyDescent="0.55000000000000004">
      <c r="F749" s="58"/>
    </row>
    <row r="750" spans="6:6" x14ac:dyDescent="0.55000000000000004">
      <c r="F750" s="58"/>
    </row>
    <row r="751" spans="6:6" x14ac:dyDescent="0.55000000000000004">
      <c r="F751" s="58"/>
    </row>
    <row r="752" spans="6:6" x14ac:dyDescent="0.55000000000000004">
      <c r="F752" s="58"/>
    </row>
    <row r="753" spans="6:6" x14ac:dyDescent="0.55000000000000004">
      <c r="F753" s="58"/>
    </row>
    <row r="754" spans="6:6" x14ac:dyDescent="0.55000000000000004">
      <c r="F754" s="58"/>
    </row>
    <row r="755" spans="6:6" x14ac:dyDescent="0.55000000000000004">
      <c r="F755" s="58"/>
    </row>
    <row r="756" spans="6:6" x14ac:dyDescent="0.55000000000000004">
      <c r="F756" s="58"/>
    </row>
    <row r="757" spans="6:6" x14ac:dyDescent="0.55000000000000004">
      <c r="F757" s="58"/>
    </row>
    <row r="758" spans="6:6" x14ac:dyDescent="0.55000000000000004">
      <c r="F758" s="58"/>
    </row>
    <row r="759" spans="6:6" x14ac:dyDescent="0.55000000000000004">
      <c r="F759" s="58"/>
    </row>
    <row r="760" spans="6:6" x14ac:dyDescent="0.55000000000000004">
      <c r="F760" s="58"/>
    </row>
    <row r="761" spans="6:6" x14ac:dyDescent="0.55000000000000004">
      <c r="F761" s="58"/>
    </row>
    <row r="762" spans="6:6" x14ac:dyDescent="0.55000000000000004">
      <c r="F762" s="58"/>
    </row>
    <row r="763" spans="6:6" x14ac:dyDescent="0.55000000000000004">
      <c r="F763" s="58"/>
    </row>
    <row r="764" spans="6:6" x14ac:dyDescent="0.55000000000000004">
      <c r="F764" s="58"/>
    </row>
    <row r="765" spans="6:6" x14ac:dyDescent="0.55000000000000004">
      <c r="F765" s="58"/>
    </row>
    <row r="766" spans="6:6" x14ac:dyDescent="0.55000000000000004">
      <c r="F766" s="58"/>
    </row>
    <row r="767" spans="6:6" x14ac:dyDescent="0.55000000000000004">
      <c r="F767" s="58"/>
    </row>
    <row r="768" spans="6:6" x14ac:dyDescent="0.55000000000000004">
      <c r="F768" s="58"/>
    </row>
    <row r="769" spans="6:6" x14ac:dyDescent="0.55000000000000004">
      <c r="F769" s="58"/>
    </row>
    <row r="770" spans="6:6" x14ac:dyDescent="0.55000000000000004">
      <c r="F770" s="58"/>
    </row>
    <row r="771" spans="6:6" x14ac:dyDescent="0.55000000000000004">
      <c r="F771" s="58"/>
    </row>
    <row r="772" spans="6:6" x14ac:dyDescent="0.55000000000000004">
      <c r="F772" s="58"/>
    </row>
    <row r="773" spans="6:6" x14ac:dyDescent="0.55000000000000004">
      <c r="F773" s="58"/>
    </row>
    <row r="774" spans="6:6" x14ac:dyDescent="0.55000000000000004">
      <c r="F774" s="58"/>
    </row>
    <row r="775" spans="6:6" x14ac:dyDescent="0.55000000000000004">
      <c r="F775" s="58"/>
    </row>
    <row r="776" spans="6:6" x14ac:dyDescent="0.55000000000000004">
      <c r="F776" s="58"/>
    </row>
    <row r="777" spans="6:6" x14ac:dyDescent="0.55000000000000004">
      <c r="F777" s="58"/>
    </row>
    <row r="778" spans="6:6" x14ac:dyDescent="0.55000000000000004">
      <c r="F778" s="58"/>
    </row>
    <row r="779" spans="6:6" x14ac:dyDescent="0.55000000000000004">
      <c r="F779" s="58"/>
    </row>
    <row r="780" spans="6:6" x14ac:dyDescent="0.55000000000000004">
      <c r="F780" s="58"/>
    </row>
    <row r="781" spans="6:6" x14ac:dyDescent="0.55000000000000004">
      <c r="F781" s="58"/>
    </row>
    <row r="782" spans="6:6" x14ac:dyDescent="0.55000000000000004">
      <c r="F782" s="58"/>
    </row>
    <row r="783" spans="6:6" x14ac:dyDescent="0.55000000000000004">
      <c r="F783" s="58"/>
    </row>
    <row r="784" spans="6:6" x14ac:dyDescent="0.55000000000000004">
      <c r="F784" s="58"/>
    </row>
    <row r="785" spans="6:6" x14ac:dyDescent="0.55000000000000004">
      <c r="F785" s="58"/>
    </row>
    <row r="786" spans="6:6" x14ac:dyDescent="0.55000000000000004">
      <c r="F786" s="58"/>
    </row>
    <row r="787" spans="6:6" x14ac:dyDescent="0.55000000000000004">
      <c r="F787" s="58"/>
    </row>
    <row r="788" spans="6:6" x14ac:dyDescent="0.55000000000000004">
      <c r="F788" s="58"/>
    </row>
    <row r="789" spans="6:6" x14ac:dyDescent="0.55000000000000004">
      <c r="F789" s="58"/>
    </row>
    <row r="790" spans="6:6" x14ac:dyDescent="0.55000000000000004">
      <c r="F790" s="58"/>
    </row>
    <row r="791" spans="6:6" x14ac:dyDescent="0.55000000000000004">
      <c r="F791" s="58"/>
    </row>
    <row r="792" spans="6:6" x14ac:dyDescent="0.55000000000000004">
      <c r="F792" s="58"/>
    </row>
    <row r="793" spans="6:6" x14ac:dyDescent="0.55000000000000004">
      <c r="F793" s="58"/>
    </row>
    <row r="794" spans="6:6" x14ac:dyDescent="0.55000000000000004">
      <c r="F794" s="58"/>
    </row>
    <row r="795" spans="6:6" x14ac:dyDescent="0.55000000000000004">
      <c r="F795" s="58"/>
    </row>
    <row r="796" spans="6:6" x14ac:dyDescent="0.55000000000000004">
      <c r="F796" s="58"/>
    </row>
    <row r="797" spans="6:6" x14ac:dyDescent="0.55000000000000004">
      <c r="F797" s="58"/>
    </row>
    <row r="798" spans="6:6" x14ac:dyDescent="0.55000000000000004">
      <c r="F798" s="58"/>
    </row>
    <row r="799" spans="6:6" x14ac:dyDescent="0.55000000000000004">
      <c r="F799" s="58"/>
    </row>
    <row r="800" spans="6:6" x14ac:dyDescent="0.55000000000000004">
      <c r="F800" s="58"/>
    </row>
    <row r="801" spans="6:6" x14ac:dyDescent="0.55000000000000004">
      <c r="F801" s="58"/>
    </row>
    <row r="802" spans="6:6" x14ac:dyDescent="0.55000000000000004">
      <c r="F802" s="58"/>
    </row>
  </sheetData>
  <mergeCells count="4">
    <mergeCell ref="A1:F1"/>
    <mergeCell ref="A2:F2"/>
    <mergeCell ref="B34:C34"/>
    <mergeCell ref="B35:C35"/>
  </mergeCells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Return-P.82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2014-01-02T06:53:17Z</cp:lastPrinted>
  <dcterms:created xsi:type="dcterms:W3CDTF">2007-06-15T01:12:23Z</dcterms:created>
  <dcterms:modified xsi:type="dcterms:W3CDTF">2022-12-28T06:57:57Z</dcterms:modified>
</cp:coreProperties>
</file>