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P.82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<sst xmlns="http://schemas.openxmlformats.org/spreadsheetml/2006/main" count="38" uniqueCount="23">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</sst>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625"/>
          <c:y val="-0.01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25"/>
          <c:y val="0.17575"/>
          <c:w val="0.8797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P.82'!$C$5:$C$24</c:f>
              <c:numCache>
                <c:ptCount val="20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</c:numCache>
            </c:numRef>
          </c:val>
        </c:ser>
        <c:gapWidth val="100"/>
        <c:axId val="7163938"/>
        <c:axId val="64475443"/>
      </c:barChart>
      <c:lineChart>
        <c:grouping val="standard"/>
        <c:varyColors val="0"/>
        <c:ser>
          <c:idx val="1"/>
          <c:order val="1"/>
          <c:tx>
            <c:v>ค่าเฉลี่ย  (2546 - 2564 )อยู่ระหว่างค่า+- SD 12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P.82'!$E$5:$E$23</c:f>
              <c:numCache>
                <c:ptCount val="19"/>
                <c:pt idx="0">
                  <c:v>1283.5526315789473</c:v>
                </c:pt>
                <c:pt idx="1">
                  <c:v>1283.5526315789473</c:v>
                </c:pt>
                <c:pt idx="2">
                  <c:v>1283.5526315789473</c:v>
                </c:pt>
                <c:pt idx="3">
                  <c:v>1283.5526315789473</c:v>
                </c:pt>
                <c:pt idx="4">
                  <c:v>1283.5526315789473</c:v>
                </c:pt>
                <c:pt idx="5">
                  <c:v>1283.5526315789473</c:v>
                </c:pt>
                <c:pt idx="6">
                  <c:v>1283.5526315789473</c:v>
                </c:pt>
                <c:pt idx="7">
                  <c:v>1283.5526315789473</c:v>
                </c:pt>
                <c:pt idx="8">
                  <c:v>1283.5526315789473</c:v>
                </c:pt>
                <c:pt idx="9">
                  <c:v>1283.5526315789473</c:v>
                </c:pt>
                <c:pt idx="10">
                  <c:v>1283.5526315789473</c:v>
                </c:pt>
                <c:pt idx="11">
                  <c:v>1283.5526315789473</c:v>
                </c:pt>
                <c:pt idx="12">
                  <c:v>1283.5526315789473</c:v>
                </c:pt>
                <c:pt idx="13">
                  <c:v>1283.5526315789473</c:v>
                </c:pt>
                <c:pt idx="14">
                  <c:v>1283.5526315789473</c:v>
                </c:pt>
                <c:pt idx="15">
                  <c:v>1283.5526315789473</c:v>
                </c:pt>
                <c:pt idx="16">
                  <c:v>1283.5526315789473</c:v>
                </c:pt>
                <c:pt idx="17">
                  <c:v>1283.5526315789473</c:v>
                </c:pt>
                <c:pt idx="18">
                  <c:v>1283.5526315789473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P.82'!$H$5:$H$23</c:f>
              <c:numCache>
                <c:ptCount val="19"/>
                <c:pt idx="0">
                  <c:v>1544.6626368522059</c:v>
                </c:pt>
                <c:pt idx="1">
                  <c:v>1544.6626368522059</c:v>
                </c:pt>
                <c:pt idx="2">
                  <c:v>1544.6626368522059</c:v>
                </c:pt>
                <c:pt idx="3">
                  <c:v>1544.6626368522059</c:v>
                </c:pt>
                <c:pt idx="4">
                  <c:v>1544.6626368522059</c:v>
                </c:pt>
                <c:pt idx="5">
                  <c:v>1544.6626368522059</c:v>
                </c:pt>
                <c:pt idx="6">
                  <c:v>1544.6626368522059</c:v>
                </c:pt>
                <c:pt idx="7">
                  <c:v>1544.6626368522059</c:v>
                </c:pt>
                <c:pt idx="8">
                  <c:v>1544.6626368522059</c:v>
                </c:pt>
                <c:pt idx="9">
                  <c:v>1544.6626368522059</c:v>
                </c:pt>
                <c:pt idx="10">
                  <c:v>1544.6626368522059</c:v>
                </c:pt>
                <c:pt idx="11">
                  <c:v>1544.6626368522059</c:v>
                </c:pt>
                <c:pt idx="12">
                  <c:v>1544.6626368522059</c:v>
                </c:pt>
                <c:pt idx="13">
                  <c:v>1544.6626368522059</c:v>
                </c:pt>
                <c:pt idx="14">
                  <c:v>1544.6626368522059</c:v>
                </c:pt>
                <c:pt idx="15">
                  <c:v>1544.6626368522059</c:v>
                </c:pt>
                <c:pt idx="16">
                  <c:v>1544.6626368522059</c:v>
                </c:pt>
                <c:pt idx="17">
                  <c:v>1544.6626368522059</c:v>
                </c:pt>
                <c:pt idx="18">
                  <c:v>1544.6626368522059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P.82'!$F$5:$F$23</c:f>
              <c:numCache>
                <c:ptCount val="19"/>
                <c:pt idx="0">
                  <c:v>1022.4426263056887</c:v>
                </c:pt>
                <c:pt idx="1">
                  <c:v>1022.4426263056887</c:v>
                </c:pt>
                <c:pt idx="2">
                  <c:v>1022.4426263056887</c:v>
                </c:pt>
                <c:pt idx="3">
                  <c:v>1022.4426263056887</c:v>
                </c:pt>
                <c:pt idx="4">
                  <c:v>1022.4426263056887</c:v>
                </c:pt>
                <c:pt idx="5">
                  <c:v>1022.4426263056887</c:v>
                </c:pt>
                <c:pt idx="6">
                  <c:v>1022.4426263056887</c:v>
                </c:pt>
                <c:pt idx="7">
                  <c:v>1022.4426263056887</c:v>
                </c:pt>
                <c:pt idx="8">
                  <c:v>1022.4426263056887</c:v>
                </c:pt>
                <c:pt idx="9">
                  <c:v>1022.4426263056887</c:v>
                </c:pt>
                <c:pt idx="10">
                  <c:v>1022.4426263056887</c:v>
                </c:pt>
                <c:pt idx="11">
                  <c:v>1022.4426263056887</c:v>
                </c:pt>
                <c:pt idx="12">
                  <c:v>1022.4426263056887</c:v>
                </c:pt>
                <c:pt idx="13">
                  <c:v>1022.4426263056887</c:v>
                </c:pt>
                <c:pt idx="14">
                  <c:v>1022.4426263056887</c:v>
                </c:pt>
                <c:pt idx="15">
                  <c:v>1022.4426263056887</c:v>
                </c:pt>
                <c:pt idx="16">
                  <c:v>1022.4426263056887</c:v>
                </c:pt>
                <c:pt idx="17">
                  <c:v>1022.4426263056887</c:v>
                </c:pt>
                <c:pt idx="18">
                  <c:v>1022.4426263056887</c:v>
                </c:pt>
              </c:numCache>
            </c:numRef>
          </c:val>
          <c:smooth val="0"/>
        </c:ser>
        <c:axId val="7163938"/>
        <c:axId val="64475443"/>
      </c:lineChart>
      <c:catAx>
        <c:axId val="7163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475443"/>
        <c:crossesAt val="0"/>
        <c:auto val="1"/>
        <c:lblOffset val="100"/>
        <c:tickLblSkip val="1"/>
        <c:noMultiLvlLbl val="0"/>
      </c:catAx>
      <c:valAx>
        <c:axId val="6447544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7163938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917"/>
          <c:w val="0.87325"/>
          <c:h val="0.07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5"/>
          <c:y val="-0.00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5225"/>
          <c:w val="0.864"/>
          <c:h val="0.749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P.82'!$C$5:$C$24</c:f>
              <c:numCache>
                <c:ptCount val="20"/>
                <c:pt idx="0">
                  <c:v>849</c:v>
                </c:pt>
                <c:pt idx="1">
                  <c:v>1354.1</c:v>
                </c:pt>
                <c:pt idx="2">
                  <c:v>1357.2</c:v>
                </c:pt>
                <c:pt idx="3">
                  <c:v>1606.3</c:v>
                </c:pt>
                <c:pt idx="4">
                  <c:v>1604.2</c:v>
                </c:pt>
                <c:pt idx="5">
                  <c:v>1156.4</c:v>
                </c:pt>
                <c:pt idx="6">
                  <c:v>1100.2</c:v>
                </c:pt>
                <c:pt idx="7">
                  <c:v>1368.5</c:v>
                </c:pt>
                <c:pt idx="8">
                  <c:v>1490.8</c:v>
                </c:pt>
                <c:pt idx="9">
                  <c:v>1207.2000000000003</c:v>
                </c:pt>
                <c:pt idx="10">
                  <c:v>1193.5000000000002</c:v>
                </c:pt>
                <c:pt idx="11">
                  <c:v>1072.8</c:v>
                </c:pt>
                <c:pt idx="12">
                  <c:v>925.2999999999998</c:v>
                </c:pt>
                <c:pt idx="13">
                  <c:v>1368</c:v>
                </c:pt>
                <c:pt idx="14">
                  <c:v>1777.5</c:v>
                </c:pt>
                <c:pt idx="15">
                  <c:v>1178.8</c:v>
                </c:pt>
                <c:pt idx="16">
                  <c:v>999.3</c:v>
                </c:pt>
                <c:pt idx="17">
                  <c:v>1098.4</c:v>
                </c:pt>
                <c:pt idx="18">
                  <c:v>1680</c:v>
                </c:pt>
                <c:pt idx="19">
                  <c:v>1929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(2546 - 2564 )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P.82'!$E$5:$E$23</c:f>
              <c:numCache>
                <c:ptCount val="19"/>
                <c:pt idx="0">
                  <c:v>1283.5526315789473</c:v>
                </c:pt>
                <c:pt idx="1">
                  <c:v>1283.5526315789473</c:v>
                </c:pt>
                <c:pt idx="2">
                  <c:v>1283.5526315789473</c:v>
                </c:pt>
                <c:pt idx="3">
                  <c:v>1283.5526315789473</c:v>
                </c:pt>
                <c:pt idx="4">
                  <c:v>1283.5526315789473</c:v>
                </c:pt>
                <c:pt idx="5">
                  <c:v>1283.5526315789473</c:v>
                </c:pt>
                <c:pt idx="6">
                  <c:v>1283.5526315789473</c:v>
                </c:pt>
                <c:pt idx="7">
                  <c:v>1283.5526315789473</c:v>
                </c:pt>
                <c:pt idx="8">
                  <c:v>1283.5526315789473</c:v>
                </c:pt>
                <c:pt idx="9">
                  <c:v>1283.5526315789473</c:v>
                </c:pt>
                <c:pt idx="10">
                  <c:v>1283.5526315789473</c:v>
                </c:pt>
                <c:pt idx="11">
                  <c:v>1283.5526315789473</c:v>
                </c:pt>
                <c:pt idx="12">
                  <c:v>1283.5526315789473</c:v>
                </c:pt>
                <c:pt idx="13">
                  <c:v>1283.5526315789473</c:v>
                </c:pt>
                <c:pt idx="14">
                  <c:v>1283.5526315789473</c:v>
                </c:pt>
                <c:pt idx="15">
                  <c:v>1283.5526315789473</c:v>
                </c:pt>
                <c:pt idx="16">
                  <c:v>1283.5526315789473</c:v>
                </c:pt>
                <c:pt idx="17">
                  <c:v>1283.5526315789473</c:v>
                </c:pt>
                <c:pt idx="18">
                  <c:v>1283.5526315789473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P.82'!$B$5:$B$24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P.82'!$D$5:$D$24</c:f>
              <c:numCache>
                <c:ptCount val="20"/>
                <c:pt idx="19">
                  <c:v>1929</c:v>
                </c:pt>
              </c:numCache>
            </c:numRef>
          </c:val>
          <c:smooth val="0"/>
        </c:ser>
        <c:marker val="1"/>
        <c:axId val="43408076"/>
        <c:axId val="55128365"/>
      </c:lineChart>
      <c:catAx>
        <c:axId val="43408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5128365"/>
        <c:crossesAt val="0"/>
        <c:auto val="1"/>
        <c:lblOffset val="100"/>
        <c:tickLblSkip val="1"/>
        <c:noMultiLvlLbl val="0"/>
      </c:catAx>
      <c:valAx>
        <c:axId val="5512836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408076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88"/>
          <c:y val="0.9257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0.4955</cdr:x>
      <cdr:y>0.4375</cdr:y>
    </cdr:from>
    <cdr:to>
      <cdr:x>0.6275</cdr:x>
      <cdr:y>0.47825</cdr:y>
    </cdr:to>
    <cdr:sp>
      <cdr:nvSpPr>
        <cdr:cNvPr id="1" name="TextBox 1"/>
        <cdr:cNvSpPr txBox="1">
          <a:spLocks noChangeArrowheads="1"/>
        </cdr:cNvSpPr>
      </cdr:nvSpPr>
      <cdr:spPr>
        <a:xfrm>
          <a:off x="4333875" y="2695575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0.539</cdr:x>
      <cdr:y>0.3665</cdr:y>
    </cdr:from>
    <cdr:to>
      <cdr:x>0.6765</cdr:x>
      <cdr:y>0.40775</cdr:y>
    </cdr:to>
    <cdr:sp>
      <cdr:nvSpPr>
        <cdr:cNvPr id="2" name="TextBox 1"/>
        <cdr:cNvSpPr txBox="1">
          <a:spLocks noChangeArrowheads="1"/>
        </cdr:cNvSpPr>
      </cdr:nvSpPr>
      <cdr:spPr>
        <a:xfrm>
          <a:off x="4714875" y="2257425"/>
          <a:ext cx="1209675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1,545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0.3905</cdr:x>
      <cdr:y>0.5635</cdr:y>
    </cdr:from>
    <cdr:to>
      <cdr:x>0.529</cdr:x>
      <cdr:y>0.60475</cdr:y>
    </cdr:to>
    <cdr:sp>
      <cdr:nvSpPr>
        <cdr:cNvPr id="3" name="TextBox 1"/>
        <cdr:cNvSpPr txBox="1">
          <a:spLocks noChangeArrowheads="1"/>
        </cdr:cNvSpPr>
      </cdr:nvSpPr>
      <cdr:spPr>
        <a:xfrm>
          <a:off x="3419475" y="3476625"/>
          <a:ext cx="120967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1,022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0.34325</cdr:y>
    </cdr:from>
    <cdr:to>
      <cdr:x>0.24975</cdr:x>
      <cdr:y>0.475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66875" y="2114550"/>
          <a:ext cx="514350" cy="8096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8">
      <selection activeCell="C25" sqref="C2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71">
        <v>849</v>
      </c>
      <c r="D5" s="72"/>
      <c r="E5" s="73">
        <f aca="true" t="shared" si="0" ref="E5:E23">$C$102</f>
        <v>1283.5526315789473</v>
      </c>
      <c r="F5" s="74">
        <f aca="true" t="shared" si="1" ref="F5:F23">+$C$105</f>
        <v>1022.4426263056887</v>
      </c>
      <c r="G5" s="75">
        <f aca="true" t="shared" si="2" ref="G5:G23">$C$103</f>
        <v>261.11000527325854</v>
      </c>
      <c r="H5" s="76">
        <f aca="true" t="shared" si="3" ref="H5:H23">+$C$106</f>
        <v>1544.6626368522059</v>
      </c>
      <c r="I5" s="2">
        <v>1</v>
      </c>
    </row>
    <row r="6" spans="2:9" ht="11.25">
      <c r="B6" s="22">
        <f aca="true" t="shared" si="4" ref="B6:B18">B5+1</f>
        <v>2547</v>
      </c>
      <c r="C6" s="77">
        <v>1354.1</v>
      </c>
      <c r="D6" s="72"/>
      <c r="E6" s="78">
        <f t="shared" si="0"/>
        <v>1283.5526315789473</v>
      </c>
      <c r="F6" s="79">
        <f t="shared" si="1"/>
        <v>1022.4426263056887</v>
      </c>
      <c r="G6" s="80">
        <f t="shared" si="2"/>
        <v>261.11000527325854</v>
      </c>
      <c r="H6" s="81">
        <f t="shared" si="3"/>
        <v>1544.6626368522059</v>
      </c>
      <c r="I6" s="2">
        <f>I5+1</f>
        <v>2</v>
      </c>
    </row>
    <row r="7" spans="2:9" ht="11.25">
      <c r="B7" s="22">
        <f t="shared" si="4"/>
        <v>2548</v>
      </c>
      <c r="C7" s="77">
        <v>1357.2</v>
      </c>
      <c r="D7" s="72"/>
      <c r="E7" s="78">
        <f t="shared" si="0"/>
        <v>1283.5526315789473</v>
      </c>
      <c r="F7" s="79">
        <f t="shared" si="1"/>
        <v>1022.4426263056887</v>
      </c>
      <c r="G7" s="80">
        <f t="shared" si="2"/>
        <v>261.11000527325854</v>
      </c>
      <c r="H7" s="81">
        <f t="shared" si="3"/>
        <v>1544.6626368522059</v>
      </c>
      <c r="I7" s="2">
        <f aca="true" t="shared" si="5" ref="I7:I23">I6+1</f>
        <v>3</v>
      </c>
    </row>
    <row r="8" spans="2:9" ht="11.25">
      <c r="B8" s="22">
        <f t="shared" si="4"/>
        <v>2549</v>
      </c>
      <c r="C8" s="77">
        <v>1606.3</v>
      </c>
      <c r="D8" s="72"/>
      <c r="E8" s="78">
        <f t="shared" si="0"/>
        <v>1283.5526315789473</v>
      </c>
      <c r="F8" s="79">
        <f t="shared" si="1"/>
        <v>1022.4426263056887</v>
      </c>
      <c r="G8" s="80">
        <f t="shared" si="2"/>
        <v>261.11000527325854</v>
      </c>
      <c r="H8" s="81">
        <f t="shared" si="3"/>
        <v>1544.6626368522059</v>
      </c>
      <c r="I8" s="2">
        <f t="shared" si="5"/>
        <v>4</v>
      </c>
    </row>
    <row r="9" spans="2:9" ht="11.25">
      <c r="B9" s="22">
        <f t="shared" si="4"/>
        <v>2550</v>
      </c>
      <c r="C9" s="77">
        <v>1604.2</v>
      </c>
      <c r="D9" s="72"/>
      <c r="E9" s="78">
        <f t="shared" si="0"/>
        <v>1283.5526315789473</v>
      </c>
      <c r="F9" s="79">
        <f t="shared" si="1"/>
        <v>1022.4426263056887</v>
      </c>
      <c r="G9" s="80">
        <f t="shared" si="2"/>
        <v>261.11000527325854</v>
      </c>
      <c r="H9" s="81">
        <f t="shared" si="3"/>
        <v>1544.6626368522059</v>
      </c>
      <c r="I9" s="2">
        <f t="shared" si="5"/>
        <v>5</v>
      </c>
    </row>
    <row r="10" spans="2:9" ht="11.25">
      <c r="B10" s="22">
        <f t="shared" si="4"/>
        <v>2551</v>
      </c>
      <c r="C10" s="77">
        <v>1156.4</v>
      </c>
      <c r="D10" s="72"/>
      <c r="E10" s="78">
        <f t="shared" si="0"/>
        <v>1283.5526315789473</v>
      </c>
      <c r="F10" s="79">
        <f t="shared" si="1"/>
        <v>1022.4426263056887</v>
      </c>
      <c r="G10" s="80">
        <f t="shared" si="2"/>
        <v>261.11000527325854</v>
      </c>
      <c r="H10" s="81">
        <f t="shared" si="3"/>
        <v>1544.6626368522059</v>
      </c>
      <c r="I10" s="2">
        <f t="shared" si="5"/>
        <v>6</v>
      </c>
    </row>
    <row r="11" spans="2:9" ht="11.25">
      <c r="B11" s="22">
        <f t="shared" si="4"/>
        <v>2552</v>
      </c>
      <c r="C11" s="77">
        <v>1100.2</v>
      </c>
      <c r="D11" s="72"/>
      <c r="E11" s="78">
        <f t="shared" si="0"/>
        <v>1283.5526315789473</v>
      </c>
      <c r="F11" s="79">
        <f t="shared" si="1"/>
        <v>1022.4426263056887</v>
      </c>
      <c r="G11" s="80">
        <f t="shared" si="2"/>
        <v>261.11000527325854</v>
      </c>
      <c r="H11" s="81">
        <f t="shared" si="3"/>
        <v>1544.6626368522059</v>
      </c>
      <c r="I11" s="2">
        <f t="shared" si="5"/>
        <v>7</v>
      </c>
    </row>
    <row r="12" spans="2:9" ht="11.25">
      <c r="B12" s="22">
        <f t="shared" si="4"/>
        <v>2553</v>
      </c>
      <c r="C12" s="77">
        <v>1368.5</v>
      </c>
      <c r="D12" s="72"/>
      <c r="E12" s="78">
        <f t="shared" si="0"/>
        <v>1283.5526315789473</v>
      </c>
      <c r="F12" s="79">
        <f t="shared" si="1"/>
        <v>1022.4426263056887</v>
      </c>
      <c r="G12" s="80">
        <f t="shared" si="2"/>
        <v>261.11000527325854</v>
      </c>
      <c r="H12" s="81">
        <f t="shared" si="3"/>
        <v>1544.6626368522059</v>
      </c>
      <c r="I12" s="2">
        <f t="shared" si="5"/>
        <v>8</v>
      </c>
    </row>
    <row r="13" spans="2:9" ht="11.25">
      <c r="B13" s="22">
        <f t="shared" si="4"/>
        <v>2554</v>
      </c>
      <c r="C13" s="77">
        <v>1490.8</v>
      </c>
      <c r="D13" s="72"/>
      <c r="E13" s="78">
        <f t="shared" si="0"/>
        <v>1283.5526315789473</v>
      </c>
      <c r="F13" s="79">
        <f t="shared" si="1"/>
        <v>1022.4426263056887</v>
      </c>
      <c r="G13" s="80">
        <f t="shared" si="2"/>
        <v>261.11000527325854</v>
      </c>
      <c r="H13" s="81">
        <f t="shared" si="3"/>
        <v>1544.6626368522059</v>
      </c>
      <c r="I13" s="2">
        <f t="shared" si="5"/>
        <v>9</v>
      </c>
    </row>
    <row r="14" spans="2:13" ht="11.25">
      <c r="B14" s="22">
        <f t="shared" si="4"/>
        <v>2555</v>
      </c>
      <c r="C14" s="77">
        <v>1207.2000000000003</v>
      </c>
      <c r="D14" s="72"/>
      <c r="E14" s="78">
        <f t="shared" si="0"/>
        <v>1283.5526315789473</v>
      </c>
      <c r="F14" s="79">
        <f t="shared" si="1"/>
        <v>1022.4426263056887</v>
      </c>
      <c r="G14" s="80">
        <f t="shared" si="2"/>
        <v>261.11000527325854</v>
      </c>
      <c r="H14" s="81">
        <f t="shared" si="3"/>
        <v>1544.6626368522059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2556</v>
      </c>
      <c r="C15" s="77">
        <v>1193.5000000000002</v>
      </c>
      <c r="D15" s="72"/>
      <c r="E15" s="78">
        <f t="shared" si="0"/>
        <v>1283.5526315789473</v>
      </c>
      <c r="F15" s="79">
        <f t="shared" si="1"/>
        <v>1022.4426263056887</v>
      </c>
      <c r="G15" s="80">
        <f t="shared" si="2"/>
        <v>261.11000527325854</v>
      </c>
      <c r="H15" s="81">
        <f t="shared" si="3"/>
        <v>1544.6626368522059</v>
      </c>
      <c r="I15" s="2">
        <f t="shared" si="5"/>
        <v>11</v>
      </c>
    </row>
    <row r="16" spans="2:9" ht="11.25">
      <c r="B16" s="22">
        <f t="shared" si="4"/>
        <v>2557</v>
      </c>
      <c r="C16" s="77">
        <v>1072.8</v>
      </c>
      <c r="D16" s="72"/>
      <c r="E16" s="78">
        <f t="shared" si="0"/>
        <v>1283.5526315789473</v>
      </c>
      <c r="F16" s="79">
        <f t="shared" si="1"/>
        <v>1022.4426263056887</v>
      </c>
      <c r="G16" s="80">
        <f t="shared" si="2"/>
        <v>261.11000527325854</v>
      </c>
      <c r="H16" s="81">
        <f t="shared" si="3"/>
        <v>1544.6626368522059</v>
      </c>
      <c r="I16" s="2">
        <f t="shared" si="5"/>
        <v>12</v>
      </c>
    </row>
    <row r="17" spans="2:9" ht="11.25">
      <c r="B17" s="22">
        <f t="shared" si="4"/>
        <v>2558</v>
      </c>
      <c r="C17" s="77">
        <v>925.2999999999998</v>
      </c>
      <c r="D17" s="72"/>
      <c r="E17" s="78">
        <f t="shared" si="0"/>
        <v>1283.5526315789473</v>
      </c>
      <c r="F17" s="79">
        <f t="shared" si="1"/>
        <v>1022.4426263056887</v>
      </c>
      <c r="G17" s="80">
        <f t="shared" si="2"/>
        <v>261.11000527325854</v>
      </c>
      <c r="H17" s="81">
        <f t="shared" si="3"/>
        <v>1544.6626368522059</v>
      </c>
      <c r="I17" s="2">
        <f t="shared" si="5"/>
        <v>13</v>
      </c>
    </row>
    <row r="18" spans="2:14" ht="11.25">
      <c r="B18" s="22">
        <f t="shared" si="4"/>
        <v>2559</v>
      </c>
      <c r="C18" s="77">
        <v>1368</v>
      </c>
      <c r="D18" s="72"/>
      <c r="E18" s="78">
        <f t="shared" si="0"/>
        <v>1283.5526315789473</v>
      </c>
      <c r="F18" s="79">
        <f t="shared" si="1"/>
        <v>1022.4426263056887</v>
      </c>
      <c r="G18" s="80">
        <f t="shared" si="2"/>
        <v>261.11000527325854</v>
      </c>
      <c r="H18" s="81">
        <f t="shared" si="3"/>
        <v>1544.6626368522059</v>
      </c>
      <c r="I18" s="2">
        <f t="shared" si="5"/>
        <v>14</v>
      </c>
      <c r="K18" s="94"/>
      <c r="L18" s="94"/>
      <c r="M18" s="94"/>
      <c r="N18" s="94"/>
    </row>
    <row r="19" spans="2:9" ht="11.25">
      <c r="B19" s="22">
        <v>2560</v>
      </c>
      <c r="C19" s="77">
        <v>1777.5</v>
      </c>
      <c r="D19" s="72"/>
      <c r="E19" s="78">
        <f t="shared" si="0"/>
        <v>1283.5526315789473</v>
      </c>
      <c r="F19" s="79">
        <f t="shared" si="1"/>
        <v>1022.4426263056887</v>
      </c>
      <c r="G19" s="80">
        <f t="shared" si="2"/>
        <v>261.11000527325854</v>
      </c>
      <c r="H19" s="81">
        <f t="shared" si="3"/>
        <v>1544.6626368522059</v>
      </c>
      <c r="I19" s="2">
        <f t="shared" si="5"/>
        <v>15</v>
      </c>
    </row>
    <row r="20" spans="2:9" ht="11.25">
      <c r="B20" s="22">
        <v>2561</v>
      </c>
      <c r="C20" s="77">
        <v>1178.8</v>
      </c>
      <c r="D20" s="72"/>
      <c r="E20" s="78">
        <f t="shared" si="0"/>
        <v>1283.5526315789473</v>
      </c>
      <c r="F20" s="79">
        <f t="shared" si="1"/>
        <v>1022.4426263056887</v>
      </c>
      <c r="G20" s="80">
        <f t="shared" si="2"/>
        <v>261.11000527325854</v>
      </c>
      <c r="H20" s="81">
        <f t="shared" si="3"/>
        <v>1544.6626368522059</v>
      </c>
      <c r="I20" s="2">
        <v>16</v>
      </c>
    </row>
    <row r="21" spans="2:9" ht="11.25">
      <c r="B21" s="22">
        <v>2562</v>
      </c>
      <c r="C21" s="77">
        <v>999.3</v>
      </c>
      <c r="E21" s="78">
        <f t="shared" si="0"/>
        <v>1283.5526315789473</v>
      </c>
      <c r="F21" s="79">
        <f t="shared" si="1"/>
        <v>1022.4426263056887</v>
      </c>
      <c r="G21" s="80">
        <f t="shared" si="2"/>
        <v>261.11000527325854</v>
      </c>
      <c r="H21" s="81">
        <f t="shared" si="3"/>
        <v>1544.6626368522059</v>
      </c>
      <c r="I21" s="2">
        <f t="shared" si="5"/>
        <v>17</v>
      </c>
    </row>
    <row r="22" spans="2:9" ht="11.25">
      <c r="B22" s="22">
        <v>2563</v>
      </c>
      <c r="C22" s="77">
        <v>1098.4</v>
      </c>
      <c r="D22" s="95"/>
      <c r="E22" s="78">
        <f t="shared" si="0"/>
        <v>1283.5526315789473</v>
      </c>
      <c r="F22" s="79">
        <f t="shared" si="1"/>
        <v>1022.4426263056887</v>
      </c>
      <c r="G22" s="80">
        <f t="shared" si="2"/>
        <v>261.11000527325854</v>
      </c>
      <c r="H22" s="81">
        <f t="shared" si="3"/>
        <v>1544.6626368522059</v>
      </c>
      <c r="I22" s="2">
        <f t="shared" si="5"/>
        <v>18</v>
      </c>
    </row>
    <row r="23" spans="2:14" ht="11.25">
      <c r="B23" s="96">
        <v>2564</v>
      </c>
      <c r="C23" s="97">
        <v>1680</v>
      </c>
      <c r="D23" s="95"/>
      <c r="E23" s="78">
        <f t="shared" si="0"/>
        <v>1283.5526315789473</v>
      </c>
      <c r="F23" s="79">
        <f t="shared" si="1"/>
        <v>1022.4426263056887</v>
      </c>
      <c r="G23" s="80">
        <f t="shared" si="2"/>
        <v>261.11000527325854</v>
      </c>
      <c r="H23" s="81">
        <f t="shared" si="3"/>
        <v>1544.6626368522059</v>
      </c>
      <c r="I23" s="2">
        <f t="shared" si="5"/>
        <v>19</v>
      </c>
      <c r="K23" s="101" t="str">
        <f>'[1]std. - เขื่อนแม่งัด'!$K$42:$N$42</f>
        <v>ปีน้ำ2565 ปริมาณฝนสะสม 1 เม.ย.65 - 31 มี.ค.66</v>
      </c>
      <c r="L23" s="101"/>
      <c r="M23" s="101"/>
      <c r="N23" s="101"/>
    </row>
    <row r="24" spans="2:8" ht="11.25">
      <c r="B24" s="90">
        <v>2565</v>
      </c>
      <c r="C24" s="91">
        <v>1929</v>
      </c>
      <c r="D24" s="95">
        <f>C24</f>
        <v>1929</v>
      </c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AVERAGE(C5:C23)</f>
        <v>1283.5526315789473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STDEV(C5:C23)</f>
        <v>261.11000527325854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0.20342757971058587</v>
      </c>
      <c r="D104" s="48"/>
      <c r="E104" s="59">
        <f>C104*100</f>
        <v>20.342757971058585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12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1022.4426263056887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4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1544.6626368522059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19</v>
      </c>
    </row>
    <row r="111" ht="11.25">
      <c r="C111" s="89">
        <f>COUNTIF(C5:C23,"&gt;1511")</f>
        <v>4</v>
      </c>
    </row>
    <row r="112" ht="11.25">
      <c r="C112" s="89">
        <f>COUNTIF(C5:C23,"&lt;1012")</f>
        <v>3</v>
      </c>
    </row>
  </sheetData>
  <sheetProtection/>
  <mergeCells count="2">
    <mergeCell ref="B2:B4"/>
    <mergeCell ref="K23:N2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2016-07-22T02:16:30Z</cp:lastPrinted>
  <dcterms:created xsi:type="dcterms:W3CDTF">2016-04-07T02:09:12Z</dcterms:created>
  <dcterms:modified xsi:type="dcterms:W3CDTF">2023-04-10T03:41:06Z</dcterms:modified>
  <cp:category/>
  <cp:version/>
  <cp:contentType/>
  <cp:contentStatus/>
</cp:coreProperties>
</file>