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80" windowHeight="5445" activeTab="0"/>
  </bookViews>
  <sheets>
    <sheet name="MONTHLY" sheetId="1" r:id="rId1"/>
  </sheets>
  <externalReferences>
    <externalReference r:id="rId4"/>
  </externalReferences>
  <definedNames>
    <definedName name="_Regression_Int" localSheetId="0" hidden="1">1</definedName>
    <definedName name="Print_Area_MI">'[1]MONTHLY'!#REF!</definedName>
    <definedName name="_xlnm.Print_Titles" localSheetId="0">'MONTHLY'!$1:$4</definedName>
  </definedNames>
  <calcPr fullCalcOnLoad="1"/>
</workbook>
</file>

<file path=xl/sharedStrings.xml><?xml version="1.0" encoding="utf-8"?>
<sst xmlns="http://schemas.openxmlformats.org/spreadsheetml/2006/main" count="56" uniqueCount="22">
  <si>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</si>
  <si>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</si>
  <si>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</si>
  <si>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</si>
  <si>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</si>
  <si>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</si>
  <si>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</si>
  <si>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</si>
  <si>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</si>
  <si>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</si>
  <si>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</si>
  <si>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</si>
  <si>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</si>
  <si>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</si>
  <si>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</si>
  <si>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</si>
  <si>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-</t>
  </si>
  <si>
    <t>ปริมาณน้ำฝนรายเดือน  -  มิลลิเมตร</t>
  </si>
  <si>
    <t>สูงสุด</t>
  </si>
  <si>
    <t>ต่ำสุด</t>
  </si>
  <si>
    <t>สถานี : 08102  อ.แม่สรวย  จ.เชียงราย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</si>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</sst>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0.0"/>
    <numFmt numFmtId="186" formatCode="d\ ดดด"/>
    <numFmt numFmtId="187" formatCode="General_)"/>
    <numFmt numFmtId="188" formatCode="yyyy"/>
    <numFmt numFmtId="189" formatCode="dd\ ดดด\ yyyy"/>
    <numFmt numFmtId="190" formatCode="[$-409]dddd\,\ mmmm\ dd\,\ yyyy"/>
    <numFmt numFmtId="191" formatCode="[$-409]d\-mmm;@"/>
    <numFmt numFmtId="192" formatCode="\ \ \ bbbb"/>
    <numFmt numFmtId="193" formatCode="mmm\-yyyy"/>
    <numFmt numFmtId="194" formatCode="bbbb"/>
    <numFmt numFmtId="195" formatCode="0.000_)"/>
    <numFmt numFmtId="196" formatCode="[$-41E]d\ mmmm\ yyyy"/>
    <numFmt numFmtId="197" formatCode="[$-1010409]d\ mmm\ yy;@"/>
    <numFmt numFmtId="198" formatCode="[$-1010409]d\ mmmm\ yyyy;@"/>
    <numFmt numFmtId="199" formatCode="[$-107041E]d\ mmm\ yy;@"/>
    <numFmt numFmtId="200" formatCode="ดดด\ bbbb"/>
    <numFmt numFmtId="201" formatCode="#,##0_ ;\-#,##0\ "/>
    <numFmt numFmtId="202" formatCode="[$-409]h:mm:ss\ AM/PM"/>
    <numFmt numFmtId="203" formatCode="d\ \ด\ด\ด"/>
    <numFmt numFmtId="204" formatCode="#,##0.0_);\(#,##0.0\)"/>
    <numFmt numFmtId="205" formatCode="d\ \ด\ด\ด\ด\b\b\b\b"/>
    <numFmt numFmtId="206" formatCode="&quot;$&quot;#,##0;[Red]\-&quot;$&quot;#,##0"/>
    <numFmt numFmtId="207" formatCode="&quot;$&quot;#,##0.00;[Red]\-&quot;$&quot;#,##0.00"/>
    <numFmt numFmtId="208" formatCode="\ bbbb"/>
    <numFmt numFmtId="209" formatCode="\2\5\4\6"/>
    <numFmt numFmtId="210" formatCode="\t#,##0_);\(\t#,##0\)"/>
    <numFmt numFmtId="211" formatCode="dd\ ดดด"/>
    <numFmt numFmtId="212" formatCode="[$-409]mmm\-yy;@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1.25"/>
      <color indexed="8"/>
      <name val="Arial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0"/>
      <color indexed="6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182" fontId="0" fillId="0" borderId="0" xfId="0" applyAlignment="1">
      <alignment/>
    </xf>
    <xf numFmtId="185" fontId="8" fillId="0" borderId="0" xfId="0" applyNumberFormat="1" applyFont="1" applyAlignment="1" applyProtection="1">
      <alignment horizontal="center"/>
      <protection/>
    </xf>
    <xf numFmtId="182" fontId="9" fillId="0" borderId="0" xfId="0" applyFont="1" applyAlignment="1">
      <alignment/>
    </xf>
    <xf numFmtId="1" fontId="8" fillId="0" borderId="0" xfId="0" applyNumberFormat="1" applyFont="1" applyAlignment="1" applyProtection="1">
      <alignment horizontal="center"/>
      <protection/>
    </xf>
    <xf numFmtId="1" fontId="8" fillId="0" borderId="10" xfId="0" applyNumberFormat="1" applyFont="1" applyBorder="1" applyAlignment="1" applyProtection="1">
      <alignment horizontal="center"/>
      <protection/>
    </xf>
    <xf numFmtId="185" fontId="8" fillId="0" borderId="11" xfId="0" applyNumberFormat="1" applyFont="1" applyBorder="1" applyAlignment="1" applyProtection="1">
      <alignment horizontal="center"/>
      <protection/>
    </xf>
    <xf numFmtId="185" fontId="8" fillId="0" borderId="12" xfId="0" applyNumberFormat="1" applyFont="1" applyBorder="1" applyAlignment="1" applyProtection="1">
      <alignment horizontal="center"/>
      <protection/>
    </xf>
    <xf numFmtId="185" fontId="8" fillId="0" borderId="13" xfId="0" applyNumberFormat="1" applyFont="1" applyBorder="1" applyAlignment="1" applyProtection="1">
      <alignment horizontal="center"/>
      <protection/>
    </xf>
    <xf numFmtId="185" fontId="8" fillId="0" borderId="10" xfId="0" applyNumberFormat="1" applyFont="1" applyBorder="1" applyAlignment="1" applyProtection="1">
      <alignment horizontal="center"/>
      <protection/>
    </xf>
    <xf numFmtId="192" fontId="9" fillId="0" borderId="14" xfId="0" applyNumberFormat="1" applyFont="1" applyBorder="1" applyAlignment="1">
      <alignment horizontal="center"/>
    </xf>
    <xf numFmtId="185" fontId="9" fillId="0" borderId="15" xfId="0" applyNumberFormat="1" applyFont="1" applyBorder="1" applyAlignment="1" applyProtection="1">
      <alignment horizontal="right"/>
      <protection/>
    </xf>
    <xf numFmtId="185" fontId="9" fillId="0" borderId="16" xfId="0" applyNumberFormat="1" applyFont="1" applyBorder="1" applyAlignment="1" applyProtection="1">
      <alignment horizontal="right"/>
      <protection/>
    </xf>
    <xf numFmtId="185" fontId="9" fillId="0" borderId="17" xfId="0" applyNumberFormat="1" applyFont="1" applyBorder="1" applyAlignment="1" applyProtection="1">
      <alignment horizontal="right"/>
      <protection/>
    </xf>
    <xf numFmtId="185" fontId="9" fillId="0" borderId="18" xfId="0" applyNumberFormat="1" applyFont="1" applyBorder="1" applyAlignment="1" applyProtection="1">
      <alignment horizontal="right"/>
      <protection/>
    </xf>
    <xf numFmtId="1" fontId="9" fillId="0" borderId="19" xfId="0" applyNumberFormat="1" applyFont="1" applyBorder="1" applyAlignment="1" applyProtection="1">
      <alignment horizontal="right"/>
      <protection/>
    </xf>
    <xf numFmtId="184" fontId="9" fillId="0" borderId="0" xfId="0" applyNumberFormat="1" applyFont="1" applyAlignment="1">
      <alignment horizontal="center"/>
    </xf>
    <xf numFmtId="185" fontId="9" fillId="0" borderId="20" xfId="0" applyNumberFormat="1" applyFont="1" applyBorder="1" applyAlignment="1" applyProtection="1">
      <alignment horizontal="right"/>
      <protection/>
    </xf>
    <xf numFmtId="185" fontId="9" fillId="0" borderId="21" xfId="0" applyNumberFormat="1" applyFont="1" applyBorder="1" applyAlignment="1" applyProtection="1">
      <alignment horizontal="right"/>
      <protection/>
    </xf>
    <xf numFmtId="185" fontId="9" fillId="0" borderId="22" xfId="0" applyNumberFormat="1" applyFont="1" applyBorder="1" applyAlignment="1" applyProtection="1">
      <alignment horizontal="right"/>
      <protection/>
    </xf>
    <xf numFmtId="185" fontId="9" fillId="0" borderId="23" xfId="0" applyNumberFormat="1" applyFont="1" applyBorder="1" applyAlignment="1" applyProtection="1">
      <alignment horizontal="right"/>
      <protection/>
    </xf>
    <xf numFmtId="1" fontId="9" fillId="0" borderId="24" xfId="0" applyNumberFormat="1" applyFont="1" applyBorder="1" applyAlignment="1" applyProtection="1">
      <alignment horizontal="right"/>
      <protection/>
    </xf>
    <xf numFmtId="185" fontId="9" fillId="0" borderId="20" xfId="0" applyNumberFormat="1" applyFont="1" applyBorder="1" applyAlignment="1">
      <alignment horizontal="right"/>
    </xf>
    <xf numFmtId="185" fontId="9" fillId="0" borderId="21" xfId="0" applyNumberFormat="1" applyFont="1" applyBorder="1" applyAlignment="1">
      <alignment horizontal="right"/>
    </xf>
    <xf numFmtId="185" fontId="9" fillId="0" borderId="25" xfId="0" applyNumberFormat="1" applyFont="1" applyBorder="1" applyAlignment="1" applyProtection="1">
      <alignment horizontal="right"/>
      <protection/>
    </xf>
    <xf numFmtId="185" fontId="9" fillId="0" borderId="26" xfId="0" applyNumberFormat="1" applyFont="1" applyBorder="1" applyAlignment="1" applyProtection="1">
      <alignment horizontal="right"/>
      <protection/>
    </xf>
    <xf numFmtId="185" fontId="9" fillId="0" borderId="27" xfId="0" applyNumberFormat="1" applyFont="1" applyBorder="1" applyAlignment="1" applyProtection="1">
      <alignment horizontal="right"/>
      <protection/>
    </xf>
    <xf numFmtId="185" fontId="9" fillId="0" borderId="28" xfId="0" applyNumberFormat="1" applyFont="1" applyBorder="1" applyAlignment="1" applyProtection="1">
      <alignment horizontal="right"/>
      <protection/>
    </xf>
    <xf numFmtId="1" fontId="9" fillId="0" borderId="29" xfId="0" applyNumberFormat="1" applyFont="1" applyBorder="1" applyAlignment="1" applyProtection="1">
      <alignment horizontal="right"/>
      <protection/>
    </xf>
    <xf numFmtId="182" fontId="9" fillId="0" borderId="0" xfId="0" applyFont="1" applyBorder="1" applyAlignment="1">
      <alignment/>
    </xf>
    <xf numFmtId="185" fontId="9" fillId="0" borderId="22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right"/>
    </xf>
    <xf numFmtId="185" fontId="9" fillId="0" borderId="30" xfId="0" applyNumberFormat="1" applyFont="1" applyBorder="1" applyAlignment="1">
      <alignment horizontal="right"/>
    </xf>
    <xf numFmtId="185" fontId="9" fillId="0" borderId="31" xfId="0" applyNumberFormat="1" applyFont="1" applyBorder="1" applyAlignment="1">
      <alignment horizontal="right"/>
    </xf>
    <xf numFmtId="1" fontId="9" fillId="0" borderId="23" xfId="0" applyNumberFormat="1" applyFont="1" applyBorder="1" applyAlignment="1" applyProtection="1">
      <alignment horizontal="center"/>
      <protection/>
    </xf>
    <xf numFmtId="182" fontId="9" fillId="0" borderId="23" xfId="0" applyFont="1" applyBorder="1" applyAlignment="1" applyProtection="1">
      <alignment horizontal="center"/>
      <protection/>
    </xf>
    <xf numFmtId="182" fontId="9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182" fontId="9" fillId="0" borderId="28" xfId="0" applyFont="1" applyBorder="1" applyAlignment="1" applyProtection="1">
      <alignment horizontal="center"/>
      <protection/>
    </xf>
    <xf numFmtId="182" fontId="9" fillId="0" borderId="32" xfId="0" applyFont="1" applyBorder="1" applyAlignment="1">
      <alignment horizontal="center"/>
    </xf>
    <xf numFmtId="1" fontId="9" fillId="0" borderId="32" xfId="0" applyNumberFormat="1" applyFont="1" applyBorder="1" applyAlignment="1">
      <alignment horizontal="center"/>
    </xf>
    <xf numFmtId="182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86" fontId="10" fillId="0" borderId="0" xfId="0" applyNumberFormat="1" applyFont="1" applyBorder="1" applyAlignment="1">
      <alignment horizontal="left"/>
    </xf>
    <xf numFmtId="185" fontId="8" fillId="0" borderId="0" xfId="0" applyNumberFormat="1" applyFont="1" applyAlignment="1" applyProtection="1">
      <alignment horizontal="center"/>
      <protection/>
    </xf>
    <xf numFmtId="1" fontId="8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 อ.แม่สรวย จ.เชียงราย</a:t>
            </a:r>
          </a:p>
        </c:rich>
      </c:tx>
      <c:layout>
        <c:manualLayout>
          <c:xMode val="factor"/>
          <c:yMode val="factor"/>
          <c:x val="-0.016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3475"/>
          <c:w val="0.962"/>
          <c:h val="0.8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MONTHLY!$A$5:$A$73</c:f>
              <c:numCache/>
            </c:numRef>
          </c:cat>
          <c:val>
            <c:numRef>
              <c:f>MONTHLY!$N$5:$N$73</c:f>
              <c:numCache/>
            </c:numRef>
          </c:val>
        </c:ser>
        <c:axId val="49634491"/>
        <c:axId val="44057236"/>
      </c:barChart>
      <c:lineChart>
        <c:grouping val="standard"/>
        <c:varyColors val="0"/>
        <c:ser>
          <c:idx val="1"/>
          <c:order val="1"/>
          <c:tx>
            <c:v>ปริมาณน้ำฝนเฉลี่ย 1252.5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MONTHLY!$A$5:$A$73</c:f>
              <c:numCache/>
            </c:numRef>
          </c:cat>
          <c:val>
            <c:numRef>
              <c:f>MONTHLY!$P$5:$P$73</c:f>
              <c:numCache/>
            </c:numRef>
          </c:val>
          <c:smooth val="0"/>
        </c:ser>
        <c:axId val="49634491"/>
        <c:axId val="44057236"/>
      </c:lineChart>
      <c:dateAx>
        <c:axId val="49634491"/>
        <c:scaling>
          <c:orientation val="minMax"/>
          <c:max val="456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44057236"/>
        <c:crosses val="autoZero"/>
        <c:auto val="0"/>
        <c:baseTimeUnit val="years"/>
        <c:majorUnit val="3"/>
        <c:majorTimeUnit val="years"/>
        <c:minorUnit val="1"/>
        <c:minorTimeUnit val="years"/>
        <c:noMultiLvlLbl val="0"/>
      </c:dateAx>
      <c:valAx>
        <c:axId val="44057236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9634491"/>
        <c:crossesAt val="1"/>
        <c:crossBetween val="between"/>
        <c:dispUnits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425"/>
          <c:y val="0.1695"/>
          <c:w val="0.279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4</xdr:row>
      <xdr:rowOff>38100</xdr:rowOff>
    </xdr:from>
    <xdr:to>
      <xdr:col>26</xdr:col>
      <xdr:colOff>95250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7800975" y="1219200"/>
        <a:ext cx="6353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noff\d\D%20a%20t%20a%20b%20a%20s%20e\Meteorology\Rainfall\Daily,Monthly,Max\CIANGMAI\07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MONTHLY"/>
      <sheetName val="แนวโน้ม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7"/>
  <sheetViews>
    <sheetView showGridLines="0" tabSelected="1" zoomScalePageLayoutView="0" workbookViewId="0" topLeftCell="A61">
      <selection activeCell="U75" sqref="U75"/>
    </sheetView>
  </sheetViews>
  <sheetFormatPr defaultColWidth="9.7109375" defaultRowHeight="12.75"/>
  <cols>
    <col min="1" max="1" width="9.28125" style="35" customWidth="1"/>
    <col min="2" max="13" width="6.7109375" style="35" customWidth="1"/>
    <col min="14" max="14" width="8.28125" style="35" customWidth="1"/>
    <col min="15" max="15" width="6.7109375" style="37" customWidth="1"/>
    <col min="16" max="16" width="8.8515625" style="2" customWidth="1"/>
    <col min="17" max="16384" width="9.7109375" style="2" customWidth="1"/>
  </cols>
  <sheetData>
    <row r="1" spans="1:15" ht="30" customHeight="1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4" customHeight="1">
      <c r="A2" s="45" t="s">
        <v>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" customHeigh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</row>
    <row r="4" spans="1:15" ht="24" customHeight="1">
      <c r="A4" s="4" t="s">
        <v>0</v>
      </c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7" t="s">
        <v>12</v>
      </c>
      <c r="N4" s="8" t="s">
        <v>13</v>
      </c>
      <c r="O4" s="4" t="s">
        <v>15</v>
      </c>
    </row>
    <row r="5" spans="1:16" ht="19.5" customHeight="1">
      <c r="A5" s="9">
        <v>20395</v>
      </c>
      <c r="B5" s="10">
        <v>87.3</v>
      </c>
      <c r="C5" s="11">
        <v>99.1</v>
      </c>
      <c r="D5" s="11">
        <v>215.8</v>
      </c>
      <c r="E5" s="11">
        <v>102.3</v>
      </c>
      <c r="F5" s="11">
        <v>400</v>
      </c>
      <c r="G5" s="11">
        <v>184.4</v>
      </c>
      <c r="H5" s="11">
        <v>120.1</v>
      </c>
      <c r="I5" s="11">
        <v>20.8</v>
      </c>
      <c r="J5" s="11">
        <v>0</v>
      </c>
      <c r="K5" s="11">
        <v>4.2</v>
      </c>
      <c r="L5" s="11">
        <v>26.4</v>
      </c>
      <c r="M5" s="12">
        <v>0</v>
      </c>
      <c r="N5" s="13">
        <f>+SUM(B5:M5)</f>
        <v>1260.4</v>
      </c>
      <c r="O5" s="14">
        <v>94</v>
      </c>
      <c r="P5" s="15">
        <v>1252.5</v>
      </c>
    </row>
    <row r="6" spans="1:16" ht="19.5" customHeight="1">
      <c r="A6" s="9">
        <v>20761</v>
      </c>
      <c r="B6" s="16">
        <v>64.1</v>
      </c>
      <c r="C6" s="17">
        <v>124.9</v>
      </c>
      <c r="D6" s="17">
        <v>124.3</v>
      </c>
      <c r="E6" s="17">
        <v>272.1</v>
      </c>
      <c r="F6" s="17">
        <v>369.5</v>
      </c>
      <c r="G6" s="17">
        <v>415.6</v>
      </c>
      <c r="H6" s="17">
        <v>92.8</v>
      </c>
      <c r="I6" s="17">
        <v>3.6</v>
      </c>
      <c r="J6" s="17">
        <v>0</v>
      </c>
      <c r="K6" s="17">
        <v>25.5</v>
      </c>
      <c r="L6" s="17">
        <v>0</v>
      </c>
      <c r="M6" s="18">
        <v>0</v>
      </c>
      <c r="N6" s="19">
        <v>1492.4</v>
      </c>
      <c r="O6" s="20">
        <v>73</v>
      </c>
      <c r="P6" s="15">
        <v>1252.5</v>
      </c>
    </row>
    <row r="7" spans="1:16" ht="19.5" customHeight="1">
      <c r="A7" s="9">
        <v>21126</v>
      </c>
      <c r="B7" s="16">
        <v>37.8</v>
      </c>
      <c r="C7" s="17">
        <v>84.7</v>
      </c>
      <c r="D7" s="17">
        <v>198.7</v>
      </c>
      <c r="E7" s="17">
        <v>146.1</v>
      </c>
      <c r="F7" s="17">
        <v>393.7</v>
      </c>
      <c r="G7" s="17">
        <v>170.4</v>
      </c>
      <c r="H7" s="17">
        <v>151.2</v>
      </c>
      <c r="I7" s="17">
        <v>12.2</v>
      </c>
      <c r="J7" s="17">
        <v>0</v>
      </c>
      <c r="K7" s="17">
        <v>86.5</v>
      </c>
      <c r="L7" s="17">
        <v>0</v>
      </c>
      <c r="M7" s="18">
        <v>13</v>
      </c>
      <c r="N7" s="19">
        <f aca="true" t="shared" si="0" ref="N7:N49">+SUM(B7:M7)</f>
        <v>1294.3000000000002</v>
      </c>
      <c r="O7" s="20">
        <v>72</v>
      </c>
      <c r="P7" s="15">
        <v>1252.5</v>
      </c>
    </row>
    <row r="8" spans="1:16" ht="19.5" customHeight="1">
      <c r="A8" s="9">
        <v>21491</v>
      </c>
      <c r="B8" s="16">
        <v>33.5</v>
      </c>
      <c r="C8" s="17">
        <v>89</v>
      </c>
      <c r="D8" s="17">
        <v>236.1</v>
      </c>
      <c r="E8" s="17">
        <v>215.2</v>
      </c>
      <c r="F8" s="17">
        <v>153</v>
      </c>
      <c r="G8" s="17">
        <v>106.4</v>
      </c>
      <c r="H8" s="17">
        <v>82.1</v>
      </c>
      <c r="I8" s="17">
        <v>36.6</v>
      </c>
      <c r="J8" s="17">
        <v>0</v>
      </c>
      <c r="K8" s="17">
        <v>25.7</v>
      </c>
      <c r="L8" s="17">
        <v>4.3</v>
      </c>
      <c r="M8" s="18">
        <v>19.8</v>
      </c>
      <c r="N8" s="19">
        <f t="shared" si="0"/>
        <v>1001.6999999999999</v>
      </c>
      <c r="O8" s="20">
        <v>74</v>
      </c>
      <c r="P8" s="15">
        <v>1252.5</v>
      </c>
    </row>
    <row r="9" spans="1:16" ht="19.5" customHeight="1">
      <c r="A9" s="9">
        <v>21856</v>
      </c>
      <c r="B9" s="16">
        <v>0</v>
      </c>
      <c r="C9" s="17">
        <v>112.5</v>
      </c>
      <c r="D9" s="17">
        <v>152.5</v>
      </c>
      <c r="E9" s="17">
        <v>152</v>
      </c>
      <c r="F9" s="17">
        <v>294.9</v>
      </c>
      <c r="G9" s="17">
        <v>339.8</v>
      </c>
      <c r="H9" s="17">
        <v>22</v>
      </c>
      <c r="I9" s="17">
        <v>0</v>
      </c>
      <c r="J9" s="17">
        <v>4.5</v>
      </c>
      <c r="K9" s="17">
        <v>60.6</v>
      </c>
      <c r="L9" s="17">
        <v>0</v>
      </c>
      <c r="M9" s="18">
        <v>0</v>
      </c>
      <c r="N9" s="19">
        <f t="shared" si="0"/>
        <v>1138.8</v>
      </c>
      <c r="O9" s="20">
        <v>66</v>
      </c>
      <c r="P9" s="15">
        <v>1252.5</v>
      </c>
    </row>
    <row r="10" spans="1:16" ht="19.5" customHeight="1">
      <c r="A10" s="9">
        <v>22222</v>
      </c>
      <c r="B10" s="16">
        <v>0</v>
      </c>
      <c r="C10" s="17">
        <v>171.9</v>
      </c>
      <c r="D10" s="17">
        <v>66.5</v>
      </c>
      <c r="E10" s="17">
        <v>252.3</v>
      </c>
      <c r="F10" s="17">
        <v>323.4</v>
      </c>
      <c r="G10" s="17">
        <v>235.2</v>
      </c>
      <c r="H10" s="17">
        <v>64</v>
      </c>
      <c r="I10" s="17">
        <v>107.4</v>
      </c>
      <c r="J10" s="17">
        <v>32</v>
      </c>
      <c r="K10" s="17">
        <v>0</v>
      </c>
      <c r="L10" s="17">
        <v>12.5</v>
      </c>
      <c r="M10" s="18">
        <v>70.4</v>
      </c>
      <c r="N10" s="19">
        <f t="shared" si="0"/>
        <v>1335.6000000000001</v>
      </c>
      <c r="O10" s="20">
        <v>74</v>
      </c>
      <c r="P10" s="15">
        <v>1252.5</v>
      </c>
    </row>
    <row r="11" spans="1:16" ht="19.5" customHeight="1">
      <c r="A11" s="9">
        <v>22587</v>
      </c>
      <c r="B11" s="16">
        <v>77.5</v>
      </c>
      <c r="C11" s="17">
        <v>291.3</v>
      </c>
      <c r="D11" s="17">
        <v>118.2</v>
      </c>
      <c r="E11" s="17">
        <v>136.4</v>
      </c>
      <c r="F11" s="17">
        <v>232.9</v>
      </c>
      <c r="G11" s="17">
        <v>294.9</v>
      </c>
      <c r="H11" s="17">
        <v>108.9</v>
      </c>
      <c r="I11" s="17">
        <v>3.4</v>
      </c>
      <c r="J11" s="17">
        <v>54.5</v>
      </c>
      <c r="K11" s="17">
        <v>0</v>
      </c>
      <c r="L11" s="17">
        <v>9.5</v>
      </c>
      <c r="M11" s="18">
        <v>59.1</v>
      </c>
      <c r="N11" s="19">
        <f t="shared" si="0"/>
        <v>1386.6</v>
      </c>
      <c r="O11" s="20">
        <v>84</v>
      </c>
      <c r="P11" s="15">
        <v>1252.5</v>
      </c>
    </row>
    <row r="12" spans="1:16" ht="19.5" customHeight="1">
      <c r="A12" s="9">
        <v>22952</v>
      </c>
      <c r="B12" s="16">
        <v>78</v>
      </c>
      <c r="C12" s="17">
        <v>134.2</v>
      </c>
      <c r="D12" s="17">
        <v>72.7</v>
      </c>
      <c r="E12" s="17">
        <v>224.7</v>
      </c>
      <c r="F12" s="17">
        <v>353</v>
      </c>
      <c r="G12" s="17">
        <v>161.5</v>
      </c>
      <c r="H12" s="17">
        <v>137</v>
      </c>
      <c r="I12" s="17">
        <v>17.8</v>
      </c>
      <c r="J12" s="17">
        <v>0</v>
      </c>
      <c r="K12" s="17">
        <v>0</v>
      </c>
      <c r="L12" s="17">
        <v>19.6</v>
      </c>
      <c r="M12" s="18">
        <v>0</v>
      </c>
      <c r="N12" s="19">
        <f t="shared" si="0"/>
        <v>1198.4999999999998</v>
      </c>
      <c r="O12" s="20">
        <v>71</v>
      </c>
      <c r="P12" s="15">
        <v>1252.5</v>
      </c>
    </row>
    <row r="13" spans="1:16" ht="19.5" customHeight="1">
      <c r="A13" s="9">
        <v>23317</v>
      </c>
      <c r="B13" s="16">
        <v>59.2</v>
      </c>
      <c r="C13" s="17">
        <v>56</v>
      </c>
      <c r="D13" s="17">
        <v>124.6</v>
      </c>
      <c r="E13" s="17">
        <v>160.8</v>
      </c>
      <c r="F13" s="17">
        <v>360.2</v>
      </c>
      <c r="G13" s="17">
        <v>103.7</v>
      </c>
      <c r="H13" s="17">
        <v>162.4</v>
      </c>
      <c r="I13" s="17">
        <v>134.3</v>
      </c>
      <c r="J13" s="17">
        <v>7.2</v>
      </c>
      <c r="K13" s="17">
        <v>0</v>
      </c>
      <c r="L13" s="17">
        <v>0</v>
      </c>
      <c r="M13" s="18">
        <v>31.4</v>
      </c>
      <c r="N13" s="19">
        <f t="shared" si="0"/>
        <v>1199.8000000000002</v>
      </c>
      <c r="O13" s="20">
        <v>76</v>
      </c>
      <c r="P13" s="15">
        <v>1252.5</v>
      </c>
    </row>
    <row r="14" spans="1:16" ht="19.5" customHeight="1">
      <c r="A14" s="9">
        <v>23683</v>
      </c>
      <c r="B14" s="16">
        <v>65.2</v>
      </c>
      <c r="C14" s="17">
        <v>167.3</v>
      </c>
      <c r="D14" s="17">
        <v>80.9</v>
      </c>
      <c r="E14" s="17">
        <v>339.1</v>
      </c>
      <c r="F14" s="17">
        <v>159.7</v>
      </c>
      <c r="G14" s="17">
        <v>320.5</v>
      </c>
      <c r="H14" s="17">
        <v>172.9</v>
      </c>
      <c r="I14" s="17">
        <v>12.8</v>
      </c>
      <c r="J14" s="17">
        <v>0</v>
      </c>
      <c r="K14" s="17">
        <v>0</v>
      </c>
      <c r="L14" s="17">
        <v>0</v>
      </c>
      <c r="M14" s="18">
        <v>0</v>
      </c>
      <c r="N14" s="19">
        <f t="shared" si="0"/>
        <v>1318.4</v>
      </c>
      <c r="O14" s="20">
        <v>88</v>
      </c>
      <c r="P14" s="15">
        <v>1252.5</v>
      </c>
    </row>
    <row r="15" spans="1:16" ht="19.5" customHeight="1">
      <c r="A15" s="9">
        <v>24048</v>
      </c>
      <c r="B15" s="16">
        <v>40</v>
      </c>
      <c r="C15" s="17">
        <v>182.8</v>
      </c>
      <c r="D15" s="17">
        <v>212.4</v>
      </c>
      <c r="E15" s="17">
        <v>209.3</v>
      </c>
      <c r="F15" s="17">
        <v>189.6</v>
      </c>
      <c r="G15" s="17">
        <v>193.1</v>
      </c>
      <c r="H15" s="17">
        <v>220.9</v>
      </c>
      <c r="I15" s="17">
        <v>37.7</v>
      </c>
      <c r="J15" s="17">
        <v>97.5</v>
      </c>
      <c r="K15" s="17">
        <v>0</v>
      </c>
      <c r="L15" s="17">
        <v>0</v>
      </c>
      <c r="M15" s="18">
        <v>7.3</v>
      </c>
      <c r="N15" s="19">
        <f t="shared" si="0"/>
        <v>1390.6000000000001</v>
      </c>
      <c r="O15" s="20">
        <v>67</v>
      </c>
      <c r="P15" s="15">
        <v>1252.5</v>
      </c>
    </row>
    <row r="16" spans="1:16" ht="19.5" customHeight="1">
      <c r="A16" s="9">
        <v>24413</v>
      </c>
      <c r="B16" s="16">
        <v>23.1</v>
      </c>
      <c r="C16" s="17">
        <v>182.5</v>
      </c>
      <c r="D16" s="17">
        <v>83.5</v>
      </c>
      <c r="E16" s="17">
        <v>341.2</v>
      </c>
      <c r="F16" s="17">
        <v>294.5</v>
      </c>
      <c r="G16" s="17">
        <v>214.5</v>
      </c>
      <c r="H16" s="17">
        <v>138.9</v>
      </c>
      <c r="I16" s="17">
        <v>50.3</v>
      </c>
      <c r="J16" s="17">
        <v>0</v>
      </c>
      <c r="K16" s="17">
        <v>4.5</v>
      </c>
      <c r="L16" s="17">
        <v>0</v>
      </c>
      <c r="M16" s="18">
        <v>22.5</v>
      </c>
      <c r="N16" s="19">
        <f t="shared" si="0"/>
        <v>1355.5</v>
      </c>
      <c r="O16" s="20">
        <v>89</v>
      </c>
      <c r="P16" s="15">
        <v>1252.5</v>
      </c>
    </row>
    <row r="17" spans="1:16" ht="19.5" customHeight="1">
      <c r="A17" s="9">
        <v>24778</v>
      </c>
      <c r="B17" s="16">
        <v>72.9</v>
      </c>
      <c r="C17" s="17">
        <v>88</v>
      </c>
      <c r="D17" s="17">
        <v>215.1</v>
      </c>
      <c r="E17" s="17">
        <v>154</v>
      </c>
      <c r="F17" s="17">
        <v>166.7</v>
      </c>
      <c r="G17" s="17">
        <v>318.2</v>
      </c>
      <c r="H17" s="17">
        <v>127</v>
      </c>
      <c r="I17" s="17">
        <v>59.9</v>
      </c>
      <c r="J17" s="17">
        <v>0</v>
      </c>
      <c r="K17" s="17">
        <v>27.8</v>
      </c>
      <c r="L17" s="17">
        <v>0</v>
      </c>
      <c r="M17" s="18">
        <v>4.1</v>
      </c>
      <c r="N17" s="19">
        <f t="shared" si="0"/>
        <v>1233.7</v>
      </c>
      <c r="O17" s="20">
        <v>69</v>
      </c>
      <c r="P17" s="15">
        <v>1252.5</v>
      </c>
    </row>
    <row r="18" spans="1:16" ht="19.5" customHeight="1">
      <c r="A18" s="9">
        <v>25144</v>
      </c>
      <c r="B18" s="16">
        <v>147.1</v>
      </c>
      <c r="C18" s="17">
        <v>183.7</v>
      </c>
      <c r="D18" s="17">
        <v>222.9</v>
      </c>
      <c r="E18" s="17">
        <v>135</v>
      </c>
      <c r="F18" s="17">
        <v>260.6</v>
      </c>
      <c r="G18" s="17">
        <v>195.1</v>
      </c>
      <c r="H18" s="17">
        <v>128.7</v>
      </c>
      <c r="I18" s="17">
        <v>22.3</v>
      </c>
      <c r="J18" s="17">
        <v>0</v>
      </c>
      <c r="K18" s="17">
        <v>2.5</v>
      </c>
      <c r="L18" s="17">
        <v>0</v>
      </c>
      <c r="M18" s="18">
        <v>8.8</v>
      </c>
      <c r="N18" s="19">
        <f t="shared" si="0"/>
        <v>1306.6999999999998</v>
      </c>
      <c r="O18" s="20">
        <v>80</v>
      </c>
      <c r="P18" s="15">
        <v>1252.5</v>
      </c>
    </row>
    <row r="19" spans="1:16" ht="19.5" customHeight="1">
      <c r="A19" s="9">
        <v>25509</v>
      </c>
      <c r="B19" s="16">
        <v>10</v>
      </c>
      <c r="C19" s="17">
        <v>296.4</v>
      </c>
      <c r="D19" s="17">
        <v>155.1</v>
      </c>
      <c r="E19" s="17">
        <v>162.6</v>
      </c>
      <c r="F19" s="17">
        <v>324.4</v>
      </c>
      <c r="G19" s="17">
        <v>134.4</v>
      </c>
      <c r="H19" s="17">
        <v>17.9</v>
      </c>
      <c r="I19" s="17">
        <v>0</v>
      </c>
      <c r="J19" s="17">
        <v>38</v>
      </c>
      <c r="K19" s="17">
        <v>7.6</v>
      </c>
      <c r="L19" s="17">
        <v>0</v>
      </c>
      <c r="M19" s="18">
        <v>68</v>
      </c>
      <c r="N19" s="19">
        <f t="shared" si="0"/>
        <v>1214.4</v>
      </c>
      <c r="O19" s="20">
        <v>81</v>
      </c>
      <c r="P19" s="15">
        <v>1252.5</v>
      </c>
    </row>
    <row r="20" spans="1:16" ht="19.5" customHeight="1">
      <c r="A20" s="9">
        <v>25874</v>
      </c>
      <c r="B20" s="16">
        <v>115.4</v>
      </c>
      <c r="C20" s="17">
        <v>210.2</v>
      </c>
      <c r="D20" s="17">
        <v>393</v>
      </c>
      <c r="E20" s="17">
        <v>155.7</v>
      </c>
      <c r="F20" s="17">
        <v>340.6</v>
      </c>
      <c r="G20" s="17">
        <v>277.5</v>
      </c>
      <c r="H20" s="17">
        <v>93.6</v>
      </c>
      <c r="I20" s="17">
        <v>17.1</v>
      </c>
      <c r="J20" s="17">
        <v>59.6</v>
      </c>
      <c r="K20" s="17">
        <v>29.1</v>
      </c>
      <c r="L20" s="17">
        <v>1.6</v>
      </c>
      <c r="M20" s="18">
        <v>25.8</v>
      </c>
      <c r="N20" s="19">
        <f t="shared" si="0"/>
        <v>1719.1999999999996</v>
      </c>
      <c r="O20" s="20">
        <v>96</v>
      </c>
      <c r="P20" s="15">
        <v>1252.5</v>
      </c>
    </row>
    <row r="21" spans="1:16" ht="19.5" customHeight="1">
      <c r="A21" s="9">
        <v>26239</v>
      </c>
      <c r="B21" s="16">
        <v>83.2</v>
      </c>
      <c r="C21" s="17">
        <v>240.1</v>
      </c>
      <c r="D21" s="17">
        <v>216</v>
      </c>
      <c r="E21" s="17">
        <v>249.6</v>
      </c>
      <c r="F21" s="17">
        <v>343.1</v>
      </c>
      <c r="G21" s="17">
        <v>278.6</v>
      </c>
      <c r="H21" s="17">
        <v>98.4</v>
      </c>
      <c r="I21" s="17">
        <v>40.3</v>
      </c>
      <c r="J21" s="17">
        <v>18</v>
      </c>
      <c r="K21" s="17">
        <v>25.3</v>
      </c>
      <c r="L21" s="17">
        <v>0</v>
      </c>
      <c r="M21" s="18">
        <v>0</v>
      </c>
      <c r="N21" s="19">
        <f t="shared" si="0"/>
        <v>1592.6</v>
      </c>
      <c r="O21" s="20">
        <v>102</v>
      </c>
      <c r="P21" s="15">
        <v>1252.5</v>
      </c>
    </row>
    <row r="22" spans="1:16" ht="19.5" customHeight="1">
      <c r="A22" s="9">
        <v>26605</v>
      </c>
      <c r="B22" s="16">
        <v>101.1</v>
      </c>
      <c r="C22" s="17">
        <v>63.7</v>
      </c>
      <c r="D22" s="17">
        <v>159.6</v>
      </c>
      <c r="E22" s="17">
        <v>227</v>
      </c>
      <c r="F22" s="17">
        <v>373.2</v>
      </c>
      <c r="G22" s="17">
        <v>203.7</v>
      </c>
      <c r="H22" s="17">
        <v>121.2</v>
      </c>
      <c r="I22" s="17">
        <v>71.5</v>
      </c>
      <c r="J22" s="17">
        <v>37.7</v>
      </c>
      <c r="K22" s="17">
        <v>0</v>
      </c>
      <c r="L22" s="17">
        <v>0</v>
      </c>
      <c r="M22" s="18">
        <v>0</v>
      </c>
      <c r="N22" s="19">
        <f t="shared" si="0"/>
        <v>1358.7</v>
      </c>
      <c r="O22" s="20">
        <v>75</v>
      </c>
      <c r="P22" s="15">
        <v>1252.5</v>
      </c>
    </row>
    <row r="23" spans="1:16" ht="19.5" customHeight="1">
      <c r="A23" s="9">
        <v>26970</v>
      </c>
      <c r="B23" s="16">
        <v>18</v>
      </c>
      <c r="C23" s="17">
        <v>205.8</v>
      </c>
      <c r="D23" s="17">
        <v>273.5</v>
      </c>
      <c r="E23" s="17">
        <v>233.5</v>
      </c>
      <c r="F23" s="17">
        <v>388.7</v>
      </c>
      <c r="G23" s="17">
        <v>300</v>
      </c>
      <c r="H23" s="17" t="s">
        <v>16</v>
      </c>
      <c r="I23" s="17">
        <v>5.8</v>
      </c>
      <c r="J23" s="17">
        <v>0</v>
      </c>
      <c r="K23" s="17">
        <v>0</v>
      </c>
      <c r="L23" s="17">
        <v>0</v>
      </c>
      <c r="M23" s="18">
        <v>10.2</v>
      </c>
      <c r="N23" s="19">
        <f t="shared" si="0"/>
        <v>1435.5</v>
      </c>
      <c r="O23" s="20">
        <v>72</v>
      </c>
      <c r="P23" s="15">
        <v>1252.5</v>
      </c>
    </row>
    <row r="24" spans="1:16" ht="19.5" customHeight="1">
      <c r="A24" s="9">
        <v>27335</v>
      </c>
      <c r="B24" s="16">
        <v>77.1</v>
      </c>
      <c r="C24" s="17">
        <v>197.7</v>
      </c>
      <c r="D24" s="17">
        <v>154.1</v>
      </c>
      <c r="E24" s="17">
        <v>141.8</v>
      </c>
      <c r="F24" s="17">
        <v>290.7</v>
      </c>
      <c r="G24" s="17">
        <v>191.9</v>
      </c>
      <c r="H24" s="17">
        <v>139</v>
      </c>
      <c r="I24" s="17">
        <v>43.5</v>
      </c>
      <c r="J24" s="17">
        <v>9.3</v>
      </c>
      <c r="K24" s="17">
        <v>112.2</v>
      </c>
      <c r="L24" s="17">
        <v>0</v>
      </c>
      <c r="M24" s="18">
        <v>0</v>
      </c>
      <c r="N24" s="19">
        <f t="shared" si="0"/>
        <v>1357.3000000000002</v>
      </c>
      <c r="O24" s="20">
        <v>65</v>
      </c>
      <c r="P24" s="15">
        <v>1252.5</v>
      </c>
    </row>
    <row r="25" spans="1:16" ht="19.5" customHeight="1">
      <c r="A25" s="9">
        <v>27700</v>
      </c>
      <c r="B25" s="16">
        <v>0</v>
      </c>
      <c r="C25" s="17">
        <v>155.4</v>
      </c>
      <c r="D25" s="17">
        <v>170.1</v>
      </c>
      <c r="E25" s="17">
        <v>251.8</v>
      </c>
      <c r="F25" s="17">
        <v>487.1</v>
      </c>
      <c r="G25" s="17">
        <v>98.5</v>
      </c>
      <c r="H25" s="17">
        <v>45</v>
      </c>
      <c r="I25" s="17">
        <v>0</v>
      </c>
      <c r="J25" s="17">
        <v>44</v>
      </c>
      <c r="K25" s="17">
        <v>0</v>
      </c>
      <c r="L25" s="17">
        <v>0</v>
      </c>
      <c r="M25" s="18">
        <v>0</v>
      </c>
      <c r="N25" s="19">
        <f t="shared" si="0"/>
        <v>1251.9</v>
      </c>
      <c r="O25" s="20">
        <v>40</v>
      </c>
      <c r="P25" s="15">
        <v>1252.5</v>
      </c>
    </row>
    <row r="26" spans="1:16" ht="19.5" customHeight="1">
      <c r="A26" s="9">
        <v>28066</v>
      </c>
      <c r="B26" s="16" t="s">
        <v>16</v>
      </c>
      <c r="C26" s="17" t="s">
        <v>16</v>
      </c>
      <c r="D26" s="17" t="s">
        <v>16</v>
      </c>
      <c r="E26" s="17" t="s">
        <v>16</v>
      </c>
      <c r="F26" s="17" t="s">
        <v>16</v>
      </c>
      <c r="G26" s="17" t="s">
        <v>16</v>
      </c>
      <c r="H26" s="17" t="s">
        <v>16</v>
      </c>
      <c r="I26" s="17" t="s">
        <v>16</v>
      </c>
      <c r="J26" s="17" t="s">
        <v>16</v>
      </c>
      <c r="K26" s="17" t="s">
        <v>16</v>
      </c>
      <c r="L26" s="17" t="s">
        <v>16</v>
      </c>
      <c r="M26" s="18" t="s">
        <v>16</v>
      </c>
      <c r="N26" s="19" t="s">
        <v>16</v>
      </c>
      <c r="O26" s="20" t="s">
        <v>16</v>
      </c>
      <c r="P26" s="15">
        <v>1252.5</v>
      </c>
    </row>
    <row r="27" spans="1:16" ht="19.5" customHeight="1">
      <c r="A27" s="9">
        <v>28431</v>
      </c>
      <c r="B27" s="21" t="s">
        <v>16</v>
      </c>
      <c r="C27" s="22" t="s">
        <v>16</v>
      </c>
      <c r="D27" s="22" t="s">
        <v>16</v>
      </c>
      <c r="E27" s="22" t="s">
        <v>16</v>
      </c>
      <c r="F27" s="22" t="s">
        <v>16</v>
      </c>
      <c r="G27" s="22" t="s">
        <v>16</v>
      </c>
      <c r="H27" s="17">
        <v>203.7</v>
      </c>
      <c r="I27" s="17">
        <v>0</v>
      </c>
      <c r="J27" s="17">
        <v>24.3</v>
      </c>
      <c r="K27" s="17">
        <v>72</v>
      </c>
      <c r="L27" s="17">
        <v>0</v>
      </c>
      <c r="M27" s="18">
        <v>0</v>
      </c>
      <c r="N27" s="19" t="s">
        <v>16</v>
      </c>
      <c r="O27" s="20" t="s">
        <v>16</v>
      </c>
      <c r="P27" s="15">
        <v>1252.5</v>
      </c>
    </row>
    <row r="28" spans="1:16" ht="19.5" customHeight="1">
      <c r="A28" s="9">
        <v>28796</v>
      </c>
      <c r="B28" s="16">
        <v>0</v>
      </c>
      <c r="C28" s="17">
        <v>217.9</v>
      </c>
      <c r="D28" s="17">
        <v>167.7</v>
      </c>
      <c r="E28" s="17">
        <v>168.5</v>
      </c>
      <c r="F28" s="17">
        <v>181.2</v>
      </c>
      <c r="G28" s="17">
        <v>183.9</v>
      </c>
      <c r="H28" s="17">
        <v>40</v>
      </c>
      <c r="I28" s="17">
        <v>3.1</v>
      </c>
      <c r="J28" s="17">
        <v>22.8</v>
      </c>
      <c r="K28" s="17">
        <v>0</v>
      </c>
      <c r="L28" s="17">
        <v>0</v>
      </c>
      <c r="M28" s="18">
        <v>0</v>
      </c>
      <c r="N28" s="19">
        <f t="shared" si="0"/>
        <v>985.0999999999999</v>
      </c>
      <c r="O28" s="20">
        <v>69</v>
      </c>
      <c r="P28" s="15">
        <v>1252.5</v>
      </c>
    </row>
    <row r="29" spans="1:16" ht="19.5" customHeight="1">
      <c r="A29" s="9">
        <v>29161</v>
      </c>
      <c r="B29" s="16">
        <v>16.4</v>
      </c>
      <c r="C29" s="17">
        <v>176.2</v>
      </c>
      <c r="D29" s="17">
        <v>88.1</v>
      </c>
      <c r="E29" s="17">
        <v>249</v>
      </c>
      <c r="F29" s="17">
        <v>107.5</v>
      </c>
      <c r="G29" s="17">
        <v>296.7</v>
      </c>
      <c r="H29" s="17">
        <v>97</v>
      </c>
      <c r="I29" s="17">
        <v>0</v>
      </c>
      <c r="J29" s="17">
        <v>0</v>
      </c>
      <c r="K29" s="17">
        <v>0</v>
      </c>
      <c r="L29" s="17">
        <v>0</v>
      </c>
      <c r="M29" s="18">
        <v>10.8</v>
      </c>
      <c r="N29" s="19">
        <f t="shared" si="0"/>
        <v>1041.7</v>
      </c>
      <c r="O29" s="20">
        <v>77</v>
      </c>
      <c r="P29" s="15">
        <v>1252.5</v>
      </c>
    </row>
    <row r="30" spans="1:16" ht="19.5" customHeight="1">
      <c r="A30" s="9">
        <v>29527</v>
      </c>
      <c r="B30" s="16">
        <v>136.6</v>
      </c>
      <c r="C30" s="17">
        <v>111.6</v>
      </c>
      <c r="D30" s="17">
        <v>200.9</v>
      </c>
      <c r="E30" s="17">
        <v>254.9</v>
      </c>
      <c r="F30" s="17">
        <v>306.3</v>
      </c>
      <c r="G30" s="17">
        <v>314.4</v>
      </c>
      <c r="H30" s="17">
        <v>46.5</v>
      </c>
      <c r="I30" s="17">
        <v>12.5</v>
      </c>
      <c r="J30" s="17">
        <v>16.9</v>
      </c>
      <c r="K30" s="17">
        <v>0</v>
      </c>
      <c r="L30" s="17">
        <v>4.7</v>
      </c>
      <c r="M30" s="18">
        <v>2.8</v>
      </c>
      <c r="N30" s="19">
        <f t="shared" si="0"/>
        <v>1408.1</v>
      </c>
      <c r="O30" s="20">
        <v>94</v>
      </c>
      <c r="P30" s="15">
        <v>1252.5</v>
      </c>
    </row>
    <row r="31" spans="1:16" ht="19.5" customHeight="1">
      <c r="A31" s="9">
        <v>29892</v>
      </c>
      <c r="B31" s="16">
        <v>28.5</v>
      </c>
      <c r="C31" s="17">
        <v>243.1</v>
      </c>
      <c r="D31" s="17">
        <v>100.6</v>
      </c>
      <c r="E31" s="17">
        <v>208.8</v>
      </c>
      <c r="F31" s="17">
        <v>110.7</v>
      </c>
      <c r="G31" s="17">
        <v>70.5</v>
      </c>
      <c r="H31" s="17">
        <v>25.4</v>
      </c>
      <c r="I31" s="17">
        <v>63.3</v>
      </c>
      <c r="J31" s="17">
        <v>11.7</v>
      </c>
      <c r="K31" s="17">
        <v>0</v>
      </c>
      <c r="L31" s="17">
        <v>0</v>
      </c>
      <c r="M31" s="18">
        <v>0</v>
      </c>
      <c r="N31" s="19">
        <f t="shared" si="0"/>
        <v>862.6</v>
      </c>
      <c r="O31" s="20">
        <v>49</v>
      </c>
      <c r="P31" s="15">
        <v>1252.5</v>
      </c>
    </row>
    <row r="32" spans="1:16" ht="19.5" customHeight="1">
      <c r="A32" s="9">
        <v>30257</v>
      </c>
      <c r="B32" s="16">
        <v>54.4</v>
      </c>
      <c r="C32" s="17">
        <v>120.9</v>
      </c>
      <c r="D32" s="17">
        <v>117.3</v>
      </c>
      <c r="E32" s="17">
        <v>104.2</v>
      </c>
      <c r="F32" s="17">
        <v>154.8</v>
      </c>
      <c r="G32" s="17">
        <v>243.6</v>
      </c>
      <c r="H32" s="17">
        <v>34.7</v>
      </c>
      <c r="I32" s="17">
        <v>18.2</v>
      </c>
      <c r="J32" s="17">
        <v>0</v>
      </c>
      <c r="K32" s="17">
        <v>7.7</v>
      </c>
      <c r="L32" s="17">
        <v>0</v>
      </c>
      <c r="M32" s="18">
        <v>2.4</v>
      </c>
      <c r="N32" s="19">
        <f t="shared" si="0"/>
        <v>858.2000000000002</v>
      </c>
      <c r="O32" s="20">
        <v>92</v>
      </c>
      <c r="P32" s="15">
        <v>1252.5</v>
      </c>
    </row>
    <row r="33" spans="1:16" ht="19.5" customHeight="1">
      <c r="A33" s="9">
        <v>30622</v>
      </c>
      <c r="B33" s="16">
        <v>16</v>
      </c>
      <c r="C33" s="17">
        <v>164</v>
      </c>
      <c r="D33" s="17">
        <v>133.9</v>
      </c>
      <c r="E33" s="17">
        <v>188.9</v>
      </c>
      <c r="F33" s="17">
        <v>289.5</v>
      </c>
      <c r="G33" s="17">
        <v>175.5</v>
      </c>
      <c r="H33" s="17">
        <v>216.9</v>
      </c>
      <c r="I33" s="17">
        <v>135</v>
      </c>
      <c r="J33" s="17">
        <v>8</v>
      </c>
      <c r="K33" s="17">
        <v>0</v>
      </c>
      <c r="L33" s="17">
        <v>0</v>
      </c>
      <c r="M33" s="18">
        <v>0</v>
      </c>
      <c r="N33" s="19">
        <f t="shared" si="0"/>
        <v>1327.7</v>
      </c>
      <c r="O33" s="20">
        <v>91</v>
      </c>
      <c r="P33" s="15">
        <v>1252.5</v>
      </c>
    </row>
    <row r="34" spans="1:16" ht="19.5" customHeight="1">
      <c r="A34" s="9">
        <v>30988</v>
      </c>
      <c r="B34" s="16">
        <v>120.5</v>
      </c>
      <c r="C34" s="17">
        <v>127.5</v>
      </c>
      <c r="D34" s="17">
        <v>113.9</v>
      </c>
      <c r="E34" s="17">
        <v>121</v>
      </c>
      <c r="F34" s="17">
        <v>344.8</v>
      </c>
      <c r="G34" s="17">
        <v>132.6</v>
      </c>
      <c r="H34" s="17">
        <v>76.2</v>
      </c>
      <c r="I34" s="17">
        <v>6</v>
      </c>
      <c r="J34" s="17">
        <v>0</v>
      </c>
      <c r="K34" s="17">
        <v>1</v>
      </c>
      <c r="L34" s="17">
        <v>0</v>
      </c>
      <c r="M34" s="18">
        <v>0</v>
      </c>
      <c r="N34" s="19">
        <f t="shared" si="0"/>
        <v>1043.5</v>
      </c>
      <c r="O34" s="20">
        <v>81</v>
      </c>
      <c r="P34" s="15">
        <v>1252.5</v>
      </c>
    </row>
    <row r="35" spans="1:16" ht="19.5" customHeight="1">
      <c r="A35" s="9">
        <v>31353</v>
      </c>
      <c r="B35" s="16">
        <v>117.9</v>
      </c>
      <c r="C35" s="17">
        <v>162.7</v>
      </c>
      <c r="D35" s="17">
        <v>114.5</v>
      </c>
      <c r="E35" s="17">
        <v>188.3</v>
      </c>
      <c r="F35" s="17">
        <v>145.3</v>
      </c>
      <c r="G35" s="17">
        <v>89.4</v>
      </c>
      <c r="H35" s="17">
        <v>118.2</v>
      </c>
      <c r="I35" s="17">
        <v>134.6</v>
      </c>
      <c r="J35" s="17">
        <v>0</v>
      </c>
      <c r="K35" s="17">
        <v>0</v>
      </c>
      <c r="L35" s="17">
        <v>0</v>
      </c>
      <c r="M35" s="18">
        <v>0</v>
      </c>
      <c r="N35" s="19">
        <f t="shared" si="0"/>
        <v>1070.9</v>
      </c>
      <c r="O35" s="20">
        <v>93</v>
      </c>
      <c r="P35" s="15">
        <v>1252.5</v>
      </c>
    </row>
    <row r="36" spans="1:16" ht="19.5" customHeight="1">
      <c r="A36" s="9">
        <v>31718</v>
      </c>
      <c r="B36" s="16">
        <v>145.1</v>
      </c>
      <c r="C36" s="17">
        <v>190.5</v>
      </c>
      <c r="D36" s="17">
        <v>61.9</v>
      </c>
      <c r="E36" s="17">
        <v>239.7</v>
      </c>
      <c r="F36" s="17">
        <v>132</v>
      </c>
      <c r="G36" s="17">
        <v>159.7</v>
      </c>
      <c r="H36" s="17">
        <v>183.8</v>
      </c>
      <c r="I36" s="17">
        <v>61.9</v>
      </c>
      <c r="J36" s="17">
        <v>1.9</v>
      </c>
      <c r="K36" s="17">
        <v>25.6</v>
      </c>
      <c r="L36" s="17">
        <v>0.8</v>
      </c>
      <c r="M36" s="18">
        <v>10.7</v>
      </c>
      <c r="N36" s="19">
        <v>1213.6</v>
      </c>
      <c r="O36" s="20">
        <v>79</v>
      </c>
      <c r="P36" s="15">
        <v>1252.5</v>
      </c>
    </row>
    <row r="37" spans="1:16" ht="19.5" customHeight="1">
      <c r="A37" s="9">
        <v>32083</v>
      </c>
      <c r="B37" s="16">
        <v>44.9</v>
      </c>
      <c r="C37" s="17">
        <v>86.4</v>
      </c>
      <c r="D37" s="17">
        <v>129.5</v>
      </c>
      <c r="E37" s="17">
        <v>134.4</v>
      </c>
      <c r="F37" s="17">
        <v>360.4</v>
      </c>
      <c r="G37" s="17">
        <v>175.9</v>
      </c>
      <c r="H37" s="17">
        <v>55</v>
      </c>
      <c r="I37" s="17">
        <v>33.9</v>
      </c>
      <c r="J37" s="17">
        <v>0</v>
      </c>
      <c r="K37" s="17">
        <v>0</v>
      </c>
      <c r="L37" s="17">
        <v>19.5</v>
      </c>
      <c r="M37" s="18">
        <v>0</v>
      </c>
      <c r="N37" s="19">
        <f t="shared" si="0"/>
        <v>1039.9</v>
      </c>
      <c r="O37" s="20">
        <v>83</v>
      </c>
      <c r="P37" s="15">
        <v>1252.5</v>
      </c>
    </row>
    <row r="38" spans="1:16" ht="19.5" customHeight="1">
      <c r="A38" s="9">
        <v>32449</v>
      </c>
      <c r="B38" s="16">
        <v>182.7</v>
      </c>
      <c r="C38" s="17">
        <v>319.5</v>
      </c>
      <c r="D38" s="17">
        <v>308.2</v>
      </c>
      <c r="E38" s="17">
        <v>233.7</v>
      </c>
      <c r="F38" s="17">
        <v>172.7</v>
      </c>
      <c r="G38" s="17">
        <v>126.7</v>
      </c>
      <c r="H38" s="17">
        <v>167.4</v>
      </c>
      <c r="I38" s="17">
        <v>40.1</v>
      </c>
      <c r="J38" s="17">
        <v>0</v>
      </c>
      <c r="K38" s="17">
        <v>10.9</v>
      </c>
      <c r="L38" s="17">
        <v>0</v>
      </c>
      <c r="M38" s="18">
        <v>2.1</v>
      </c>
      <c r="N38" s="19">
        <f t="shared" si="0"/>
        <v>1564</v>
      </c>
      <c r="O38" s="20">
        <v>121</v>
      </c>
      <c r="P38" s="15">
        <v>1252.5</v>
      </c>
    </row>
    <row r="39" spans="1:16" ht="19.5" customHeight="1">
      <c r="A39" s="9">
        <v>32814</v>
      </c>
      <c r="B39" s="16">
        <v>7.3</v>
      </c>
      <c r="C39" s="17">
        <v>142.8</v>
      </c>
      <c r="D39" s="17">
        <v>197.9</v>
      </c>
      <c r="E39" s="17">
        <v>266.6</v>
      </c>
      <c r="F39" s="17">
        <v>182.5</v>
      </c>
      <c r="G39" s="17">
        <v>171.1</v>
      </c>
      <c r="H39" s="17">
        <v>115.5</v>
      </c>
      <c r="I39" s="17">
        <v>4.6</v>
      </c>
      <c r="J39" s="17">
        <v>0</v>
      </c>
      <c r="K39" s="17">
        <v>0.7</v>
      </c>
      <c r="L39" s="17">
        <v>31.5</v>
      </c>
      <c r="M39" s="18">
        <v>14.8</v>
      </c>
      <c r="N39" s="19">
        <f t="shared" si="0"/>
        <v>1135.3</v>
      </c>
      <c r="O39" s="20">
        <v>126</v>
      </c>
      <c r="P39" s="15">
        <v>1252.5</v>
      </c>
    </row>
    <row r="40" spans="1:16" ht="19.5" customHeight="1">
      <c r="A40" s="9">
        <v>33179</v>
      </c>
      <c r="B40" s="23">
        <v>90.5</v>
      </c>
      <c r="C40" s="24">
        <v>295.5</v>
      </c>
      <c r="D40" s="24">
        <v>105.9</v>
      </c>
      <c r="E40" s="24">
        <v>213</v>
      </c>
      <c r="F40" s="24">
        <v>95.6</v>
      </c>
      <c r="G40" s="24">
        <v>107.6</v>
      </c>
      <c r="H40" s="24">
        <v>130.1</v>
      </c>
      <c r="I40" s="24">
        <v>18.9</v>
      </c>
      <c r="J40" s="24">
        <v>0</v>
      </c>
      <c r="K40" s="24">
        <v>2.6</v>
      </c>
      <c r="L40" s="24">
        <v>0</v>
      </c>
      <c r="M40" s="25">
        <v>20.1</v>
      </c>
      <c r="N40" s="26">
        <f t="shared" si="0"/>
        <v>1079.8</v>
      </c>
      <c r="O40" s="27">
        <v>103</v>
      </c>
      <c r="P40" s="15">
        <v>1252.5</v>
      </c>
    </row>
    <row r="41" spans="1:16" ht="19.5" customHeight="1">
      <c r="A41" s="9">
        <v>33544</v>
      </c>
      <c r="B41" s="16">
        <v>60.9</v>
      </c>
      <c r="C41" s="17">
        <v>174</v>
      </c>
      <c r="D41" s="17">
        <v>132.3</v>
      </c>
      <c r="E41" s="17">
        <v>120.4</v>
      </c>
      <c r="F41" s="17">
        <v>262</v>
      </c>
      <c r="G41" s="17">
        <v>218.4</v>
      </c>
      <c r="H41" s="17">
        <v>47</v>
      </c>
      <c r="I41" s="17">
        <v>45.5</v>
      </c>
      <c r="J41" s="17">
        <v>20.5</v>
      </c>
      <c r="K41" s="17">
        <v>3.3</v>
      </c>
      <c r="L41" s="17">
        <v>0</v>
      </c>
      <c r="M41" s="18">
        <v>0</v>
      </c>
      <c r="N41" s="19">
        <v>1084.3</v>
      </c>
      <c r="O41" s="20">
        <v>110</v>
      </c>
      <c r="P41" s="15">
        <v>1252.5</v>
      </c>
    </row>
    <row r="42" spans="1:16" s="28" customFormat="1" ht="19.5" customHeight="1">
      <c r="A42" s="9">
        <v>33910</v>
      </c>
      <c r="B42" s="16">
        <v>76.6</v>
      </c>
      <c r="C42" s="17">
        <v>87.9</v>
      </c>
      <c r="D42" s="17">
        <v>73.6</v>
      </c>
      <c r="E42" s="17">
        <v>254.1</v>
      </c>
      <c r="F42" s="17">
        <v>142.7</v>
      </c>
      <c r="G42" s="17">
        <v>140.4</v>
      </c>
      <c r="H42" s="17">
        <v>96.7</v>
      </c>
      <c r="I42" s="17">
        <v>18.5</v>
      </c>
      <c r="J42" s="17">
        <v>82.1</v>
      </c>
      <c r="K42" s="17">
        <v>0</v>
      </c>
      <c r="L42" s="17">
        <v>0</v>
      </c>
      <c r="M42" s="18">
        <v>0.4</v>
      </c>
      <c r="N42" s="19">
        <v>973</v>
      </c>
      <c r="O42" s="20">
        <v>108</v>
      </c>
      <c r="P42" s="15">
        <v>1252.5</v>
      </c>
    </row>
    <row r="43" spans="1:16" ht="19.5" customHeight="1">
      <c r="A43" s="9">
        <v>34275</v>
      </c>
      <c r="B43" s="16">
        <v>55.4</v>
      </c>
      <c r="C43" s="17">
        <v>139.2</v>
      </c>
      <c r="D43" s="17">
        <v>124.4</v>
      </c>
      <c r="E43" s="17">
        <v>151.7</v>
      </c>
      <c r="F43" s="17">
        <v>191.6</v>
      </c>
      <c r="G43" s="17">
        <v>156.4</v>
      </c>
      <c r="H43" s="17">
        <v>104.1</v>
      </c>
      <c r="I43" s="17">
        <v>0</v>
      </c>
      <c r="J43" s="17">
        <v>0.2</v>
      </c>
      <c r="K43" s="17">
        <v>0</v>
      </c>
      <c r="L43" s="17">
        <v>0</v>
      </c>
      <c r="M43" s="18">
        <v>113.2</v>
      </c>
      <c r="N43" s="19">
        <f t="shared" si="0"/>
        <v>1036.2</v>
      </c>
      <c r="O43" s="20">
        <v>127</v>
      </c>
      <c r="P43" s="15">
        <v>1252.5</v>
      </c>
    </row>
    <row r="44" spans="1:16" ht="19.5" customHeight="1">
      <c r="A44" s="9">
        <v>34640</v>
      </c>
      <c r="B44" s="16">
        <v>38</v>
      </c>
      <c r="C44" s="17">
        <v>197</v>
      </c>
      <c r="D44" s="17">
        <v>183.4</v>
      </c>
      <c r="E44" s="17">
        <v>181.6</v>
      </c>
      <c r="F44" s="17">
        <v>361.1</v>
      </c>
      <c r="G44" s="17">
        <v>146.9</v>
      </c>
      <c r="H44" s="17">
        <v>75.4</v>
      </c>
      <c r="I44" s="17">
        <v>38.1</v>
      </c>
      <c r="J44" s="17">
        <v>20.5</v>
      </c>
      <c r="K44" s="17">
        <v>0</v>
      </c>
      <c r="L44" s="17">
        <v>0</v>
      </c>
      <c r="M44" s="18">
        <v>2.4</v>
      </c>
      <c r="N44" s="19">
        <f t="shared" si="0"/>
        <v>1244.4</v>
      </c>
      <c r="O44" s="20">
        <v>122</v>
      </c>
      <c r="P44" s="15">
        <v>1252.5</v>
      </c>
    </row>
    <row r="45" spans="1:16" ht="19.5" customHeight="1">
      <c r="A45" s="9">
        <v>35005</v>
      </c>
      <c r="B45" s="21">
        <v>61.6</v>
      </c>
      <c r="C45" s="22">
        <v>158.4</v>
      </c>
      <c r="D45" s="22">
        <v>73.1</v>
      </c>
      <c r="E45" s="22">
        <v>298.5</v>
      </c>
      <c r="F45" s="22">
        <v>302.6</v>
      </c>
      <c r="G45" s="22">
        <v>276.6</v>
      </c>
      <c r="H45" s="22">
        <v>18.5</v>
      </c>
      <c r="I45" s="22">
        <v>62.6</v>
      </c>
      <c r="J45" s="22">
        <v>0</v>
      </c>
      <c r="K45" s="22">
        <v>0</v>
      </c>
      <c r="L45" s="22">
        <v>26.8</v>
      </c>
      <c r="M45" s="29">
        <v>0.2</v>
      </c>
      <c r="N45" s="19">
        <f t="shared" si="0"/>
        <v>1278.9</v>
      </c>
      <c r="O45" s="30">
        <v>120</v>
      </c>
      <c r="P45" s="15">
        <v>1252.5</v>
      </c>
    </row>
    <row r="46" spans="1:16" ht="19.5" customHeight="1">
      <c r="A46" s="9">
        <v>35371</v>
      </c>
      <c r="B46" s="21">
        <v>48.4</v>
      </c>
      <c r="C46" s="22">
        <v>142.9</v>
      </c>
      <c r="D46" s="22">
        <v>149.6</v>
      </c>
      <c r="E46" s="22">
        <v>143.2</v>
      </c>
      <c r="F46" s="22">
        <v>273.5</v>
      </c>
      <c r="G46" s="22">
        <v>108.3</v>
      </c>
      <c r="H46" s="22">
        <v>66</v>
      </c>
      <c r="I46" s="22">
        <v>62.6</v>
      </c>
      <c r="J46" s="22">
        <v>0.9</v>
      </c>
      <c r="K46" s="22">
        <v>0</v>
      </c>
      <c r="L46" s="22">
        <v>0</v>
      </c>
      <c r="M46" s="29">
        <v>21.7</v>
      </c>
      <c r="N46" s="19">
        <f t="shared" si="0"/>
        <v>1017.0999999999999</v>
      </c>
      <c r="O46" s="30">
        <v>118</v>
      </c>
      <c r="P46" s="15">
        <v>1252.5</v>
      </c>
    </row>
    <row r="47" spans="1:16" ht="19.5" customHeight="1">
      <c r="A47" s="9">
        <v>35736</v>
      </c>
      <c r="B47" s="21">
        <v>36.5</v>
      </c>
      <c r="C47" s="22">
        <v>125.8</v>
      </c>
      <c r="D47" s="22">
        <v>77.1</v>
      </c>
      <c r="E47" s="22">
        <v>250.5</v>
      </c>
      <c r="F47" s="22">
        <v>207.4</v>
      </c>
      <c r="G47" s="22">
        <v>250.7</v>
      </c>
      <c r="H47" s="22">
        <v>56.3</v>
      </c>
      <c r="I47" s="22">
        <v>51.3</v>
      </c>
      <c r="J47" s="22">
        <v>0</v>
      </c>
      <c r="K47" s="22">
        <v>0</v>
      </c>
      <c r="L47" s="22">
        <v>0</v>
      </c>
      <c r="M47" s="29">
        <v>0.5</v>
      </c>
      <c r="N47" s="19">
        <f t="shared" si="0"/>
        <v>1056.1</v>
      </c>
      <c r="O47" s="30">
        <v>114</v>
      </c>
      <c r="P47" s="15">
        <v>1252.5</v>
      </c>
    </row>
    <row r="48" spans="1:16" ht="19.5" customHeight="1">
      <c r="A48" s="9">
        <v>36101</v>
      </c>
      <c r="B48" s="21">
        <v>28.3</v>
      </c>
      <c r="C48" s="22">
        <v>73.4</v>
      </c>
      <c r="D48" s="22">
        <v>127.3</v>
      </c>
      <c r="E48" s="22">
        <v>151.5</v>
      </c>
      <c r="F48" s="22">
        <v>168.7</v>
      </c>
      <c r="G48" s="22">
        <v>154.7</v>
      </c>
      <c r="H48" s="22">
        <v>28.9</v>
      </c>
      <c r="I48" s="22">
        <v>75</v>
      </c>
      <c r="J48" s="22">
        <v>0</v>
      </c>
      <c r="K48" s="22">
        <v>28.3</v>
      </c>
      <c r="L48" s="22">
        <v>24.5</v>
      </c>
      <c r="M48" s="29">
        <v>0</v>
      </c>
      <c r="N48" s="19">
        <f t="shared" si="0"/>
        <v>860.6</v>
      </c>
      <c r="O48" s="20">
        <v>102</v>
      </c>
      <c r="P48" s="15">
        <v>1252.5</v>
      </c>
    </row>
    <row r="49" spans="1:16" ht="19.5" customHeight="1">
      <c r="A49" s="9">
        <v>36466</v>
      </c>
      <c r="B49" s="16">
        <v>151.4</v>
      </c>
      <c r="C49" s="17">
        <v>125.4</v>
      </c>
      <c r="D49" s="17">
        <v>146</v>
      </c>
      <c r="E49" s="17">
        <v>53.6</v>
      </c>
      <c r="F49" s="17">
        <v>241.2</v>
      </c>
      <c r="G49" s="17">
        <v>192.6</v>
      </c>
      <c r="H49" s="17">
        <v>74.5</v>
      </c>
      <c r="I49" s="17">
        <v>7.9</v>
      </c>
      <c r="J49" s="17">
        <v>23</v>
      </c>
      <c r="K49" s="17">
        <v>1.3</v>
      </c>
      <c r="L49" s="17">
        <v>60.1</v>
      </c>
      <c r="M49" s="18">
        <v>38.5</v>
      </c>
      <c r="N49" s="19">
        <f t="shared" si="0"/>
        <v>1115.5</v>
      </c>
      <c r="O49" s="20">
        <v>142</v>
      </c>
      <c r="P49" s="15">
        <v>1252.5</v>
      </c>
    </row>
    <row r="50" spans="1:16" ht="19.5" customHeight="1">
      <c r="A50" s="9">
        <v>36832</v>
      </c>
      <c r="B50" s="16">
        <v>77.6</v>
      </c>
      <c r="C50" s="17">
        <v>103.7</v>
      </c>
      <c r="D50" s="17">
        <v>159.4</v>
      </c>
      <c r="E50" s="17">
        <v>280.1</v>
      </c>
      <c r="F50" s="17">
        <v>192.7</v>
      </c>
      <c r="G50" s="17">
        <v>102.9</v>
      </c>
      <c r="H50" s="17">
        <v>52.8</v>
      </c>
      <c r="I50" s="17">
        <v>0.5</v>
      </c>
      <c r="J50" s="17">
        <v>31</v>
      </c>
      <c r="K50" s="17">
        <v>7</v>
      </c>
      <c r="L50" s="17">
        <v>0</v>
      </c>
      <c r="M50" s="18">
        <v>102.3</v>
      </c>
      <c r="N50" s="19">
        <v>1110</v>
      </c>
      <c r="O50" s="20">
        <v>124</v>
      </c>
      <c r="P50" s="15">
        <v>1252.5</v>
      </c>
    </row>
    <row r="51" spans="1:16" ht="19.5" customHeight="1">
      <c r="A51" s="9">
        <v>37197</v>
      </c>
      <c r="B51" s="16">
        <v>38.5</v>
      </c>
      <c r="C51" s="17">
        <v>285.6</v>
      </c>
      <c r="D51" s="17">
        <v>135.7</v>
      </c>
      <c r="E51" s="17">
        <v>173.1</v>
      </c>
      <c r="F51" s="17">
        <v>270.5</v>
      </c>
      <c r="G51" s="17">
        <v>174.7</v>
      </c>
      <c r="H51" s="17">
        <v>112.3</v>
      </c>
      <c r="I51" s="17">
        <v>5.1</v>
      </c>
      <c r="J51" s="17">
        <v>6.5</v>
      </c>
      <c r="K51" s="17">
        <v>0</v>
      </c>
      <c r="L51" s="17">
        <v>0</v>
      </c>
      <c r="M51" s="18">
        <v>0</v>
      </c>
      <c r="N51" s="19">
        <v>1202</v>
      </c>
      <c r="O51" s="20">
        <v>114</v>
      </c>
      <c r="P51" s="15">
        <v>1252.5</v>
      </c>
    </row>
    <row r="52" spans="1:16" ht="19.5" customHeight="1">
      <c r="A52" s="9">
        <v>37562</v>
      </c>
      <c r="B52" s="16">
        <v>113.8</v>
      </c>
      <c r="C52" s="17">
        <v>309.1</v>
      </c>
      <c r="D52" s="17">
        <v>68.1</v>
      </c>
      <c r="E52" s="17">
        <v>82</v>
      </c>
      <c r="F52" s="17">
        <v>242.1</v>
      </c>
      <c r="G52" s="17">
        <v>298.7</v>
      </c>
      <c r="H52" s="17">
        <v>103.9</v>
      </c>
      <c r="I52" s="17">
        <v>141.6</v>
      </c>
      <c r="J52" s="17">
        <v>65.8</v>
      </c>
      <c r="K52" s="17">
        <v>28.4</v>
      </c>
      <c r="L52" s="17">
        <v>9.4</v>
      </c>
      <c r="M52" s="18">
        <v>36.5</v>
      </c>
      <c r="N52" s="19">
        <f>SUM(B52:M52)</f>
        <v>1499.4</v>
      </c>
      <c r="O52" s="20">
        <v>132</v>
      </c>
      <c r="P52" s="15">
        <v>1252.5</v>
      </c>
    </row>
    <row r="53" spans="1:16" ht="19.5" customHeight="1">
      <c r="A53" s="9">
        <v>37927</v>
      </c>
      <c r="B53" s="31">
        <v>109.6</v>
      </c>
      <c r="C53" s="22">
        <v>81.7</v>
      </c>
      <c r="D53" s="22">
        <v>106.3</v>
      </c>
      <c r="E53" s="22">
        <v>209.9</v>
      </c>
      <c r="F53" s="22">
        <v>231.6</v>
      </c>
      <c r="G53" s="22">
        <v>365.7</v>
      </c>
      <c r="H53" s="22">
        <v>73.8</v>
      </c>
      <c r="I53" s="22">
        <v>2</v>
      </c>
      <c r="J53" s="22">
        <v>0</v>
      </c>
      <c r="K53" s="22">
        <v>9.6</v>
      </c>
      <c r="L53" s="22">
        <v>0</v>
      </c>
      <c r="M53" s="32">
        <v>21.7</v>
      </c>
      <c r="N53" s="19">
        <v>1211.9</v>
      </c>
      <c r="O53" s="20">
        <v>113</v>
      </c>
      <c r="P53" s="15">
        <v>1252.5</v>
      </c>
    </row>
    <row r="54" spans="1:16" ht="19.5" customHeight="1">
      <c r="A54" s="9">
        <v>38293</v>
      </c>
      <c r="B54" s="16">
        <v>145.5</v>
      </c>
      <c r="C54" s="17">
        <v>290</v>
      </c>
      <c r="D54" s="17">
        <v>144.9</v>
      </c>
      <c r="E54" s="17">
        <v>266.4</v>
      </c>
      <c r="F54" s="17">
        <v>214.2</v>
      </c>
      <c r="G54" s="17">
        <v>354.6</v>
      </c>
      <c r="H54" s="17">
        <v>54</v>
      </c>
      <c r="I54" s="17">
        <v>23.7</v>
      </c>
      <c r="J54" s="17">
        <v>0</v>
      </c>
      <c r="K54" s="17">
        <v>0</v>
      </c>
      <c r="L54" s="17">
        <v>0</v>
      </c>
      <c r="M54" s="18">
        <v>0</v>
      </c>
      <c r="N54" s="19">
        <v>1493.3</v>
      </c>
      <c r="O54" s="20">
        <v>117</v>
      </c>
      <c r="P54" s="15">
        <v>1252.5</v>
      </c>
    </row>
    <row r="55" spans="1:16" ht="19.5" customHeight="1">
      <c r="A55" s="9">
        <v>38658</v>
      </c>
      <c r="B55" s="16">
        <v>34.2</v>
      </c>
      <c r="C55" s="17">
        <v>130.6</v>
      </c>
      <c r="D55" s="17">
        <v>144.8</v>
      </c>
      <c r="E55" s="17">
        <v>245.9</v>
      </c>
      <c r="F55" s="17">
        <v>163.5</v>
      </c>
      <c r="G55" s="17">
        <v>444.7</v>
      </c>
      <c r="H55" s="17">
        <v>162.2</v>
      </c>
      <c r="I55" s="17">
        <v>37.5</v>
      </c>
      <c r="J55" s="17">
        <v>47.5</v>
      </c>
      <c r="K55" s="17">
        <v>0</v>
      </c>
      <c r="L55" s="17">
        <v>19.9</v>
      </c>
      <c r="M55" s="18">
        <v>36.2</v>
      </c>
      <c r="N55" s="19">
        <v>1467</v>
      </c>
      <c r="O55" s="20">
        <v>119</v>
      </c>
      <c r="P55" s="15">
        <v>1252.5</v>
      </c>
    </row>
    <row r="56" spans="1:16" ht="19.5" customHeight="1">
      <c r="A56" s="9">
        <v>39023</v>
      </c>
      <c r="B56" s="16">
        <v>155.7</v>
      </c>
      <c r="C56" s="17">
        <v>130.3</v>
      </c>
      <c r="D56" s="17">
        <v>93.9</v>
      </c>
      <c r="E56" s="17">
        <v>201</v>
      </c>
      <c r="F56" s="17">
        <v>319.9</v>
      </c>
      <c r="G56" s="17" t="s">
        <v>16</v>
      </c>
      <c r="H56" s="17" t="s">
        <v>16</v>
      </c>
      <c r="I56" s="17" t="s">
        <v>16</v>
      </c>
      <c r="J56" s="17" t="s">
        <v>16</v>
      </c>
      <c r="K56" s="17">
        <v>0</v>
      </c>
      <c r="L56" s="17">
        <v>0</v>
      </c>
      <c r="M56" s="18">
        <v>130.1</v>
      </c>
      <c r="N56" s="19">
        <v>1030.9</v>
      </c>
      <c r="O56" s="20">
        <v>79</v>
      </c>
      <c r="P56" s="15">
        <v>1252.5</v>
      </c>
    </row>
    <row r="57" spans="1:16" ht="19.5" customHeight="1">
      <c r="A57" s="9">
        <v>39388</v>
      </c>
      <c r="B57" s="16">
        <v>104.7</v>
      </c>
      <c r="C57" s="17">
        <v>228.9</v>
      </c>
      <c r="D57" s="17">
        <v>172.1</v>
      </c>
      <c r="E57" s="17">
        <v>136</v>
      </c>
      <c r="F57" s="17">
        <v>103.9</v>
      </c>
      <c r="G57" s="17">
        <v>163.9</v>
      </c>
      <c r="H57" s="17">
        <v>209.9</v>
      </c>
      <c r="I57" s="17">
        <v>54.6</v>
      </c>
      <c r="J57" s="17">
        <v>0</v>
      </c>
      <c r="K57" s="17">
        <v>30.4</v>
      </c>
      <c r="L57" s="17">
        <v>6.8</v>
      </c>
      <c r="M57" s="18">
        <v>43.6</v>
      </c>
      <c r="N57" s="19">
        <v>1254.8</v>
      </c>
      <c r="O57" s="20">
        <v>118</v>
      </c>
      <c r="P57" s="15">
        <v>1252.5</v>
      </c>
    </row>
    <row r="58" spans="1:16" ht="19.5" customHeight="1">
      <c r="A58" s="9">
        <v>39754</v>
      </c>
      <c r="B58" s="16">
        <v>102.3</v>
      </c>
      <c r="C58" s="17">
        <v>219.2</v>
      </c>
      <c r="D58" s="17">
        <v>89.7</v>
      </c>
      <c r="E58" s="17">
        <v>159.7</v>
      </c>
      <c r="F58" s="17">
        <v>251.3</v>
      </c>
      <c r="G58" s="17">
        <v>124.8</v>
      </c>
      <c r="H58" s="17">
        <v>209.1</v>
      </c>
      <c r="I58" s="17">
        <v>49.6</v>
      </c>
      <c r="J58" s="17">
        <v>2.1</v>
      </c>
      <c r="K58" s="17">
        <v>0</v>
      </c>
      <c r="L58" s="17">
        <v>0</v>
      </c>
      <c r="M58" s="18">
        <v>31.4</v>
      </c>
      <c r="N58" s="19">
        <v>1239.2</v>
      </c>
      <c r="O58" s="20">
        <v>125</v>
      </c>
      <c r="P58" s="15">
        <v>1252.5</v>
      </c>
    </row>
    <row r="59" spans="1:16" ht="19.5" customHeight="1">
      <c r="A59" s="9">
        <v>40119</v>
      </c>
      <c r="B59" s="16">
        <v>73.4</v>
      </c>
      <c r="C59" s="17">
        <v>176.8</v>
      </c>
      <c r="D59" s="17">
        <v>239.1</v>
      </c>
      <c r="E59" s="17">
        <v>119.8</v>
      </c>
      <c r="F59" s="17">
        <v>201.3</v>
      </c>
      <c r="G59" s="17">
        <v>200.8</v>
      </c>
      <c r="H59" s="17">
        <v>58.1</v>
      </c>
      <c r="I59" s="17">
        <v>0</v>
      </c>
      <c r="J59" s="17">
        <v>0</v>
      </c>
      <c r="K59" s="17" t="s">
        <v>16</v>
      </c>
      <c r="L59" s="17" t="s">
        <v>16</v>
      </c>
      <c r="M59" s="18" t="s">
        <v>16</v>
      </c>
      <c r="N59" s="19">
        <v>1069.3</v>
      </c>
      <c r="O59" s="20">
        <v>93</v>
      </c>
      <c r="P59" s="15">
        <v>1252.5</v>
      </c>
    </row>
    <row r="60" spans="1:16" ht="19.5" customHeight="1">
      <c r="A60" s="9">
        <v>40484</v>
      </c>
      <c r="B60" s="16" t="s">
        <v>16</v>
      </c>
      <c r="C60" s="17" t="s">
        <v>16</v>
      </c>
      <c r="D60" s="17">
        <v>25.200000000000003</v>
      </c>
      <c r="E60" s="17">
        <v>116.99999999999999</v>
      </c>
      <c r="F60" s="17">
        <v>483.6</v>
      </c>
      <c r="G60" s="17">
        <v>188.00000000000006</v>
      </c>
      <c r="H60" s="17" t="s">
        <v>16</v>
      </c>
      <c r="I60" s="17" t="s">
        <v>16</v>
      </c>
      <c r="J60" s="17" t="s">
        <v>16</v>
      </c>
      <c r="K60" s="17">
        <v>17.6</v>
      </c>
      <c r="L60" s="17">
        <v>0</v>
      </c>
      <c r="M60" s="18">
        <v>58.89999999999999</v>
      </c>
      <c r="N60" s="19">
        <v>890.3</v>
      </c>
      <c r="O60" s="20">
        <v>69</v>
      </c>
      <c r="P60" s="15">
        <v>1252.5</v>
      </c>
    </row>
    <row r="61" spans="1:16" ht="19.5" customHeight="1">
      <c r="A61" s="9">
        <v>40849</v>
      </c>
      <c r="B61" s="16">
        <v>125</v>
      </c>
      <c r="C61" s="17">
        <v>263.4</v>
      </c>
      <c r="D61" s="17">
        <v>188.7</v>
      </c>
      <c r="E61" s="17">
        <v>252.29999999999998</v>
      </c>
      <c r="F61" s="17">
        <v>251</v>
      </c>
      <c r="G61" s="17">
        <v>262.5</v>
      </c>
      <c r="H61" s="17">
        <v>80.39999999999999</v>
      </c>
      <c r="I61" s="17">
        <v>4.8999999999999995</v>
      </c>
      <c r="J61" s="17">
        <v>0</v>
      </c>
      <c r="K61" s="17">
        <v>18.5</v>
      </c>
      <c r="L61" s="17">
        <v>0.7</v>
      </c>
      <c r="M61" s="18">
        <v>13.3</v>
      </c>
      <c r="N61" s="19">
        <v>1460.7</v>
      </c>
      <c r="O61" s="20">
        <v>125</v>
      </c>
      <c r="P61" s="15">
        <v>1252.5</v>
      </c>
    </row>
    <row r="62" spans="1:16" ht="19.5" customHeight="1">
      <c r="A62" s="9">
        <v>41215</v>
      </c>
      <c r="B62" s="16">
        <v>91</v>
      </c>
      <c r="C62" s="17">
        <v>234.10000000000002</v>
      </c>
      <c r="D62" s="17">
        <v>86.8</v>
      </c>
      <c r="E62" s="17">
        <v>172.3</v>
      </c>
      <c r="F62" s="17">
        <v>394.6000000000001</v>
      </c>
      <c r="G62" s="17">
        <v>421.9</v>
      </c>
      <c r="H62" s="17">
        <v>46</v>
      </c>
      <c r="I62" s="17">
        <v>47.00000000000001</v>
      </c>
      <c r="J62" s="17">
        <v>9.100000000000001</v>
      </c>
      <c r="K62" s="17">
        <v>60.5</v>
      </c>
      <c r="L62" s="17">
        <v>40.7</v>
      </c>
      <c r="M62" s="18">
        <v>92.00000000000001</v>
      </c>
      <c r="N62" s="19">
        <v>1696.0000000000002</v>
      </c>
      <c r="O62" s="20">
        <v>123</v>
      </c>
      <c r="P62" s="15">
        <v>1252.5</v>
      </c>
    </row>
    <row r="63" spans="1:16" ht="19.5" customHeight="1">
      <c r="A63" s="9">
        <v>41580</v>
      </c>
      <c r="B63" s="16">
        <v>45.5</v>
      </c>
      <c r="C63" s="17">
        <v>57.00000000000001</v>
      </c>
      <c r="D63" s="17">
        <v>98.60000000000001</v>
      </c>
      <c r="E63" s="17">
        <v>321.90000000000003</v>
      </c>
      <c r="F63" s="17">
        <v>214.50000000000003</v>
      </c>
      <c r="G63" s="17">
        <v>318.70000000000005</v>
      </c>
      <c r="H63" s="17">
        <v>110.59999999999998</v>
      </c>
      <c r="I63" s="17">
        <v>127.9</v>
      </c>
      <c r="J63" s="17">
        <v>68</v>
      </c>
      <c r="K63" s="17">
        <v>0</v>
      </c>
      <c r="L63" s="17">
        <v>0</v>
      </c>
      <c r="M63" s="18">
        <v>16</v>
      </c>
      <c r="N63" s="19">
        <v>1378.7</v>
      </c>
      <c r="O63" s="20">
        <v>119</v>
      </c>
      <c r="P63" s="15">
        <v>1252.5</v>
      </c>
    </row>
    <row r="64" spans="1:16" ht="19.5" customHeight="1">
      <c r="A64" s="9">
        <v>41945</v>
      </c>
      <c r="B64" s="16">
        <v>187.99999999999997</v>
      </c>
      <c r="C64" s="17">
        <v>110.19999999999999</v>
      </c>
      <c r="D64" s="17">
        <v>184.79999999999998</v>
      </c>
      <c r="E64" s="17">
        <v>215.3</v>
      </c>
      <c r="F64" s="17">
        <v>364.6</v>
      </c>
      <c r="G64" s="17">
        <v>239.49999999999997</v>
      </c>
      <c r="H64" s="17">
        <v>41.8</v>
      </c>
      <c r="I64" s="17">
        <v>49.8</v>
      </c>
      <c r="J64" s="17">
        <v>0</v>
      </c>
      <c r="K64" s="17">
        <v>41.099999999999994</v>
      </c>
      <c r="L64" s="17">
        <v>0</v>
      </c>
      <c r="M64" s="18">
        <v>10.8</v>
      </c>
      <c r="N64" s="19">
        <v>1445.8999999999999</v>
      </c>
      <c r="O64" s="20">
        <v>104</v>
      </c>
      <c r="P64" s="15">
        <v>1252.5</v>
      </c>
    </row>
    <row r="65" spans="1:16" ht="19.5" customHeight="1">
      <c r="A65" s="9">
        <v>42310</v>
      </c>
      <c r="B65" s="16">
        <v>80.19999999999999</v>
      </c>
      <c r="C65" s="17">
        <v>34.7</v>
      </c>
      <c r="D65" s="17">
        <v>48.2</v>
      </c>
      <c r="E65" s="17">
        <v>167.8</v>
      </c>
      <c r="F65" s="17">
        <v>204.9</v>
      </c>
      <c r="G65" s="17">
        <v>109.89999999999998</v>
      </c>
      <c r="H65" s="17">
        <v>35.900000000000006</v>
      </c>
      <c r="I65" s="17">
        <v>89.1</v>
      </c>
      <c r="J65" s="17">
        <v>14.2</v>
      </c>
      <c r="K65" s="17">
        <v>33.3</v>
      </c>
      <c r="L65" s="17">
        <v>21.5</v>
      </c>
      <c r="M65" s="18">
        <v>0</v>
      </c>
      <c r="N65" s="19">
        <v>839.6999999999999</v>
      </c>
      <c r="O65" s="20">
        <v>105</v>
      </c>
      <c r="P65" s="15">
        <v>1252.5</v>
      </c>
    </row>
    <row r="66" spans="1:16" ht="19.5" customHeight="1">
      <c r="A66" s="9">
        <v>42676</v>
      </c>
      <c r="B66" s="16">
        <v>64.9</v>
      </c>
      <c r="C66" s="17">
        <v>184.7</v>
      </c>
      <c r="D66" s="17">
        <v>217.79999999999998</v>
      </c>
      <c r="E66" s="17">
        <v>288</v>
      </c>
      <c r="F66" s="17">
        <v>187</v>
      </c>
      <c r="G66" s="17">
        <v>230.10000000000002</v>
      </c>
      <c r="H66" s="17">
        <v>166.1</v>
      </c>
      <c r="I66" s="17">
        <v>100.30000000000001</v>
      </c>
      <c r="J66" s="17">
        <v>0.4</v>
      </c>
      <c r="K66" s="17">
        <v>56.400000000000006</v>
      </c>
      <c r="L66" s="17">
        <v>0</v>
      </c>
      <c r="M66" s="18">
        <v>0</v>
      </c>
      <c r="N66" s="19">
        <v>1495.7</v>
      </c>
      <c r="O66" s="20">
        <v>112</v>
      </c>
      <c r="P66" s="15">
        <v>1252.5</v>
      </c>
    </row>
    <row r="67" spans="1:16" ht="19.5" customHeight="1">
      <c r="A67" s="9">
        <v>43041</v>
      </c>
      <c r="B67" s="16">
        <v>130.9</v>
      </c>
      <c r="C67" s="17">
        <v>255.99999999999997</v>
      </c>
      <c r="D67" s="17">
        <v>145.5</v>
      </c>
      <c r="E67" s="17">
        <v>335.09999999999997</v>
      </c>
      <c r="F67" s="17">
        <v>359.7</v>
      </c>
      <c r="G67" s="17">
        <v>160.8</v>
      </c>
      <c r="H67" s="17">
        <v>284.7</v>
      </c>
      <c r="I67" s="17">
        <v>7.1</v>
      </c>
      <c r="J67" s="17">
        <v>85.20000000000002</v>
      </c>
      <c r="K67" s="17">
        <v>3.0999999999999996</v>
      </c>
      <c r="L67" s="17">
        <v>4.3</v>
      </c>
      <c r="M67" s="18">
        <v>20.7</v>
      </c>
      <c r="N67" s="19">
        <v>1793.1</v>
      </c>
      <c r="O67" s="20">
        <v>144</v>
      </c>
      <c r="P67" s="15">
        <v>1252.5</v>
      </c>
    </row>
    <row r="68" spans="1:16" ht="19.5" customHeight="1">
      <c r="A68" s="9">
        <v>43406</v>
      </c>
      <c r="B68" s="16">
        <v>145.8</v>
      </c>
      <c r="C68" s="17">
        <v>342.30000000000007</v>
      </c>
      <c r="D68" s="17">
        <v>192.5</v>
      </c>
      <c r="E68" s="17">
        <v>161.29999999999998</v>
      </c>
      <c r="F68" s="17">
        <v>294.2</v>
      </c>
      <c r="G68" s="17">
        <v>132.7</v>
      </c>
      <c r="H68" s="17">
        <v>158.59999999999997</v>
      </c>
      <c r="I68" s="17">
        <v>50.4</v>
      </c>
      <c r="J68" s="17">
        <v>8.8</v>
      </c>
      <c r="K68" s="17">
        <v>58.2</v>
      </c>
      <c r="L68" s="17">
        <v>0</v>
      </c>
      <c r="M68" s="18">
        <v>0</v>
      </c>
      <c r="N68" s="19">
        <v>1544.8000000000002</v>
      </c>
      <c r="O68" s="20">
        <v>127</v>
      </c>
      <c r="P68" s="15">
        <v>1252.5</v>
      </c>
    </row>
    <row r="69" spans="1:16" ht="19.5" customHeight="1">
      <c r="A69" s="9">
        <v>43771</v>
      </c>
      <c r="B69" s="16">
        <v>7.2</v>
      </c>
      <c r="C69" s="17">
        <v>177.99999999999997</v>
      </c>
      <c r="D69" s="17">
        <v>39.099999999999994</v>
      </c>
      <c r="E69" s="17">
        <v>108.90000000000002</v>
      </c>
      <c r="F69" s="17">
        <v>460.4</v>
      </c>
      <c r="G69" s="17">
        <v>76.30000000000001</v>
      </c>
      <c r="H69" s="17">
        <v>40</v>
      </c>
      <c r="I69" s="17">
        <v>11.8</v>
      </c>
      <c r="J69" s="17">
        <v>42.099999999999994</v>
      </c>
      <c r="K69" s="17">
        <v>0</v>
      </c>
      <c r="L69" s="17">
        <v>0</v>
      </c>
      <c r="M69" s="18">
        <v>1.2</v>
      </c>
      <c r="N69" s="19">
        <v>964.9999999999999</v>
      </c>
      <c r="O69" s="20">
        <v>76</v>
      </c>
      <c r="P69" s="15">
        <v>1252.5</v>
      </c>
    </row>
    <row r="70" spans="1:16" ht="19.5" customHeight="1">
      <c r="A70" s="9">
        <v>44137</v>
      </c>
      <c r="B70" s="16">
        <v>105.99999999999999</v>
      </c>
      <c r="C70" s="17">
        <v>131.60000000000002</v>
      </c>
      <c r="D70" s="17">
        <v>89.10000000000001</v>
      </c>
      <c r="E70" s="17">
        <v>84.6</v>
      </c>
      <c r="F70" s="17">
        <v>273</v>
      </c>
      <c r="G70" s="17">
        <v>170.5</v>
      </c>
      <c r="H70" s="17">
        <v>13.7</v>
      </c>
      <c r="I70" s="17">
        <v>29.599999999999998</v>
      </c>
      <c r="J70" s="17">
        <v>0</v>
      </c>
      <c r="K70" s="17">
        <v>4.3</v>
      </c>
      <c r="L70" s="17">
        <v>61</v>
      </c>
      <c r="M70" s="18">
        <v>0.6000000000000001</v>
      </c>
      <c r="N70" s="19">
        <v>964.0000000000001</v>
      </c>
      <c r="O70" s="20">
        <v>147</v>
      </c>
      <c r="P70" s="15">
        <v>1252.5</v>
      </c>
    </row>
    <row r="71" spans="1:16" ht="19.5" customHeight="1">
      <c r="A71" s="9">
        <v>44502</v>
      </c>
      <c r="B71" s="16">
        <v>103.2</v>
      </c>
      <c r="C71" s="17">
        <v>160.89999999999998</v>
      </c>
      <c r="D71" s="17">
        <v>140.20000000000002</v>
      </c>
      <c r="E71" s="17">
        <v>185.7</v>
      </c>
      <c r="F71" s="17">
        <v>125.40000000000002</v>
      </c>
      <c r="G71" s="17">
        <v>212.59999999999997</v>
      </c>
      <c r="H71" s="17">
        <v>96.30000000000001</v>
      </c>
      <c r="I71" s="17">
        <v>76.80000000000001</v>
      </c>
      <c r="J71" s="17">
        <v>0</v>
      </c>
      <c r="K71" s="17">
        <v>58.7</v>
      </c>
      <c r="L71" s="17">
        <v>45.5</v>
      </c>
      <c r="M71" s="18">
        <v>37.6</v>
      </c>
      <c r="N71" s="19">
        <v>1242.8999999999999</v>
      </c>
      <c r="O71" s="20">
        <v>138</v>
      </c>
      <c r="P71" s="15">
        <v>1252.5</v>
      </c>
    </row>
    <row r="72" spans="1:16" ht="19.5" customHeight="1">
      <c r="A72" s="9">
        <v>44867</v>
      </c>
      <c r="B72" s="16">
        <v>17.099999999999998</v>
      </c>
      <c r="C72" s="17">
        <v>192.49999999999997</v>
      </c>
      <c r="D72" s="17">
        <v>133.6</v>
      </c>
      <c r="E72" s="17">
        <v>207.8</v>
      </c>
      <c r="F72" s="17">
        <v>290.9</v>
      </c>
      <c r="G72" s="17">
        <v>337.9</v>
      </c>
      <c r="H72" s="17">
        <v>175.89999999999998</v>
      </c>
      <c r="I72" s="17">
        <v>37.5</v>
      </c>
      <c r="J72" s="17">
        <v>0.2</v>
      </c>
      <c r="K72" s="17">
        <v>0</v>
      </c>
      <c r="L72" s="17">
        <v>14.9</v>
      </c>
      <c r="M72" s="18">
        <v>12.2</v>
      </c>
      <c r="N72" s="19">
        <v>1420.5</v>
      </c>
      <c r="O72" s="20">
        <v>133</v>
      </c>
      <c r="P72" s="15">
        <v>1252.5</v>
      </c>
    </row>
    <row r="73" spans="1:16" ht="19.5" customHeight="1">
      <c r="A73" s="9">
        <v>45232</v>
      </c>
      <c r="B73" s="16">
        <v>4.5</v>
      </c>
      <c r="C73" s="17">
        <v>107.5</v>
      </c>
      <c r="D73" s="17">
        <v>83.8</v>
      </c>
      <c r="E73" s="17">
        <v>184.4</v>
      </c>
      <c r="F73" s="17">
        <v>253.3</v>
      </c>
      <c r="G73" s="17">
        <v>348.50000000000006</v>
      </c>
      <c r="H73" s="17">
        <v>156.7</v>
      </c>
      <c r="I73" s="17">
        <v>15.1</v>
      </c>
      <c r="J73" s="17">
        <v>27.2</v>
      </c>
      <c r="K73" s="17">
        <v>2.7</v>
      </c>
      <c r="L73" s="17">
        <v>0</v>
      </c>
      <c r="M73" s="18">
        <v>1.6</v>
      </c>
      <c r="N73" s="19">
        <v>1185.3</v>
      </c>
      <c r="O73" s="20">
        <v>132</v>
      </c>
      <c r="P73" s="15">
        <v>1252.5</v>
      </c>
    </row>
    <row r="74" spans="1:15" ht="19.5" customHeight="1">
      <c r="A74" s="33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  <c r="O74" s="20"/>
    </row>
    <row r="75" spans="1:15" ht="19.5" customHeight="1">
      <c r="A75" s="33" t="s">
        <v>18</v>
      </c>
      <c r="B75" s="16">
        <f>+MAXA(B5:B74)</f>
        <v>187.99999999999997</v>
      </c>
      <c r="C75" s="16">
        <f aca="true" t="shared" si="1" ref="C75:M75">+MAXA(C5:C74)</f>
        <v>342.30000000000007</v>
      </c>
      <c r="D75" s="16">
        <f t="shared" si="1"/>
        <v>393</v>
      </c>
      <c r="E75" s="16">
        <f t="shared" si="1"/>
        <v>341.2</v>
      </c>
      <c r="F75" s="16">
        <f t="shared" si="1"/>
        <v>487.1</v>
      </c>
      <c r="G75" s="16">
        <f t="shared" si="1"/>
        <v>444.7</v>
      </c>
      <c r="H75" s="16">
        <f t="shared" si="1"/>
        <v>284.7</v>
      </c>
      <c r="I75" s="16">
        <f t="shared" si="1"/>
        <v>141.6</v>
      </c>
      <c r="J75" s="16">
        <f t="shared" si="1"/>
        <v>97.5</v>
      </c>
      <c r="K75" s="16">
        <f t="shared" si="1"/>
        <v>112.2</v>
      </c>
      <c r="L75" s="16">
        <f t="shared" si="1"/>
        <v>61</v>
      </c>
      <c r="M75" s="16">
        <f t="shared" si="1"/>
        <v>130.1</v>
      </c>
      <c r="N75" s="19">
        <f>+MAXA(N28:N74,N5:N25)</f>
        <v>1793.1</v>
      </c>
      <c r="O75" s="20">
        <f>MAX(O5:O74)</f>
        <v>147</v>
      </c>
    </row>
    <row r="76" spans="1:15" ht="19.5" customHeight="1">
      <c r="A76" s="34" t="s">
        <v>14</v>
      </c>
      <c r="B76" s="16">
        <f>AVERAGEA(B5:B25,B28:B59,B61:B74)</f>
        <v>72.3181818181818</v>
      </c>
      <c r="C76" s="16">
        <f>AVERAGEA(C5:C25,C28:C59,C61:C74)</f>
        <v>168.6151515151515</v>
      </c>
      <c r="D76" s="16">
        <f>AVERAGEA(D5:D25,D28:D74)</f>
        <v>143.2925373134328</v>
      </c>
      <c r="E76" s="16">
        <f>AVERAGEA(E5:E25,E28:E74)</f>
        <v>195.74477611940293</v>
      </c>
      <c r="F76" s="16">
        <f>AVERAGEA(F5:F25,F28:F74)</f>
        <v>262.413432835821</v>
      </c>
      <c r="G76" s="16">
        <f>AVERAGEA(G5:G25,G28:G55,G57:G74)</f>
        <v>213.2</v>
      </c>
      <c r="H76" s="16">
        <f>AVERAGEA(H5:H22,H27:H55,H57:H59,H24:H25,H61:H74)</f>
        <v>104.07076923076922</v>
      </c>
      <c r="I76" s="16">
        <f>AVERAGEA(I5:I25,I27:I55,I57:I59,I61:I70)</f>
        <v>38.46666666666667</v>
      </c>
      <c r="J76" s="16">
        <f>AVERAGE(J57:J59,J27:J55,J2:J5,J623,J61:J74)</f>
        <v>13.932608695652176</v>
      </c>
      <c r="K76" s="16">
        <f>AVERAGEA(K5:K25,K27:K58,K60:K74)</f>
        <v>14.846268656716417</v>
      </c>
      <c r="L76" s="16">
        <f>AVERAGEA(L5:L25,L27:L58,L60:L74)</f>
        <v>6.962686567164179</v>
      </c>
      <c r="M76" s="16">
        <f>AVERAGEA(M5:M25,M27:M58,M60:M74)</f>
        <v>18.622388059701493</v>
      </c>
      <c r="N76" s="19">
        <f>SUM(B76:M76)</f>
        <v>1252.48546747866</v>
      </c>
      <c r="O76" s="20">
        <f>AVERAGE(O28:O74,O5:O25)</f>
        <v>98.76119402985074</v>
      </c>
    </row>
    <row r="77" spans="1:15" ht="19.5" customHeight="1">
      <c r="A77" s="38" t="s">
        <v>19</v>
      </c>
      <c r="B77" s="23">
        <f>MIN(B28:B59,B5:B25,B61:B74)</f>
        <v>0</v>
      </c>
      <c r="C77" s="23">
        <f>MIN(C28:C59,C5:C25,C61:C74)</f>
        <v>34.7</v>
      </c>
      <c r="D77" s="23">
        <f>MIN(D28:D74,D5:D25)</f>
        <v>25.200000000000003</v>
      </c>
      <c r="E77" s="23">
        <f>MIN(E28:E74,E5:E25)</f>
        <v>53.6</v>
      </c>
      <c r="F77" s="23">
        <f>MIN(F28:F74,F5:F25)</f>
        <v>95.6</v>
      </c>
      <c r="G77" s="23">
        <f>MIN(G28:G55,G5:G25,G57:G74)</f>
        <v>70.5</v>
      </c>
      <c r="H77" s="23">
        <f>MIN(H27:H55,H5:H25,H57:H59,H61:H74)</f>
        <v>13.7</v>
      </c>
      <c r="I77" s="23">
        <f>MIN(I27:I55,I5:I25,I61:I74,I57:I59)</f>
        <v>0</v>
      </c>
      <c r="J77" s="23">
        <f>MIN(J27:J55,J5:J25,J57:J59,J61:J74)</f>
        <v>0</v>
      </c>
      <c r="K77" s="23">
        <f>MIN(K27:K58,K5:K25,K60:K74)</f>
        <v>0</v>
      </c>
      <c r="L77" s="23">
        <f>MIN(L27:L58,L5:L25,L60:L74)</f>
        <v>0</v>
      </c>
      <c r="M77" s="23">
        <f>MIN(M27:M58,M5:M25,M60:M74)</f>
        <v>0</v>
      </c>
      <c r="N77" s="26">
        <f>MIN(N28:N74,N5:N25)</f>
        <v>839.6999999999999</v>
      </c>
      <c r="O77" s="27">
        <f>MIN(O28:O74,O5:O25)</f>
        <v>40</v>
      </c>
    </row>
    <row r="78" spans="1:15" ht="19.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40"/>
    </row>
    <row r="79" spans="1:15" ht="19.5" customHeight="1">
      <c r="A79" s="43" t="s">
        <v>21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2"/>
    </row>
    <row r="80" spans="1:15" ht="19.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2"/>
    </row>
    <row r="81" spans="1:15" ht="19.5" customHeight="1">
      <c r="A81" s="41"/>
      <c r="B81" s="41"/>
      <c r="C81" s="2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28"/>
    </row>
    <row r="82" ht="18.75">
      <c r="O82" s="2"/>
    </row>
    <row r="83" ht="18.75">
      <c r="O83" s="2"/>
    </row>
    <row r="84" ht="18" customHeight="1">
      <c r="O84" s="36"/>
    </row>
    <row r="85" ht="17.25" customHeight="1">
      <c r="O85" s="36"/>
    </row>
    <row r="86" ht="17.25" customHeight="1">
      <c r="O86" s="36"/>
    </row>
    <row r="87" ht="17.25" customHeight="1">
      <c r="O87" s="36"/>
    </row>
  </sheetData>
  <sheetProtection/>
  <mergeCells count="2">
    <mergeCell ref="A1:O1"/>
    <mergeCell ref="A2:O2"/>
  </mergeCells>
  <printOptions/>
  <pageMargins left="0.8267716535433072" right="0.2362204724409449" top="0.5905511811023623" bottom="0.5905511811023623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2008-01-21T03:06:48Z</cp:lastPrinted>
  <dcterms:created xsi:type="dcterms:W3CDTF">1999-03-31T03:16:49Z</dcterms:created>
  <dcterms:modified xsi:type="dcterms:W3CDTF">2024-04-22T03:21:05Z</dcterms:modified>
  <cp:category/>
  <cp:version/>
  <cp:contentType/>
  <cp:contentStatus/>
</cp:coreProperties>
</file>