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ลำปาง\"/>
    </mc:Choice>
  </mc:AlternateContent>
  <xr:revisionPtr revIDLastSave="0" documentId="13_ncr:1_{1E7C719E-783E-4DE0-9C45-3CDAB8665B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อ.งาว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108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V5" i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T11" i="1"/>
  <c r="B82" i="1" l="1"/>
  <c r="I35" i="1" s="1"/>
  <c r="H35" i="1" l="1"/>
  <c r="G35" i="1"/>
  <c r="M35" i="1"/>
  <c r="L35" i="1"/>
  <c r="K35" i="1"/>
  <c r="N35" i="1"/>
  <c r="Q35" i="1"/>
  <c r="E35" i="1"/>
  <c r="P35" i="1"/>
  <c r="O35" i="1"/>
  <c r="J35" i="1"/>
  <c r="F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<sst xmlns="http://schemas.openxmlformats.org/spreadsheetml/2006/main" count="42" uniqueCount="24">
  <si>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</si>
  <si>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</si>
  <si>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</si>
  <si>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</si>
  <si>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</si>
  <si>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</si>
  <si>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</si>
  <si>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</si>
  <si>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</si>
  <si>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</si>
  <si>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</si>
  <si>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</si>
  <si>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</si>
  <si>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</si>
  <si>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</si>
  <si>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</si>
  <si>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</si>
  <si>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</si>
  <si>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</si>
  <si>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</si>
  <si>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</si>
  <si>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</si>
  <si>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</si>
  <si>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อ.งาว (16092)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</si>
</sst>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0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อ.งาว จ.ลำปาง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อ.งาว'!$E$34:$Q$34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อ.งาว'!$E$35:$Q$35</c:f>
              <c:numCache>
                <c:formatCode>0</c:formatCode>
                <c:ptCount val="13"/>
                <c:pt idx="0" formatCode="0.0">
                  <c:v>74.67</c:v>
                </c:pt>
                <c:pt idx="1">
                  <c:v>86.54</c:v>
                </c:pt>
                <c:pt idx="2" formatCode="0.0">
                  <c:v>94.14</c:v>
                </c:pt>
                <c:pt idx="3" formatCode="0.0">
                  <c:v>99.77</c:v>
                </c:pt>
                <c:pt idx="4" formatCode="0.0">
                  <c:v>104.24</c:v>
                </c:pt>
                <c:pt idx="5" formatCode="0.0">
                  <c:v>107.96</c:v>
                </c:pt>
                <c:pt idx="6" formatCode="0.0">
                  <c:v>116.38</c:v>
                </c:pt>
                <c:pt idx="7" formatCode="0.0">
                  <c:v>132.32</c:v>
                </c:pt>
                <c:pt idx="8" formatCode="0.0">
                  <c:v>137.38</c:v>
                </c:pt>
                <c:pt idx="9" formatCode="0.0">
                  <c:v>152.94999999999999</c:v>
                </c:pt>
                <c:pt idx="10" formatCode="0.0">
                  <c:v>168.41</c:v>
                </c:pt>
                <c:pt idx="11" formatCode="0.0">
                  <c:v>183.81</c:v>
                </c:pt>
                <c:pt idx="12" formatCode="0.0">
                  <c:v>204.14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94-4373-ADF3-A92A683D8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230168"/>
        <c:axId val="196288480"/>
      </c:scatterChart>
      <c:valAx>
        <c:axId val="27723016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96288480"/>
        <c:crossesAt val="10"/>
        <c:crossBetween val="midCat"/>
      </c:valAx>
      <c:valAx>
        <c:axId val="196288480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723016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CFBFD4C-3554-4C0B-A3EC-43DC39D27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4" width="5" style="2" customWidth="1"/>
    <col min="5" max="5" width="6" style="2" customWidth="1"/>
    <col min="6" max="6" width="5" style="2" customWidth="1"/>
    <col min="7" max="7" width="5.8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7" t="s">
        <v>23</v>
      </c>
      <c r="B1" s="68"/>
      <c r="C1" s="68"/>
      <c r="D1" s="68"/>
      <c r="E1" s="68"/>
      <c r="F1" s="69"/>
    </row>
    <row r="2" spans="1:27" ht="23.1" customHeight="1" x14ac:dyDescent="0.6">
      <c r="A2" s="64" t="s">
        <v>4</v>
      </c>
      <c r="B2" s="65"/>
      <c r="C2" s="65"/>
      <c r="D2" s="65"/>
      <c r="E2" s="65"/>
      <c r="F2" s="66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71.5</v>
      </c>
      <c r="C4" s="38">
        <f>A31+1</f>
        <v>2523</v>
      </c>
      <c r="D4" s="9">
        <v>66.900000000000006</v>
      </c>
      <c r="E4" s="40">
        <f>C31+1</f>
        <v>2551</v>
      </c>
      <c r="F4" s="18">
        <v>70.099999999999994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67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53.9</v>
      </c>
      <c r="C5" s="38">
        <f>C4+1</f>
        <v>2524</v>
      </c>
      <c r="D5" s="9">
        <v>73.5</v>
      </c>
      <c r="E5" s="41">
        <f t="shared" ref="E5:E8" si="0">E4+1</f>
        <v>2552</v>
      </c>
      <c r="F5" s="9">
        <v>70.5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78.820895522388028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77.099999999999994</v>
      </c>
      <c r="C6" s="38">
        <f t="shared" ref="C6:C31" si="2">C5+1</f>
        <v>2525</v>
      </c>
      <c r="D6" s="9">
        <v>43.7</v>
      </c>
      <c r="E6" s="41">
        <f t="shared" si="0"/>
        <v>2553</v>
      </c>
      <c r="F6" s="9">
        <v>70</v>
      </c>
      <c r="I6" s="1" t="s">
        <v>0</v>
      </c>
      <c r="K6" s="2" t="s">
        <v>0</v>
      </c>
      <c r="R6" s="1" t="s">
        <v>9</v>
      </c>
      <c r="T6" s="7">
        <f>(VAR(G39:G115))</f>
        <v>685.46046585256101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38.6</v>
      </c>
      <c r="C7" s="38">
        <f t="shared" si="2"/>
        <v>2526</v>
      </c>
      <c r="D7" s="9">
        <v>60.4</v>
      </c>
      <c r="E7" s="41">
        <f t="shared" si="0"/>
        <v>2554</v>
      </c>
      <c r="F7" s="9">
        <v>70</v>
      </c>
      <c r="I7" s="1" t="s">
        <v>10</v>
      </c>
      <c r="K7" s="2" t="s">
        <v>0</v>
      </c>
      <c r="R7" s="1" t="s">
        <v>11</v>
      </c>
      <c r="T7" s="7">
        <f>STDEV(G39:G115)</f>
        <v>26.181299926714125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73.599999999999994</v>
      </c>
      <c r="C8" s="38">
        <f t="shared" si="2"/>
        <v>2527</v>
      </c>
      <c r="D8" s="9">
        <v>113.1</v>
      </c>
      <c r="E8" s="41">
        <f t="shared" si="0"/>
        <v>2555</v>
      </c>
      <c r="F8" s="9">
        <v>77.2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67.099999999999994</v>
      </c>
      <c r="C9" s="38">
        <f t="shared" si="2"/>
        <v>2528</v>
      </c>
      <c r="D9" s="9">
        <v>58.9</v>
      </c>
      <c r="E9" s="41">
        <v>2560</v>
      </c>
      <c r="F9" s="9">
        <v>40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39.4</v>
      </c>
      <c r="C10" s="38">
        <f t="shared" si="2"/>
        <v>2529</v>
      </c>
      <c r="D10" s="10">
        <v>54.9</v>
      </c>
      <c r="E10" s="41">
        <v>2561</v>
      </c>
      <c r="F10" s="9">
        <v>37</v>
      </c>
      <c r="S10" s="2" t="s">
        <v>12</v>
      </c>
      <c r="T10" s="23">
        <f>+B78</f>
        <v>0.55403400000000003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37.9</v>
      </c>
      <c r="C11" s="38">
        <f t="shared" si="2"/>
        <v>2530</v>
      </c>
      <c r="D11" s="43">
        <v>114.5</v>
      </c>
      <c r="E11" s="41">
        <v>2562</v>
      </c>
      <c r="F11" s="9">
        <v>52.4</v>
      </c>
      <c r="S11" s="2" t="s">
        <v>13</v>
      </c>
      <c r="T11" s="23">
        <f>+B79</f>
        <v>1.182418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88.2</v>
      </c>
      <c r="C12" s="38">
        <f t="shared" si="2"/>
        <v>2531</v>
      </c>
      <c r="D12" s="18">
        <v>55.1</v>
      </c>
      <c r="E12" s="41">
        <v>2563</v>
      </c>
      <c r="F12" s="9">
        <v>84.4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134.6</v>
      </c>
      <c r="C13" s="38">
        <f t="shared" si="2"/>
        <v>2532</v>
      </c>
      <c r="D13" s="9">
        <v>107.6</v>
      </c>
      <c r="E13" s="41">
        <v>2564</v>
      </c>
      <c r="F13" s="9">
        <v>63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98.6</v>
      </c>
      <c r="C14" s="38">
        <f t="shared" si="2"/>
        <v>2533</v>
      </c>
      <c r="D14" s="9">
        <v>45.5</v>
      </c>
      <c r="E14" s="41">
        <v>2565</v>
      </c>
      <c r="F14" s="9">
        <v>71.400000000000006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86.6</v>
      </c>
      <c r="C15" s="38">
        <f t="shared" si="2"/>
        <v>2534</v>
      </c>
      <c r="D15" s="9">
        <v>70</v>
      </c>
      <c r="E15" s="41">
        <v>2566</v>
      </c>
      <c r="F15" s="9"/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123.7</v>
      </c>
      <c r="C16" s="38">
        <f t="shared" si="2"/>
        <v>2535</v>
      </c>
      <c r="D16" s="9">
        <v>76</v>
      </c>
      <c r="E16" s="41">
        <v>2567</v>
      </c>
      <c r="F16" s="9"/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65.2</v>
      </c>
      <c r="C17" s="38">
        <f t="shared" si="2"/>
        <v>2536</v>
      </c>
      <c r="D17" s="9">
        <v>94.5</v>
      </c>
      <c r="E17" s="41">
        <v>2568</v>
      </c>
      <c r="F17" s="9"/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98.6</v>
      </c>
      <c r="C18" s="38">
        <f t="shared" si="2"/>
        <v>2537</v>
      </c>
      <c r="D18" s="9">
        <v>89.7</v>
      </c>
      <c r="E18" s="38"/>
      <c r="F18" s="9"/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50.2</v>
      </c>
      <c r="C19" s="38">
        <f t="shared" si="2"/>
        <v>2538</v>
      </c>
      <c r="D19" s="9">
        <v>131.69999999999999</v>
      </c>
      <c r="E19" s="41"/>
      <c r="F19" s="9"/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103.8</v>
      </c>
      <c r="C20" s="38">
        <f t="shared" si="2"/>
        <v>2539</v>
      </c>
      <c r="D20" s="9">
        <v>55</v>
      </c>
      <c r="E20" s="41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58.9</v>
      </c>
      <c r="C21" s="38">
        <f t="shared" si="2"/>
        <v>2540</v>
      </c>
      <c r="D21" s="9">
        <v>95</v>
      </c>
      <c r="E21" s="41"/>
      <c r="F21" s="57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69.099999999999994</v>
      </c>
      <c r="C22" s="38">
        <f t="shared" si="2"/>
        <v>2541</v>
      </c>
      <c r="D22" s="9">
        <v>44.1</v>
      </c>
      <c r="E22" s="41"/>
      <c r="F22" s="58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91.8</v>
      </c>
      <c r="C23" s="38">
        <f t="shared" si="2"/>
        <v>2542</v>
      </c>
      <c r="D23" s="9">
        <v>59</v>
      </c>
      <c r="E23" s="41"/>
      <c r="F23" s="58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92.6</v>
      </c>
      <c r="C24" s="38">
        <f t="shared" si="2"/>
        <v>2543</v>
      </c>
      <c r="D24" s="9">
        <v>134.5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82.1</v>
      </c>
      <c r="C25" s="38">
        <f t="shared" si="2"/>
        <v>2544</v>
      </c>
      <c r="D25" s="9">
        <v>98.5</v>
      </c>
      <c r="E25" s="41"/>
      <c r="F25" s="58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115.8</v>
      </c>
      <c r="C26" s="38">
        <f t="shared" si="2"/>
        <v>2545</v>
      </c>
      <c r="D26" s="9">
        <v>95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69.2</v>
      </c>
      <c r="C27" s="38">
        <f t="shared" si="2"/>
        <v>2546</v>
      </c>
      <c r="D27" s="9">
        <v>90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115.6</v>
      </c>
      <c r="C28" s="38">
        <f t="shared" si="2"/>
        <v>2547</v>
      </c>
      <c r="D28" s="53">
        <v>50.2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111.2</v>
      </c>
      <c r="C29" s="38">
        <f t="shared" si="2"/>
        <v>2548</v>
      </c>
      <c r="D29" s="54">
        <v>95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133.6</v>
      </c>
      <c r="C30" s="38">
        <f t="shared" si="2"/>
        <v>2549</v>
      </c>
      <c r="D30" s="55">
        <v>60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86.2</v>
      </c>
      <c r="C31" s="39">
        <f t="shared" si="2"/>
        <v>2550</v>
      </c>
      <c r="D31" s="56">
        <v>108</v>
      </c>
      <c r="E31" s="59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2" t="s">
        <v>14</v>
      </c>
      <c r="D34" s="63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2" t="s">
        <v>22</v>
      </c>
      <c r="D35" s="63"/>
      <c r="E35" s="15">
        <f t="shared" ref="E35:Q35" si="4">ROUND((((-LN(-LN(1-1/E34)))+$B$81*$B$82)/$B$81),2)</f>
        <v>74.67</v>
      </c>
      <c r="F35" s="16">
        <f t="shared" si="4"/>
        <v>86.54</v>
      </c>
      <c r="G35" s="15">
        <f t="shared" si="4"/>
        <v>94.14</v>
      </c>
      <c r="H35" s="15">
        <f t="shared" si="4"/>
        <v>99.77</v>
      </c>
      <c r="I35" s="15">
        <f t="shared" si="4"/>
        <v>104.24</v>
      </c>
      <c r="J35" s="15">
        <f t="shared" si="4"/>
        <v>107.96</v>
      </c>
      <c r="K35" s="15">
        <f t="shared" si="4"/>
        <v>116.38</v>
      </c>
      <c r="L35" s="15">
        <f t="shared" si="4"/>
        <v>132.32</v>
      </c>
      <c r="M35" s="15">
        <f t="shared" si="4"/>
        <v>137.38</v>
      </c>
      <c r="N35" s="15">
        <f t="shared" si="4"/>
        <v>152.94999999999999</v>
      </c>
      <c r="O35" s="15">
        <f t="shared" si="4"/>
        <v>168.41</v>
      </c>
      <c r="P35" s="15">
        <f t="shared" si="4"/>
        <v>183.81</v>
      </c>
      <c r="Q35" s="15">
        <f t="shared" si="4"/>
        <v>204.14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71.5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53.9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5" si="5">F40+1</f>
        <v>2497</v>
      </c>
      <c r="G41" s="50">
        <v>77.099999999999994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38.6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73.599999999999994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67.099999999999994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39.4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37.9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88.2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134.6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98.6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86.6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123.7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65.2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98.6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50.2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103.8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58.9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69.099999999999994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91.8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92.6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82.1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115.8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69.2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115.6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111.2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133.6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86.2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66.900000000000006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73.5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43.7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60.4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113.1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58.9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54.9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114.5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55.1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13</v>
      </c>
      <c r="B76" s="24"/>
      <c r="C76" s="31">
        <f>+A76+1</f>
        <v>14</v>
      </c>
      <c r="F76" s="49">
        <f t="shared" si="5"/>
        <v>2532</v>
      </c>
      <c r="G76" s="50">
        <v>107.6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7</v>
      </c>
      <c r="B77" s="33"/>
      <c r="F77" s="49">
        <f t="shared" si="5"/>
        <v>2533</v>
      </c>
      <c r="G77" s="50">
        <v>45.5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0.55403400000000003</v>
      </c>
      <c r="F78" s="49">
        <f t="shared" si="5"/>
        <v>2534</v>
      </c>
      <c r="G78" s="50">
        <v>70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1.182418</v>
      </c>
      <c r="F79" s="49">
        <f t="shared" si="5"/>
        <v>2535</v>
      </c>
      <c r="G79" s="50">
        <v>76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94.5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4.5162692582483961E-2</v>
      </c>
      <c r="F81" s="49">
        <f t="shared" si="5"/>
        <v>2537</v>
      </c>
      <c r="G81" s="50">
        <v>89.7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66.553380714936566</v>
      </c>
      <c r="F82" s="49">
        <f t="shared" si="5"/>
        <v>2538</v>
      </c>
      <c r="G82" s="50">
        <v>131.69999999999999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55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95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44.1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59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134.5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98.5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95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90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50.2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95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60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108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70.099999999999994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70.5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70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70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77.2</v>
      </c>
    </row>
    <row r="100" spans="2:27" ht="12" customHeight="1" x14ac:dyDescent="0.6">
      <c r="F100" s="49">
        <f t="shared" si="5"/>
        <v>2556</v>
      </c>
      <c r="G100" s="50"/>
    </row>
    <row r="101" spans="2:27" ht="12" customHeight="1" x14ac:dyDescent="0.6">
      <c r="F101" s="49">
        <f t="shared" si="5"/>
        <v>2557</v>
      </c>
      <c r="G101" s="50"/>
    </row>
    <row r="102" spans="2:27" ht="12" customHeight="1" x14ac:dyDescent="0.6">
      <c r="F102" s="49">
        <f t="shared" si="5"/>
        <v>2558</v>
      </c>
      <c r="G102" s="50"/>
    </row>
    <row r="103" spans="2:27" ht="12" customHeight="1" x14ac:dyDescent="0.6">
      <c r="F103" s="49">
        <f t="shared" si="5"/>
        <v>2559</v>
      </c>
      <c r="G103" s="50"/>
    </row>
    <row r="104" spans="2:27" ht="12" customHeight="1" x14ac:dyDescent="0.6">
      <c r="F104" s="49">
        <f t="shared" si="5"/>
        <v>2560</v>
      </c>
      <c r="G104" s="50">
        <v>40</v>
      </c>
    </row>
    <row r="105" spans="2:27" ht="12" customHeight="1" x14ac:dyDescent="0.6">
      <c r="F105" s="49">
        <f t="shared" si="5"/>
        <v>2561</v>
      </c>
      <c r="G105" s="50">
        <v>37</v>
      </c>
    </row>
    <row r="106" spans="2:27" ht="12" customHeight="1" x14ac:dyDescent="0.6">
      <c r="F106" s="49">
        <f>F105+1</f>
        <v>2562</v>
      </c>
      <c r="G106" s="50">
        <v>52.4</v>
      </c>
    </row>
    <row r="107" spans="2:27" ht="12" customHeight="1" x14ac:dyDescent="0.6">
      <c r="F107" s="60">
        <v>2563</v>
      </c>
      <c r="G107" s="61">
        <v>84.4</v>
      </c>
    </row>
    <row r="108" spans="2:27" ht="12" customHeight="1" x14ac:dyDescent="0.6">
      <c r="F108" s="49">
        <f t="shared" ref="F108" si="7">F107+1</f>
        <v>2564</v>
      </c>
      <c r="G108" s="50">
        <v>63</v>
      </c>
    </row>
    <row r="109" spans="2:27" ht="12" customHeight="1" x14ac:dyDescent="0.6">
      <c r="F109" s="49">
        <v>2565</v>
      </c>
      <c r="G109" s="50">
        <v>71.400000000000006</v>
      </c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อ.งาว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2023-01-03T08:57:37Z</dcterms:modified>
</cp:coreProperties>
</file>