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activeTab="0"/>
  </bookViews>
  <sheets>
    <sheet name="MONTHLY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'MONTHLY'!$A$1:$O$101</definedName>
    <definedName name="Print_Area_MI">'[1]MONTHLY'!$A$4:$O$83</definedName>
  </definedNames>
  <calcPr fullCalcOnLoad="1"/>
</workbook>
</file>

<file path=xl/sharedStrings.xml><?xml version="1.0" encoding="utf-8"?>
<sst xmlns="http://schemas.openxmlformats.org/spreadsheetml/2006/main" count="98" uniqueCount="23">
  <si>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</si>
  <si>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</si>
  <si>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</si>
  <si>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</si>
  <si>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</si>
  <si>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</si>
  <si>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</si>
  <si>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</si>
  <si>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</si>
  <si>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</si>
  <si>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</si>
  <si>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</si>
  <si>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</si>
  <si>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</si>
  <si>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</si>
  <si>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</si>
  <si>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</si>
  <si>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สถานี : อ.งาว  จ.ลำปาง</t>
  </si>
  <si>
    <t>สูงสุด</t>
  </si>
  <si>
    <t>ต่ำสุด</t>
  </si>
  <si>
    <t xml:space="preserve"> 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</si>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</sst>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_(&quot;฿&quot;* #,##0_);_(&quot;฿&quot;* \(#,##0\);_(&quot;฿&quot;* &quot;-&quot;_);_(@_)"/>
    <numFmt numFmtId="183" formatCode="_(&quot;฿&quot;* #,##0.00_);_(&quot;฿&quot;* \(#,##0.00\);_(&quot;฿&quot;* &quot;-&quot;??_);_(@_)"/>
    <numFmt numFmtId="184" formatCode="0.00_)"/>
    <numFmt numFmtId="185" formatCode="0_)"/>
    <numFmt numFmtId="186" formatCode="0.0"/>
    <numFmt numFmtId="187" formatCode="0.0_)"/>
    <numFmt numFmtId="188" formatCode="yyyy"/>
    <numFmt numFmtId="189" formatCode="d\ ดดด"/>
    <numFmt numFmtId="190" formatCode="\ \ \ bbbb"/>
    <numFmt numFmtId="191" formatCode="mmm\-yyyy"/>
    <numFmt numFmtId="192" formatCode="bbbb"/>
    <numFmt numFmtId="193" formatCode="0.000_)"/>
    <numFmt numFmtId="194" formatCode="dd\ ดดด\ yyyy"/>
    <numFmt numFmtId="195" formatCode="[$-41E]d\ mmmm\ yyyy"/>
    <numFmt numFmtId="196" formatCode="[$-1010409]d\ mmm\ yy;@"/>
    <numFmt numFmtId="197" formatCode="[$-1010409]d\ mmmm\ yyyy;@"/>
    <numFmt numFmtId="198" formatCode="[$-107041E]d\ mmm\ yy;@"/>
    <numFmt numFmtId="199" formatCode="ดดด\ bbbb"/>
    <numFmt numFmtId="200" formatCode="#,##0_ ;\-#,##0\ "/>
    <numFmt numFmtId="201" formatCode="[$-409]h:mm:ss\ AM/PM"/>
    <numFmt numFmtId="202" formatCode="[$-409]dddd\,\ mmmm\ dd\,\ yyyy"/>
    <numFmt numFmtId="203" formatCode="d\ \ด\ด\ด"/>
    <numFmt numFmtId="204" formatCode="#,##0.0_);\(#,##0.0\)"/>
    <numFmt numFmtId="205" formatCode="d\ \ด\ด\ด\ด\b\b\b\b"/>
    <numFmt numFmtId="206" formatCode="&quot;$&quot;#,##0;[Red]\-&quot;$&quot;#,##0"/>
    <numFmt numFmtId="207" formatCode="&quot;$&quot;#,##0.00;[Red]\-&quot;$&quot;#,##0.00"/>
    <numFmt numFmtId="208" formatCode="\ bbbb"/>
    <numFmt numFmtId="209" formatCode="\2\5\4\6"/>
    <numFmt numFmtId="210" formatCode="\t#,##0_);\(\t#,##0\)"/>
    <numFmt numFmtId="211" formatCode="dd\ ดดด"/>
    <numFmt numFmtId="212" formatCode="[$-409]mmm\-yy;@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0.2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9.2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63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184" fontId="0" fillId="0" borderId="0" xfId="0" applyAlignment="1">
      <alignment/>
    </xf>
    <xf numFmtId="186" fontId="8" fillId="0" borderId="0" xfId="0" applyNumberFormat="1" applyFont="1" applyAlignment="1">
      <alignment horizontal="center" vertical="center"/>
    </xf>
    <xf numFmtId="1" fontId="7" fillId="0" borderId="10" xfId="0" applyNumberFormat="1" applyFont="1" applyBorder="1" applyAlignment="1" applyProtection="1">
      <alignment horizontal="center" vertical="center"/>
      <protection/>
    </xf>
    <xf numFmtId="186" fontId="7" fillId="0" borderId="11" xfId="0" applyNumberFormat="1" applyFont="1" applyBorder="1" applyAlignment="1" applyProtection="1">
      <alignment horizontal="center" vertical="center"/>
      <protection/>
    </xf>
    <xf numFmtId="186" fontId="7" fillId="0" borderId="12" xfId="0" applyNumberFormat="1" applyFont="1" applyBorder="1" applyAlignment="1" applyProtection="1">
      <alignment horizontal="center" vertical="center"/>
      <protection/>
    </xf>
    <xf numFmtId="186" fontId="7" fillId="0" borderId="10" xfId="0" applyNumberFormat="1" applyFont="1" applyBorder="1" applyAlignment="1" applyProtection="1">
      <alignment horizontal="center" vertical="center"/>
      <protection/>
    </xf>
    <xf numFmtId="190" fontId="8" fillId="0" borderId="13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 applyProtection="1">
      <alignment horizontal="right" vertical="center"/>
      <protection/>
    </xf>
    <xf numFmtId="186" fontId="8" fillId="0" borderId="14" xfId="0" applyNumberFormat="1" applyFont="1" applyBorder="1" applyAlignment="1" applyProtection="1">
      <alignment horizontal="right" vertical="center"/>
      <protection/>
    </xf>
    <xf numFmtId="186" fontId="8" fillId="0" borderId="0" xfId="0" applyNumberFormat="1" applyFont="1" applyBorder="1" applyAlignment="1">
      <alignment horizontal="right" vertical="center"/>
    </xf>
    <xf numFmtId="1" fontId="8" fillId="0" borderId="13" xfId="0" applyNumberFormat="1" applyFont="1" applyBorder="1" applyAlignment="1" applyProtection="1">
      <alignment horizontal="right" vertical="center"/>
      <protection/>
    </xf>
    <xf numFmtId="186" fontId="8" fillId="0" borderId="14" xfId="0" applyNumberFormat="1" applyFont="1" applyBorder="1" applyAlignment="1">
      <alignment horizontal="right" vertical="center"/>
    </xf>
    <xf numFmtId="1" fontId="8" fillId="0" borderId="13" xfId="0" applyNumberFormat="1" applyFont="1" applyBorder="1" applyAlignment="1">
      <alignment horizontal="right" vertical="center"/>
    </xf>
    <xf numFmtId="186" fontId="8" fillId="0" borderId="0" xfId="0" applyNumberFormat="1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right" vertical="center"/>
    </xf>
    <xf numFmtId="187" fontId="8" fillId="0" borderId="14" xfId="0" applyNumberFormat="1" applyFont="1" applyBorder="1" applyAlignment="1">
      <alignment horizontal="right" vertical="center"/>
    </xf>
    <xf numFmtId="187" fontId="8" fillId="0" borderId="0" xfId="0" applyNumberFormat="1" applyFont="1" applyBorder="1" applyAlignment="1">
      <alignment horizontal="center" vertical="center"/>
    </xf>
    <xf numFmtId="187" fontId="8" fillId="0" borderId="14" xfId="0" applyNumberFormat="1" applyFont="1" applyBorder="1" applyAlignment="1">
      <alignment horizontal="center" vertical="center"/>
    </xf>
    <xf numFmtId="186" fontId="8" fillId="0" borderId="14" xfId="0" applyNumberFormat="1" applyFont="1" applyBorder="1" applyAlignment="1" applyProtection="1">
      <alignment horizontal="center" vertical="center"/>
      <protection/>
    </xf>
    <xf numFmtId="1" fontId="8" fillId="0" borderId="13" xfId="0" applyNumberFormat="1" applyFont="1" applyBorder="1" applyAlignment="1" applyProtection="1">
      <alignment horizontal="center" vertical="center"/>
      <protection/>
    </xf>
    <xf numFmtId="1" fontId="8" fillId="0" borderId="15" xfId="0" applyNumberFormat="1" applyFont="1" applyBorder="1" applyAlignment="1" applyProtection="1">
      <alignment horizontal="center" vertical="center"/>
      <protection/>
    </xf>
    <xf numFmtId="186" fontId="8" fillId="0" borderId="16" xfId="0" applyNumberFormat="1" applyFont="1" applyBorder="1" applyAlignment="1" applyProtection="1">
      <alignment horizontal="right" vertical="center"/>
      <protection/>
    </xf>
    <xf numFmtId="186" fontId="8" fillId="0" borderId="17" xfId="0" applyNumberFormat="1" applyFont="1" applyBorder="1" applyAlignment="1" applyProtection="1">
      <alignment horizontal="right" vertical="center"/>
      <protection/>
    </xf>
    <xf numFmtId="1" fontId="8" fillId="0" borderId="15" xfId="0" applyNumberFormat="1" applyFont="1" applyBorder="1" applyAlignment="1">
      <alignment horizontal="right" vertical="center"/>
    </xf>
    <xf numFmtId="1" fontId="8" fillId="0" borderId="18" xfId="0" applyNumberFormat="1" applyFont="1" applyBorder="1" applyAlignment="1" applyProtection="1">
      <alignment horizontal="center" vertical="center"/>
      <protection/>
    </xf>
    <xf numFmtId="186" fontId="8" fillId="0" borderId="19" xfId="0" applyNumberFormat="1" applyFont="1" applyBorder="1" applyAlignment="1" applyProtection="1">
      <alignment horizontal="right" vertical="center"/>
      <protection/>
    </xf>
    <xf numFmtId="186" fontId="8" fillId="0" borderId="20" xfId="0" applyNumberFormat="1" applyFont="1" applyBorder="1" applyAlignment="1" applyProtection="1">
      <alignment horizontal="right" vertical="center"/>
      <protection/>
    </xf>
    <xf numFmtId="186" fontId="8" fillId="0" borderId="20" xfId="0" applyNumberFormat="1" applyFont="1" applyBorder="1" applyAlignment="1">
      <alignment horizontal="right" vertical="center"/>
    </xf>
    <xf numFmtId="186" fontId="8" fillId="0" borderId="19" xfId="0" applyNumberFormat="1" applyFont="1" applyBorder="1" applyAlignment="1">
      <alignment horizontal="right" vertical="center"/>
    </xf>
    <xf numFmtId="1" fontId="8" fillId="0" borderId="18" xfId="0" applyNumberFormat="1" applyFont="1" applyBorder="1" applyAlignment="1">
      <alignment horizontal="right" vertical="center"/>
    </xf>
    <xf numFmtId="1" fontId="8" fillId="0" borderId="16" xfId="0" applyNumberFormat="1" applyFont="1" applyBorder="1" applyAlignment="1" applyProtection="1">
      <alignment horizontal="center" vertical="center"/>
      <protection/>
    </xf>
    <xf numFmtId="186" fontId="8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186" fontId="9" fillId="0" borderId="0" xfId="0" applyNumberFormat="1" applyFont="1" applyBorder="1" applyAlignment="1">
      <alignment horizontal="left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>
      <alignment horizontal="left" vertical="center"/>
    </xf>
    <xf numFmtId="1" fontId="8" fillId="0" borderId="0" xfId="0" applyNumberFormat="1" applyFont="1" applyAlignment="1">
      <alignment horizontal="center" vertical="center"/>
    </xf>
    <xf numFmtId="1" fontId="7" fillId="0" borderId="0" xfId="0" applyNumberFormat="1" applyFont="1" applyAlignment="1" applyProtection="1">
      <alignment horizontal="center" vertical="center"/>
      <protection/>
    </xf>
    <xf numFmtId="1" fontId="7" fillId="0" borderId="19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อ.งาว จ.ลำปาง</a:t>
            </a:r>
          </a:p>
        </c:rich>
      </c:tx>
      <c:layout>
        <c:manualLayout>
          <c:xMode val="factor"/>
          <c:yMode val="factor"/>
          <c:x val="0.03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11825"/>
          <c:w val="0.96825"/>
          <c:h val="0.8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MONTHLY!$A$4:$A$75</c:f>
              <c:numCache/>
            </c:numRef>
          </c:cat>
          <c:val>
            <c:numRef>
              <c:f>MONTHLY!$N$4:$N$75</c:f>
              <c:numCache/>
            </c:numRef>
          </c:val>
        </c:ser>
        <c:axId val="17860157"/>
        <c:axId val="26523686"/>
      </c:barChart>
      <c:lineChart>
        <c:grouping val="standard"/>
        <c:varyColors val="0"/>
        <c:ser>
          <c:idx val="1"/>
          <c:order val="1"/>
          <c:tx>
            <c:v>ปริมาณน้ำฝนเฉลี่ย 1175.5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MONTHLY!$A$4:$A$75</c:f>
              <c:numCache/>
            </c:numRef>
          </c:cat>
          <c:val>
            <c:numRef>
              <c:f>MONTHLY!$P$4:$P$75</c:f>
              <c:numCache/>
            </c:numRef>
          </c:val>
          <c:smooth val="0"/>
        </c:ser>
        <c:axId val="17860157"/>
        <c:axId val="26523686"/>
      </c:lineChart>
      <c:dateAx>
        <c:axId val="17860157"/>
        <c:scaling>
          <c:orientation val="minMax"/>
          <c:max val="4529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\ \ \ bbbb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26523686"/>
        <c:crosses val="autoZero"/>
        <c:auto val="0"/>
        <c:baseTimeUnit val="years"/>
        <c:majorUnit val="5"/>
        <c:majorTimeUnit val="years"/>
        <c:minorUnit val="53"/>
        <c:minorTimeUnit val="days"/>
        <c:noMultiLvlLbl val="0"/>
      </c:dateAx>
      <c:valAx>
        <c:axId val="26523686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17860157"/>
        <c:crossesAt val="1"/>
        <c:crossBetween val="between"/>
        <c:dispUnits/>
        <c:minorUnit val="100"/>
      </c:valAx>
      <c:spPr>
        <a:gradFill rotWithShape="1">
          <a:gsLst>
            <a:gs pos="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34"/>
          <c:y val="0.1585"/>
          <c:w val="0.312"/>
          <c:h val="0.0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104775</xdr:colOff>
      <xdr:row>3</xdr:row>
      <xdr:rowOff>28575</xdr:rowOff>
    </xdr:from>
    <xdr:to>
      <xdr:col>27</xdr:col>
      <xdr:colOff>9525</xdr:colOff>
      <xdr:row>27</xdr:row>
      <xdr:rowOff>152400</xdr:rowOff>
    </xdr:to>
    <xdr:graphicFrame>
      <xdr:nvGraphicFramePr>
        <xdr:cNvPr id="1" name="Chart 1"/>
        <xdr:cNvGraphicFramePr/>
      </xdr:nvGraphicFramePr>
      <xdr:xfrm>
        <a:off x="8181975" y="1019175"/>
        <a:ext cx="5457825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infall\Daily,Monthly,Max\LAMPANG\16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MONTHLY"/>
      <sheetName val="แนวโน้ม"/>
    </sheetNames>
    <sheetDataSet>
      <sheetData sheetId="2">
        <row r="4">
          <cell r="A4">
            <v>2495</v>
          </cell>
          <cell r="B4">
            <v>62.3</v>
          </cell>
          <cell r="C4">
            <v>80.6</v>
          </cell>
          <cell r="D4">
            <v>79.6</v>
          </cell>
          <cell r="E4">
            <v>150.6</v>
          </cell>
          <cell r="F4">
            <v>186.6</v>
          </cell>
          <cell r="G4">
            <v>127.8</v>
          </cell>
          <cell r="H4">
            <v>80.2</v>
          </cell>
          <cell r="I4">
            <v>12.9</v>
          </cell>
          <cell r="J4">
            <v>0</v>
          </cell>
          <cell r="K4">
            <v>29.7</v>
          </cell>
          <cell r="L4">
            <v>57.6</v>
          </cell>
          <cell r="M4">
            <v>0</v>
          </cell>
          <cell r="N4">
            <v>867.9</v>
          </cell>
          <cell r="O4">
            <v>62</v>
          </cell>
        </row>
        <row r="5">
          <cell r="A5">
            <v>2496</v>
          </cell>
          <cell r="B5">
            <v>37.7</v>
          </cell>
          <cell r="C5">
            <v>140.8</v>
          </cell>
          <cell r="D5">
            <v>263</v>
          </cell>
          <cell r="E5">
            <v>154</v>
          </cell>
          <cell r="F5">
            <v>216.3</v>
          </cell>
          <cell r="G5">
            <v>251.8</v>
          </cell>
          <cell r="H5">
            <v>142.4</v>
          </cell>
          <cell r="I5">
            <v>9.3</v>
          </cell>
          <cell r="J5">
            <v>10.5</v>
          </cell>
          <cell r="K5">
            <v>0</v>
          </cell>
          <cell r="L5">
            <v>0</v>
          </cell>
          <cell r="M5">
            <v>0</v>
          </cell>
          <cell r="N5">
            <v>1225.8</v>
          </cell>
          <cell r="O5">
            <v>71</v>
          </cell>
        </row>
        <row r="6">
          <cell r="A6">
            <v>2497</v>
          </cell>
          <cell r="B6">
            <v>10.1</v>
          </cell>
          <cell r="C6">
            <v>222.7</v>
          </cell>
          <cell r="D6">
            <v>110</v>
          </cell>
          <cell r="E6">
            <v>64.5</v>
          </cell>
          <cell r="F6">
            <v>174.8</v>
          </cell>
          <cell r="G6">
            <v>145.8</v>
          </cell>
          <cell r="H6">
            <v>198.4</v>
          </cell>
          <cell r="I6">
            <v>0</v>
          </cell>
          <cell r="J6">
            <v>9.4</v>
          </cell>
          <cell r="K6">
            <v>0</v>
          </cell>
          <cell r="L6">
            <v>53.3</v>
          </cell>
          <cell r="M6">
            <v>74</v>
          </cell>
          <cell r="N6">
            <v>1062.9999999999998</v>
          </cell>
          <cell r="O6">
            <v>75</v>
          </cell>
        </row>
        <row r="7">
          <cell r="A7">
            <v>2498</v>
          </cell>
          <cell r="B7">
            <v>37</v>
          </cell>
          <cell r="C7">
            <v>82.6</v>
          </cell>
          <cell r="D7">
            <v>270.3</v>
          </cell>
          <cell r="E7">
            <v>86.7</v>
          </cell>
          <cell r="F7">
            <v>191.7</v>
          </cell>
          <cell r="G7">
            <v>246.6</v>
          </cell>
          <cell r="H7">
            <v>33.5</v>
          </cell>
          <cell r="I7">
            <v>27.6</v>
          </cell>
          <cell r="J7">
            <v>0</v>
          </cell>
          <cell r="K7">
            <v>0</v>
          </cell>
          <cell r="L7">
            <v>18.5</v>
          </cell>
          <cell r="M7">
            <v>15.3</v>
          </cell>
          <cell r="N7">
            <v>1009.8</v>
          </cell>
          <cell r="O7">
            <v>59</v>
          </cell>
        </row>
        <row r="8">
          <cell r="A8">
            <v>2499</v>
          </cell>
          <cell r="B8">
            <v>97.8</v>
          </cell>
          <cell r="C8">
            <v>177.5</v>
          </cell>
          <cell r="D8">
            <v>120.6</v>
          </cell>
          <cell r="E8">
            <v>167.2</v>
          </cell>
          <cell r="F8">
            <v>212.7</v>
          </cell>
          <cell r="G8">
            <v>213.6</v>
          </cell>
          <cell r="H8">
            <v>81.2</v>
          </cell>
          <cell r="I8">
            <v>12.6</v>
          </cell>
          <cell r="J8">
            <v>0.5</v>
          </cell>
          <cell r="K8">
            <v>0</v>
          </cell>
          <cell r="L8">
            <v>12.8</v>
          </cell>
          <cell r="M8">
            <v>6.8</v>
          </cell>
          <cell r="N8">
            <v>1103.2999999999997</v>
          </cell>
          <cell r="O8">
            <v>68</v>
          </cell>
        </row>
        <row r="9">
          <cell r="A9">
            <v>2500</v>
          </cell>
          <cell r="B9">
            <v>111.1</v>
          </cell>
          <cell r="C9">
            <v>121.6</v>
          </cell>
          <cell r="D9">
            <v>138.8</v>
          </cell>
          <cell r="E9">
            <v>154.9</v>
          </cell>
          <cell r="F9">
            <v>124.3</v>
          </cell>
          <cell r="G9">
            <v>325.5</v>
          </cell>
          <cell r="H9">
            <v>120.7</v>
          </cell>
          <cell r="I9">
            <v>0</v>
          </cell>
          <cell r="J9">
            <v>0</v>
          </cell>
          <cell r="K9">
            <v>21.6</v>
          </cell>
          <cell r="L9">
            <v>0</v>
          </cell>
          <cell r="M9">
            <v>0</v>
          </cell>
          <cell r="N9">
            <v>1118.4999999999998</v>
          </cell>
          <cell r="O9">
            <v>60</v>
          </cell>
        </row>
        <row r="10">
          <cell r="A10">
            <v>2501</v>
          </cell>
          <cell r="B10">
            <v>89.9</v>
          </cell>
          <cell r="C10">
            <v>96.5</v>
          </cell>
          <cell r="D10">
            <v>208.8</v>
          </cell>
          <cell r="E10">
            <v>58.9</v>
          </cell>
          <cell r="F10">
            <v>223.7</v>
          </cell>
          <cell r="G10">
            <v>160.1</v>
          </cell>
          <cell r="H10">
            <v>85.5</v>
          </cell>
          <cell r="I10">
            <v>12.7</v>
          </cell>
          <cell r="J10">
            <v>0</v>
          </cell>
          <cell r="K10">
            <v>0</v>
          </cell>
          <cell r="L10">
            <v>0</v>
          </cell>
          <cell r="M10">
            <v>20.1</v>
          </cell>
          <cell r="N10">
            <v>956.2</v>
          </cell>
          <cell r="O10">
            <v>57</v>
          </cell>
        </row>
        <row r="11">
          <cell r="A11">
            <v>2502</v>
          </cell>
          <cell r="B11">
            <v>91.4</v>
          </cell>
          <cell r="C11">
            <v>363.5</v>
          </cell>
          <cell r="D11">
            <v>267.1</v>
          </cell>
          <cell r="E11">
            <v>190.8</v>
          </cell>
          <cell r="F11">
            <v>176.9</v>
          </cell>
          <cell r="G11">
            <v>257.2</v>
          </cell>
          <cell r="H11">
            <v>74.3</v>
          </cell>
          <cell r="I11">
            <v>0</v>
          </cell>
          <cell r="J11">
            <v>0</v>
          </cell>
          <cell r="K11">
            <v>15.4</v>
          </cell>
          <cell r="L11">
            <v>0</v>
          </cell>
          <cell r="M11">
            <v>11.8</v>
          </cell>
          <cell r="N11">
            <v>1448.4</v>
          </cell>
          <cell r="O11">
            <v>79</v>
          </cell>
        </row>
        <row r="12">
          <cell r="A12">
            <v>2503</v>
          </cell>
          <cell r="B12">
            <v>10.3</v>
          </cell>
          <cell r="C12">
            <v>199.5</v>
          </cell>
          <cell r="D12">
            <v>150.5</v>
          </cell>
          <cell r="E12">
            <v>139</v>
          </cell>
          <cell r="F12">
            <v>186.2</v>
          </cell>
          <cell r="G12">
            <v>233.5</v>
          </cell>
          <cell r="H12">
            <v>115</v>
          </cell>
          <cell r="I12">
            <v>42.7</v>
          </cell>
          <cell r="J12">
            <v>10.2</v>
          </cell>
          <cell r="K12">
            <v>0</v>
          </cell>
          <cell r="L12">
            <v>1.3</v>
          </cell>
          <cell r="M12">
            <v>39.8</v>
          </cell>
          <cell r="N12">
            <v>1128</v>
          </cell>
          <cell r="O12">
            <v>82</v>
          </cell>
        </row>
        <row r="13">
          <cell r="A13">
            <v>2504</v>
          </cell>
          <cell r="B13">
            <v>103.5</v>
          </cell>
          <cell r="C13">
            <v>180.8</v>
          </cell>
          <cell r="D13">
            <v>102.2</v>
          </cell>
          <cell r="E13">
            <v>46.6</v>
          </cell>
          <cell r="F13">
            <v>195.9</v>
          </cell>
          <cell r="G13">
            <v>120.6</v>
          </cell>
          <cell r="H13">
            <v>190.2</v>
          </cell>
          <cell r="I13">
            <v>2.9</v>
          </cell>
          <cell r="J13">
            <v>4.7</v>
          </cell>
          <cell r="K13">
            <v>4.6</v>
          </cell>
          <cell r="L13">
            <v>0</v>
          </cell>
          <cell r="M13">
            <v>0</v>
          </cell>
          <cell r="N13">
            <v>952</v>
          </cell>
          <cell r="O13">
            <v>91</v>
          </cell>
        </row>
        <row r="14">
          <cell r="A14">
            <v>2505</v>
          </cell>
          <cell r="B14">
            <v>9.7</v>
          </cell>
          <cell r="C14">
            <v>74.7</v>
          </cell>
          <cell r="D14">
            <v>80.9</v>
          </cell>
          <cell r="E14">
            <v>127.5</v>
          </cell>
          <cell r="F14">
            <v>161.5</v>
          </cell>
          <cell r="G14">
            <v>396.1</v>
          </cell>
          <cell r="H14">
            <v>178.9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20.8</v>
          </cell>
          <cell r="N14">
            <v>1050.1000000000001</v>
          </cell>
          <cell r="O14">
            <v>80</v>
          </cell>
        </row>
        <row r="15">
          <cell r="A15">
            <v>2506</v>
          </cell>
          <cell r="B15">
            <v>18.3</v>
          </cell>
          <cell r="C15">
            <v>53.6</v>
          </cell>
          <cell r="D15">
            <v>247.4</v>
          </cell>
          <cell r="E15">
            <v>118.8</v>
          </cell>
          <cell r="F15">
            <v>201.2</v>
          </cell>
          <cell r="G15">
            <v>205</v>
          </cell>
          <cell r="H15">
            <v>164.6</v>
          </cell>
          <cell r="I15">
            <v>61.9</v>
          </cell>
          <cell r="J15">
            <v>0</v>
          </cell>
          <cell r="K15">
            <v>0</v>
          </cell>
          <cell r="L15">
            <v>12.8</v>
          </cell>
          <cell r="M15">
            <v>0</v>
          </cell>
          <cell r="N15">
            <v>1083.6</v>
          </cell>
          <cell r="O15">
            <v>82</v>
          </cell>
        </row>
        <row r="16">
          <cell r="A16">
            <v>2507</v>
          </cell>
          <cell r="B16">
            <v>62.6</v>
          </cell>
          <cell r="C16">
            <v>273.2</v>
          </cell>
          <cell r="D16">
            <v>34.1</v>
          </cell>
          <cell r="E16">
            <v>145.4</v>
          </cell>
          <cell r="F16">
            <v>208.8</v>
          </cell>
          <cell r="G16">
            <v>246.4</v>
          </cell>
          <cell r="H16">
            <v>253.4</v>
          </cell>
          <cell r="I16">
            <v>1.8</v>
          </cell>
          <cell r="J16">
            <v>0</v>
          </cell>
          <cell r="K16">
            <v>0</v>
          </cell>
          <cell r="L16">
            <v>23.6</v>
          </cell>
          <cell r="M16">
            <v>75.4</v>
          </cell>
          <cell r="N16">
            <v>1324.7</v>
          </cell>
          <cell r="O16">
            <v>87</v>
          </cell>
        </row>
        <row r="17">
          <cell r="A17">
            <v>2508</v>
          </cell>
          <cell r="B17">
            <v>61.4</v>
          </cell>
          <cell r="C17">
            <v>204.4</v>
          </cell>
          <cell r="D17">
            <v>54.9</v>
          </cell>
          <cell r="E17">
            <v>51.1</v>
          </cell>
          <cell r="F17">
            <v>234.2</v>
          </cell>
          <cell r="G17">
            <v>134.5</v>
          </cell>
          <cell r="H17">
            <v>105</v>
          </cell>
          <cell r="I17">
            <v>32.2</v>
          </cell>
          <cell r="J17">
            <v>1.8</v>
          </cell>
          <cell r="K17">
            <v>17.2</v>
          </cell>
          <cell r="L17">
            <v>2.8</v>
          </cell>
          <cell r="M17">
            <v>0</v>
          </cell>
          <cell r="N17">
            <v>899.5</v>
          </cell>
          <cell r="O17">
            <v>67</v>
          </cell>
        </row>
        <row r="18">
          <cell r="A18">
            <v>2509</v>
          </cell>
          <cell r="B18">
            <v>7.4</v>
          </cell>
          <cell r="C18">
            <v>226.7</v>
          </cell>
          <cell r="D18">
            <v>122.7</v>
          </cell>
          <cell r="E18">
            <v>121.7</v>
          </cell>
          <cell r="F18">
            <v>212.3</v>
          </cell>
          <cell r="G18">
            <v>125.3</v>
          </cell>
          <cell r="H18">
            <v>97.6</v>
          </cell>
          <cell r="I18">
            <v>8.4</v>
          </cell>
          <cell r="J18">
            <v>22.9</v>
          </cell>
          <cell r="K18">
            <v>0</v>
          </cell>
          <cell r="L18">
            <v>0</v>
          </cell>
          <cell r="M18">
            <v>0</v>
          </cell>
          <cell r="N18">
            <v>944.9999999999999</v>
          </cell>
          <cell r="O18">
            <v>74</v>
          </cell>
        </row>
        <row r="19">
          <cell r="A19">
            <v>2510</v>
          </cell>
          <cell r="B19">
            <v>63.5</v>
          </cell>
          <cell r="C19">
            <v>101.7</v>
          </cell>
          <cell r="D19">
            <v>124.7</v>
          </cell>
          <cell r="E19">
            <v>86.6</v>
          </cell>
          <cell r="F19">
            <v>272.9</v>
          </cell>
          <cell r="G19">
            <v>268.6</v>
          </cell>
          <cell r="H19">
            <v>58</v>
          </cell>
          <cell r="I19">
            <v>36.1</v>
          </cell>
          <cell r="J19">
            <v>0</v>
          </cell>
          <cell r="K19">
            <v>0</v>
          </cell>
          <cell r="L19">
            <v>12.9</v>
          </cell>
          <cell r="M19">
            <v>14.5</v>
          </cell>
          <cell r="N19">
            <v>1039.5</v>
          </cell>
          <cell r="O19">
            <v>75</v>
          </cell>
        </row>
        <row r="20">
          <cell r="A20">
            <v>2511</v>
          </cell>
          <cell r="B20">
            <v>94.2</v>
          </cell>
          <cell r="C20">
            <v>151.5</v>
          </cell>
          <cell r="D20">
            <v>261.2</v>
          </cell>
          <cell r="E20">
            <v>68.3</v>
          </cell>
          <cell r="F20">
            <v>119.5</v>
          </cell>
          <cell r="G20">
            <v>249.2</v>
          </cell>
          <cell r="H20">
            <v>157.8</v>
          </cell>
          <cell r="I20">
            <v>12.9</v>
          </cell>
          <cell r="J20">
            <v>0</v>
          </cell>
          <cell r="K20">
            <v>8.7</v>
          </cell>
          <cell r="L20">
            <v>0</v>
          </cell>
          <cell r="M20">
            <v>50.4</v>
          </cell>
          <cell r="N20">
            <v>1173.7</v>
          </cell>
          <cell r="O20">
            <v>80</v>
          </cell>
        </row>
        <row r="21">
          <cell r="A21">
            <v>2512</v>
          </cell>
          <cell r="B21">
            <v>84</v>
          </cell>
          <cell r="C21">
            <v>165.8</v>
          </cell>
          <cell r="D21">
            <v>154.9</v>
          </cell>
          <cell r="E21">
            <v>145.6</v>
          </cell>
          <cell r="F21">
            <v>190.7</v>
          </cell>
          <cell r="G21">
            <v>391.3</v>
          </cell>
          <cell r="H21">
            <v>70</v>
          </cell>
          <cell r="I21">
            <v>16.7</v>
          </cell>
          <cell r="J21">
            <v>0</v>
          </cell>
          <cell r="K21">
            <v>3.8</v>
          </cell>
          <cell r="L21">
            <v>0.6</v>
          </cell>
          <cell r="M21">
            <v>60.7</v>
          </cell>
          <cell r="N21">
            <v>1284.1</v>
          </cell>
          <cell r="O21">
            <v>87</v>
          </cell>
        </row>
        <row r="22">
          <cell r="A22">
            <v>2513</v>
          </cell>
          <cell r="B22">
            <v>71.1</v>
          </cell>
          <cell r="C22">
            <v>252</v>
          </cell>
          <cell r="D22">
            <v>209.2</v>
          </cell>
          <cell r="E22">
            <v>86.2</v>
          </cell>
          <cell r="F22">
            <v>231.7</v>
          </cell>
          <cell r="G22">
            <v>219.7</v>
          </cell>
          <cell r="H22">
            <v>74</v>
          </cell>
          <cell r="I22">
            <v>14.6</v>
          </cell>
          <cell r="J22">
            <v>52.2</v>
          </cell>
          <cell r="K22">
            <v>0</v>
          </cell>
          <cell r="L22">
            <v>0</v>
          </cell>
          <cell r="M22">
            <v>5.1</v>
          </cell>
          <cell r="N22">
            <v>1215.8</v>
          </cell>
          <cell r="O22">
            <v>99</v>
          </cell>
        </row>
        <row r="23">
          <cell r="A23">
            <v>2514</v>
          </cell>
          <cell r="B23">
            <v>34.9</v>
          </cell>
          <cell r="C23">
            <v>127.2</v>
          </cell>
          <cell r="D23">
            <v>76</v>
          </cell>
          <cell r="E23">
            <v>178.4</v>
          </cell>
          <cell r="F23">
            <v>239.7</v>
          </cell>
          <cell r="G23">
            <v>268.8</v>
          </cell>
          <cell r="H23">
            <v>145.5</v>
          </cell>
          <cell r="I23">
            <v>11.6</v>
          </cell>
          <cell r="J23">
            <v>8.7</v>
          </cell>
          <cell r="K23">
            <v>0</v>
          </cell>
          <cell r="L23">
            <v>11.2</v>
          </cell>
          <cell r="M23">
            <v>20.9</v>
          </cell>
          <cell r="N23">
            <v>1122.9</v>
          </cell>
          <cell r="O23">
            <v>92</v>
          </cell>
        </row>
        <row r="24">
          <cell r="A24">
            <v>2515</v>
          </cell>
          <cell r="B24">
            <v>103.1</v>
          </cell>
          <cell r="C24">
            <v>92.6</v>
          </cell>
          <cell r="D24">
            <v>102.4</v>
          </cell>
          <cell r="E24">
            <v>60.1</v>
          </cell>
          <cell r="F24">
            <v>239.7</v>
          </cell>
          <cell r="G24">
            <v>95.2</v>
          </cell>
          <cell r="H24">
            <v>142</v>
          </cell>
          <cell r="I24">
            <v>126.9</v>
          </cell>
          <cell r="J24">
            <v>6.6</v>
          </cell>
          <cell r="K24">
            <v>0</v>
          </cell>
          <cell r="L24">
            <v>0</v>
          </cell>
          <cell r="M24">
            <v>57.2</v>
          </cell>
          <cell r="N24">
            <v>1025.8000000000002</v>
          </cell>
          <cell r="O24">
            <v>92</v>
          </cell>
        </row>
        <row r="25">
          <cell r="A25">
            <v>2516</v>
          </cell>
          <cell r="B25">
            <v>19.7</v>
          </cell>
          <cell r="C25">
            <v>239.9</v>
          </cell>
          <cell r="D25">
            <v>156</v>
          </cell>
          <cell r="E25">
            <v>124.2</v>
          </cell>
          <cell r="F25">
            <v>201.4</v>
          </cell>
          <cell r="G25">
            <v>422.4</v>
          </cell>
          <cell r="H25">
            <v>72.9</v>
          </cell>
          <cell r="I25">
            <v>38.8</v>
          </cell>
          <cell r="J25">
            <v>0</v>
          </cell>
          <cell r="K25">
            <v>0</v>
          </cell>
          <cell r="L25">
            <v>0</v>
          </cell>
          <cell r="M25">
            <v>45.8</v>
          </cell>
          <cell r="N25">
            <v>1321.1</v>
          </cell>
          <cell r="O25">
            <v>102</v>
          </cell>
        </row>
        <row r="26">
          <cell r="A26">
            <v>2517</v>
          </cell>
          <cell r="B26">
            <v>202</v>
          </cell>
          <cell r="C26">
            <v>120.5</v>
          </cell>
          <cell r="D26">
            <v>34</v>
          </cell>
          <cell r="E26">
            <v>144.5</v>
          </cell>
          <cell r="F26">
            <v>134.1</v>
          </cell>
          <cell r="G26">
            <v>229.3</v>
          </cell>
          <cell r="H26">
            <v>114.1</v>
          </cell>
          <cell r="I26">
            <v>81.7</v>
          </cell>
          <cell r="J26">
            <v>0</v>
          </cell>
          <cell r="K26">
            <v>54.7</v>
          </cell>
          <cell r="L26">
            <v>0</v>
          </cell>
          <cell r="M26">
            <v>12.8</v>
          </cell>
          <cell r="N26">
            <v>1127.7</v>
          </cell>
          <cell r="O26">
            <v>76</v>
          </cell>
        </row>
        <row r="27">
          <cell r="A27">
            <v>2518</v>
          </cell>
          <cell r="B27">
            <v>0</v>
          </cell>
          <cell r="C27">
            <v>124.2</v>
          </cell>
          <cell r="D27">
            <v>109.4</v>
          </cell>
          <cell r="E27">
            <v>206.9</v>
          </cell>
          <cell r="F27">
            <v>444.3</v>
          </cell>
          <cell r="G27">
            <v>237.1</v>
          </cell>
          <cell r="H27">
            <v>159.9</v>
          </cell>
          <cell r="I27">
            <v>40.8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1322.6</v>
          </cell>
          <cell r="O27">
            <v>83</v>
          </cell>
        </row>
        <row r="28">
          <cell r="A28">
            <v>2519</v>
          </cell>
          <cell r="B28">
            <v>25.2</v>
          </cell>
          <cell r="C28">
            <v>98.6</v>
          </cell>
          <cell r="D28">
            <v>170.2</v>
          </cell>
          <cell r="E28">
            <v>123.4</v>
          </cell>
          <cell r="F28">
            <v>208.3</v>
          </cell>
          <cell r="G28">
            <v>167.6</v>
          </cell>
          <cell r="H28">
            <v>65.2</v>
          </cell>
          <cell r="I28">
            <v>25.2</v>
          </cell>
          <cell r="J28">
            <v>0</v>
          </cell>
          <cell r="K28">
            <v>43.8</v>
          </cell>
          <cell r="L28">
            <v>0</v>
          </cell>
          <cell r="M28">
            <v>13.2</v>
          </cell>
          <cell r="N28">
            <v>940.7000000000002</v>
          </cell>
          <cell r="O28">
            <v>57</v>
          </cell>
        </row>
        <row r="29">
          <cell r="A29">
            <v>2520</v>
          </cell>
          <cell r="B29">
            <v>71.4</v>
          </cell>
          <cell r="C29">
            <v>168.9</v>
          </cell>
          <cell r="D29">
            <v>20.3</v>
          </cell>
          <cell r="E29">
            <v>114.1</v>
          </cell>
          <cell r="F29">
            <v>211.2</v>
          </cell>
          <cell r="G29">
            <v>329</v>
          </cell>
          <cell r="H29">
            <v>120.8</v>
          </cell>
          <cell r="I29">
            <v>0</v>
          </cell>
          <cell r="J29">
            <v>0</v>
          </cell>
          <cell r="K29">
            <v>21.9</v>
          </cell>
          <cell r="L29">
            <v>88.9</v>
          </cell>
          <cell r="M29">
            <v>0</v>
          </cell>
          <cell r="N29">
            <v>1146.5000000000002</v>
          </cell>
          <cell r="O29">
            <v>54</v>
          </cell>
        </row>
        <row r="30">
          <cell r="A30">
            <v>2521</v>
          </cell>
          <cell r="B30">
            <v>110.1</v>
          </cell>
          <cell r="C30">
            <v>71.8</v>
          </cell>
          <cell r="D30">
            <v>39.6</v>
          </cell>
          <cell r="E30">
            <v>218.4</v>
          </cell>
          <cell r="F30">
            <v>158.9</v>
          </cell>
          <cell r="G30">
            <v>181.3</v>
          </cell>
          <cell r="H30">
            <v>101.1</v>
          </cell>
          <cell r="I30">
            <v>0</v>
          </cell>
          <cell r="J30">
            <v>0</v>
          </cell>
          <cell r="K30">
            <v>0</v>
          </cell>
          <cell r="L30">
            <v>6.4</v>
          </cell>
          <cell r="M30">
            <v>0</v>
          </cell>
          <cell r="N30">
            <v>887.5999999999999</v>
          </cell>
          <cell r="O30">
            <v>76</v>
          </cell>
        </row>
        <row r="31">
          <cell r="A31">
            <v>2522</v>
          </cell>
          <cell r="B31">
            <v>43.1</v>
          </cell>
          <cell r="C31">
            <v>199.7</v>
          </cell>
          <cell r="D31">
            <v>209.8</v>
          </cell>
          <cell r="E31">
            <v>47.2</v>
          </cell>
          <cell r="F31">
            <v>149.3</v>
          </cell>
          <cell r="G31">
            <v>118.8</v>
          </cell>
          <cell r="H31">
            <v>22.1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20.1</v>
          </cell>
          <cell r="N31">
            <v>810.1</v>
          </cell>
          <cell r="O31">
            <v>55</v>
          </cell>
        </row>
        <row r="32">
          <cell r="A32">
            <v>2523</v>
          </cell>
          <cell r="B32">
            <v>21</v>
          </cell>
          <cell r="C32">
            <v>116.4</v>
          </cell>
          <cell r="D32">
            <v>192</v>
          </cell>
          <cell r="E32">
            <v>216.8</v>
          </cell>
          <cell r="F32">
            <v>65.2</v>
          </cell>
          <cell r="G32">
            <v>199.1</v>
          </cell>
          <cell r="H32">
            <v>107.8</v>
          </cell>
          <cell r="I32">
            <v>22.5</v>
          </cell>
          <cell r="J32">
            <v>16.8</v>
          </cell>
          <cell r="K32">
            <v>0</v>
          </cell>
          <cell r="L32">
            <v>4.6</v>
          </cell>
          <cell r="M32">
            <v>18.4</v>
          </cell>
          <cell r="N32">
            <v>980.6</v>
          </cell>
          <cell r="O32">
            <v>83</v>
          </cell>
        </row>
        <row r="33">
          <cell r="A33">
            <v>2524</v>
          </cell>
          <cell r="B33">
            <v>106.9</v>
          </cell>
          <cell r="C33">
            <v>243.9</v>
          </cell>
          <cell r="D33">
            <v>135.1</v>
          </cell>
          <cell r="E33">
            <v>170.5</v>
          </cell>
          <cell r="F33">
            <v>164.9</v>
          </cell>
          <cell r="G33">
            <v>115.9</v>
          </cell>
          <cell r="H33">
            <v>137</v>
          </cell>
          <cell r="I33">
            <v>28.4</v>
          </cell>
          <cell r="J33">
            <v>0</v>
          </cell>
          <cell r="K33">
            <v>0</v>
          </cell>
          <cell r="L33">
            <v>0</v>
          </cell>
          <cell r="M33">
            <v>31.3</v>
          </cell>
          <cell r="N33">
            <v>1133.8999999999999</v>
          </cell>
          <cell r="O33">
            <v>81</v>
          </cell>
        </row>
        <row r="34">
          <cell r="A34">
            <v>2525</v>
          </cell>
          <cell r="B34">
            <v>116.5</v>
          </cell>
          <cell r="C34">
            <v>162.5</v>
          </cell>
          <cell r="D34">
            <v>91.7</v>
          </cell>
          <cell r="E34">
            <v>67.9</v>
          </cell>
          <cell r="F34">
            <v>62.3</v>
          </cell>
          <cell r="G34">
            <v>204.7</v>
          </cell>
          <cell r="H34">
            <v>80.1</v>
          </cell>
          <cell r="I34">
            <v>0</v>
          </cell>
          <cell r="J34">
            <v>0</v>
          </cell>
          <cell r="K34">
            <v>6.9</v>
          </cell>
          <cell r="L34">
            <v>0</v>
          </cell>
          <cell r="M34">
            <v>0</v>
          </cell>
          <cell r="N34">
            <v>792.6</v>
          </cell>
          <cell r="O34">
            <v>70</v>
          </cell>
        </row>
        <row r="35">
          <cell r="A35">
            <v>2526</v>
          </cell>
          <cell r="B35">
            <v>0</v>
          </cell>
          <cell r="C35">
            <v>256.6</v>
          </cell>
          <cell r="D35">
            <v>89</v>
          </cell>
          <cell r="E35">
            <v>147.2</v>
          </cell>
          <cell r="F35">
            <v>80.2</v>
          </cell>
          <cell r="G35">
            <v>231.2</v>
          </cell>
          <cell r="H35">
            <v>195.9</v>
          </cell>
          <cell r="I35">
            <v>50.9</v>
          </cell>
          <cell r="J35">
            <v>4.3</v>
          </cell>
          <cell r="K35">
            <v>0</v>
          </cell>
          <cell r="L35">
            <v>11.4</v>
          </cell>
          <cell r="M35">
            <v>0</v>
          </cell>
          <cell r="N35">
            <v>1066.7</v>
          </cell>
          <cell r="O35">
            <v>66</v>
          </cell>
        </row>
        <row r="36">
          <cell r="A36">
            <v>2527</v>
          </cell>
          <cell r="B36">
            <v>130.7</v>
          </cell>
          <cell r="C36">
            <v>144.6</v>
          </cell>
          <cell r="D36">
            <v>156.2</v>
          </cell>
          <cell r="E36">
            <v>143.3</v>
          </cell>
          <cell r="F36">
            <v>82</v>
          </cell>
          <cell r="G36">
            <v>198</v>
          </cell>
          <cell r="H36">
            <v>60</v>
          </cell>
          <cell r="I36">
            <v>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973.8</v>
          </cell>
          <cell r="O36">
            <v>65</v>
          </cell>
        </row>
        <row r="37">
          <cell r="A37">
            <v>2528</v>
          </cell>
          <cell r="B37">
            <v>92.7</v>
          </cell>
          <cell r="C37">
            <v>178.7</v>
          </cell>
          <cell r="D37">
            <v>36.9</v>
          </cell>
          <cell r="E37">
            <v>99.4</v>
          </cell>
          <cell r="F37">
            <v>53.3</v>
          </cell>
          <cell r="G37">
            <v>299.6</v>
          </cell>
          <cell r="H37">
            <v>169.1</v>
          </cell>
          <cell r="I37">
            <v>90.4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1020.0999999999999</v>
          </cell>
          <cell r="O37">
            <v>61</v>
          </cell>
        </row>
        <row r="38">
          <cell r="A38">
            <v>2529</v>
          </cell>
          <cell r="B38">
            <v>97.5</v>
          </cell>
          <cell r="C38">
            <v>118.3</v>
          </cell>
          <cell r="D38">
            <v>17</v>
          </cell>
          <cell r="E38">
            <v>83</v>
          </cell>
          <cell r="F38">
            <v>190.3</v>
          </cell>
          <cell r="G38">
            <v>139.1</v>
          </cell>
          <cell r="H38">
            <v>107.1</v>
          </cell>
          <cell r="I38">
            <v>6</v>
          </cell>
          <cell r="J38">
            <v>0</v>
          </cell>
          <cell r="K38">
            <v>0</v>
          </cell>
          <cell r="L38">
            <v>9.1</v>
          </cell>
          <cell r="M38">
            <v>18.5</v>
          </cell>
          <cell r="N38">
            <v>785.9000000000001</v>
          </cell>
          <cell r="O38">
            <v>62</v>
          </cell>
        </row>
        <row r="39">
          <cell r="A39">
            <v>2530</v>
          </cell>
          <cell r="B39">
            <v>31.5</v>
          </cell>
          <cell r="C39">
            <v>27.3</v>
          </cell>
          <cell r="D39">
            <v>195.3</v>
          </cell>
          <cell r="E39">
            <v>53.6</v>
          </cell>
          <cell r="F39">
            <v>274.2</v>
          </cell>
          <cell r="G39">
            <v>170</v>
          </cell>
          <cell r="H39">
            <v>26.2</v>
          </cell>
          <cell r="I39">
            <v>118.8</v>
          </cell>
          <cell r="J39">
            <v>0</v>
          </cell>
          <cell r="K39">
            <v>0</v>
          </cell>
          <cell r="L39">
            <v>0</v>
          </cell>
          <cell r="M39">
            <v>5.2</v>
          </cell>
          <cell r="N39">
            <v>902.1000000000001</v>
          </cell>
          <cell r="O39">
            <v>75</v>
          </cell>
        </row>
        <row r="40">
          <cell r="A40" t="str">
            <v>ปริมาณน้ำฝนรายเดือน  -  มิลลิเมตร</v>
          </cell>
        </row>
        <row r="41">
          <cell r="A41" t="str">
            <v>สถานี : อ.แม่ทะ จ.ลำปาง</v>
          </cell>
        </row>
        <row r="42">
          <cell r="A42" t="str">
            <v>ปีน้ำ</v>
          </cell>
          <cell r="B42" t="str">
            <v>เม.ย.</v>
          </cell>
          <cell r="C42" t="str">
            <v>พ.ค.</v>
          </cell>
          <cell r="D42" t="str">
            <v>มิ.ย.</v>
          </cell>
          <cell r="E42" t="str">
            <v>ก.ค.</v>
          </cell>
          <cell r="F42" t="str">
            <v>ส.ค.</v>
          </cell>
          <cell r="G42" t="str">
            <v>ก.ย.</v>
          </cell>
          <cell r="H42" t="str">
            <v>ต.ค.</v>
          </cell>
          <cell r="I42" t="str">
            <v>พ.ย.</v>
          </cell>
          <cell r="J42" t="str">
            <v>ธ.ค.</v>
          </cell>
          <cell r="K42" t="str">
            <v>ม.ค.</v>
          </cell>
          <cell r="L42" t="str">
            <v>ก.พ.</v>
          </cell>
          <cell r="M42" t="str">
            <v>มี.ค.</v>
          </cell>
          <cell r="N42" t="str">
            <v>รวม</v>
          </cell>
          <cell r="O42" t="str">
            <v>วัน</v>
          </cell>
        </row>
        <row r="43">
          <cell r="A43">
            <v>2531</v>
          </cell>
          <cell r="B43">
            <v>62.1</v>
          </cell>
          <cell r="C43">
            <v>166.9</v>
          </cell>
          <cell r="D43">
            <v>253.1</v>
          </cell>
          <cell r="E43">
            <v>190.1</v>
          </cell>
          <cell r="F43">
            <v>229.9</v>
          </cell>
          <cell r="G43">
            <v>72.7</v>
          </cell>
          <cell r="H43">
            <v>143.5</v>
          </cell>
          <cell r="I43">
            <v>49</v>
          </cell>
          <cell r="J43">
            <v>0</v>
          </cell>
          <cell r="K43">
            <v>4.3</v>
          </cell>
          <cell r="L43">
            <v>0</v>
          </cell>
          <cell r="M43">
            <v>0</v>
          </cell>
          <cell r="N43">
            <v>1171.6000000000001</v>
          </cell>
          <cell r="O43">
            <v>75</v>
          </cell>
        </row>
        <row r="44">
          <cell r="A44">
            <v>2532</v>
          </cell>
          <cell r="B44">
            <v>74.6</v>
          </cell>
          <cell r="C44">
            <v>263.8</v>
          </cell>
          <cell r="D44">
            <v>69.5</v>
          </cell>
          <cell r="E44">
            <v>124.5</v>
          </cell>
          <cell r="F44">
            <v>106</v>
          </cell>
          <cell r="G44">
            <v>133.3</v>
          </cell>
          <cell r="H44">
            <v>166</v>
          </cell>
          <cell r="I44">
            <v>0</v>
          </cell>
          <cell r="J44">
            <v>0</v>
          </cell>
          <cell r="K44">
            <v>0</v>
          </cell>
          <cell r="L44">
            <v>4.6</v>
          </cell>
          <cell r="M44">
            <v>17.7</v>
          </cell>
          <cell r="N44">
            <v>960.0000000000001</v>
          </cell>
          <cell r="O44">
            <v>65</v>
          </cell>
        </row>
        <row r="45">
          <cell r="A45">
            <v>2533</v>
          </cell>
          <cell r="B45">
            <v>37</v>
          </cell>
          <cell r="C45">
            <v>232.5</v>
          </cell>
          <cell r="D45">
            <v>107</v>
          </cell>
          <cell r="E45">
            <v>118.5</v>
          </cell>
          <cell r="F45">
            <v>117.7</v>
          </cell>
          <cell r="G45">
            <v>314.2</v>
          </cell>
          <cell r="H45">
            <v>150.1</v>
          </cell>
          <cell r="I45">
            <v>70.7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1147.7</v>
          </cell>
          <cell r="O45">
            <v>70</v>
          </cell>
        </row>
        <row r="46">
          <cell r="A46">
            <v>2534</v>
          </cell>
          <cell r="B46">
            <v>0</v>
          </cell>
          <cell r="D46">
            <v>92</v>
          </cell>
          <cell r="E46">
            <v>35.6</v>
          </cell>
          <cell r="F46">
            <v>308.6</v>
          </cell>
          <cell r="I46">
            <v>6.9</v>
          </cell>
          <cell r="J46">
            <v>0</v>
          </cell>
          <cell r="K46">
            <v>0</v>
          </cell>
          <cell r="L46">
            <v>44</v>
          </cell>
          <cell r="M46">
            <v>0</v>
          </cell>
        </row>
        <row r="47">
          <cell r="A47">
            <v>2535</v>
          </cell>
          <cell r="B47">
            <v>6.8</v>
          </cell>
          <cell r="C47">
            <v>48.8</v>
          </cell>
          <cell r="D47">
            <v>143.8</v>
          </cell>
          <cell r="E47">
            <v>121.8</v>
          </cell>
          <cell r="F47">
            <v>138.5</v>
          </cell>
          <cell r="G47">
            <v>263.2</v>
          </cell>
          <cell r="H47">
            <v>104.3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828.2</v>
          </cell>
          <cell r="O47" t="str">
            <v>-</v>
          </cell>
        </row>
        <row r="48">
          <cell r="A48">
            <v>2536</v>
          </cell>
          <cell r="B48">
            <v>19.6</v>
          </cell>
          <cell r="C48">
            <v>75.6</v>
          </cell>
          <cell r="D48">
            <v>10</v>
          </cell>
          <cell r="E48">
            <v>53.2</v>
          </cell>
          <cell r="F48">
            <v>142.3</v>
          </cell>
          <cell r="G48">
            <v>276.4</v>
          </cell>
          <cell r="N48">
            <v>577.0999999999999</v>
          </cell>
          <cell r="O48">
            <v>53</v>
          </cell>
        </row>
        <row r="49">
          <cell r="A49">
            <v>2537</v>
          </cell>
          <cell r="B49">
            <v>0</v>
          </cell>
          <cell r="C49">
            <v>427.1</v>
          </cell>
          <cell r="D49">
            <v>146.5</v>
          </cell>
          <cell r="E49">
            <v>82.6</v>
          </cell>
          <cell r="F49">
            <v>237.1</v>
          </cell>
          <cell r="G49">
            <v>98.7</v>
          </cell>
          <cell r="H49">
            <v>13.5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1005.5</v>
          </cell>
          <cell r="O49">
            <v>42</v>
          </cell>
        </row>
        <row r="50">
          <cell r="A50">
            <v>2538</v>
          </cell>
          <cell r="B50">
            <v>11.7</v>
          </cell>
          <cell r="C50">
            <v>97.6</v>
          </cell>
          <cell r="D50">
            <v>56.6</v>
          </cell>
          <cell r="E50">
            <v>144.6</v>
          </cell>
          <cell r="F50">
            <v>200.2</v>
          </cell>
          <cell r="G50">
            <v>143.6</v>
          </cell>
          <cell r="H50">
            <v>46.6</v>
          </cell>
          <cell r="I50">
            <v>57</v>
          </cell>
          <cell r="J50">
            <v>0</v>
          </cell>
          <cell r="K50">
            <v>0</v>
          </cell>
          <cell r="L50">
            <v>0</v>
          </cell>
          <cell r="M50">
            <v>24.5</v>
          </cell>
          <cell r="N50">
            <v>782.4</v>
          </cell>
          <cell r="O50">
            <v>61</v>
          </cell>
        </row>
        <row r="51">
          <cell r="A51">
            <v>2539</v>
          </cell>
          <cell r="B51">
            <v>56.3</v>
          </cell>
          <cell r="C51">
            <v>55.6</v>
          </cell>
          <cell r="D51">
            <v>173.6</v>
          </cell>
          <cell r="E51">
            <v>62.3</v>
          </cell>
          <cell r="F51">
            <v>181.6</v>
          </cell>
          <cell r="G51">
            <v>165</v>
          </cell>
          <cell r="H51">
            <v>6.2</v>
          </cell>
          <cell r="I51">
            <v>30.3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730.9</v>
          </cell>
          <cell r="O51">
            <v>49</v>
          </cell>
        </row>
        <row r="52">
          <cell r="A52">
            <v>2540</v>
          </cell>
          <cell r="B52">
            <v>65.9</v>
          </cell>
          <cell r="C52">
            <v>75.2</v>
          </cell>
          <cell r="D52">
            <v>56.8</v>
          </cell>
          <cell r="E52">
            <v>75.2</v>
          </cell>
          <cell r="F52">
            <v>115.3</v>
          </cell>
          <cell r="G52">
            <v>146.2</v>
          </cell>
          <cell r="H52">
            <v>84.8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4.7</v>
          </cell>
          <cell r="N52">
            <v>624.1</v>
          </cell>
          <cell r="O52">
            <v>52</v>
          </cell>
        </row>
        <row r="53">
          <cell r="A53">
            <v>2541</v>
          </cell>
          <cell r="B53">
            <v>24.6</v>
          </cell>
          <cell r="C53">
            <v>136.8</v>
          </cell>
          <cell r="D53">
            <v>71.9</v>
          </cell>
          <cell r="E53">
            <v>94.4</v>
          </cell>
          <cell r="F53">
            <v>111.9</v>
          </cell>
          <cell r="G53">
            <v>137.2</v>
          </cell>
          <cell r="H53">
            <v>12.4</v>
          </cell>
          <cell r="I53">
            <v>43.6</v>
          </cell>
          <cell r="J53">
            <v>0</v>
          </cell>
          <cell r="K53">
            <v>3.4</v>
          </cell>
          <cell r="L53">
            <v>0</v>
          </cell>
          <cell r="M53">
            <v>1.4</v>
          </cell>
          <cell r="N53">
            <v>637.5999999999999</v>
          </cell>
          <cell r="O53">
            <v>53</v>
          </cell>
        </row>
        <row r="54">
          <cell r="A54">
            <v>2542</v>
          </cell>
          <cell r="B54">
            <v>103.9</v>
          </cell>
          <cell r="C54">
            <v>93.5</v>
          </cell>
          <cell r="D54">
            <v>100.5</v>
          </cell>
          <cell r="E54">
            <v>102.5</v>
          </cell>
          <cell r="F54">
            <v>106.8</v>
          </cell>
          <cell r="G54">
            <v>198.4</v>
          </cell>
          <cell r="H54">
            <v>162.2</v>
          </cell>
          <cell r="I54">
            <v>29.6</v>
          </cell>
          <cell r="J54">
            <v>1.6</v>
          </cell>
          <cell r="K54">
            <v>0</v>
          </cell>
          <cell r="L54">
            <v>5.1</v>
          </cell>
          <cell r="M54">
            <v>2.4</v>
          </cell>
          <cell r="N54">
            <v>906.5</v>
          </cell>
          <cell r="O54">
            <v>93</v>
          </cell>
        </row>
        <row r="55">
          <cell r="A55">
            <v>2543</v>
          </cell>
          <cell r="B55">
            <v>80.2</v>
          </cell>
          <cell r="C55">
            <v>216.9</v>
          </cell>
          <cell r="D55">
            <v>98.3</v>
          </cell>
          <cell r="E55">
            <v>78.9</v>
          </cell>
          <cell r="F55">
            <v>152.9</v>
          </cell>
          <cell r="G55">
            <v>190.3</v>
          </cell>
          <cell r="H55">
            <v>58.1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171.7</v>
          </cell>
          <cell r="N55">
            <v>1047.3</v>
          </cell>
          <cell r="O55">
            <v>78</v>
          </cell>
        </row>
        <row r="56">
          <cell r="A56">
            <v>2544</v>
          </cell>
          <cell r="B56">
            <v>2.2</v>
          </cell>
          <cell r="C56">
            <v>254.1</v>
          </cell>
          <cell r="D56">
            <v>142.8</v>
          </cell>
          <cell r="E56">
            <v>78.9</v>
          </cell>
          <cell r="F56">
            <v>175.4</v>
          </cell>
          <cell r="G56">
            <v>190.3</v>
          </cell>
          <cell r="H56">
            <v>150.8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2.4</v>
          </cell>
          <cell r="N56">
            <v>996.9</v>
          </cell>
          <cell r="O56">
            <v>84</v>
          </cell>
        </row>
        <row r="58">
          <cell r="N58">
            <v>1448.4</v>
          </cell>
        </row>
        <row r="59">
          <cell r="A59" t="str">
            <v>สูงสุด</v>
          </cell>
          <cell r="B59">
            <v>202</v>
          </cell>
          <cell r="C59">
            <v>427.1</v>
          </cell>
          <cell r="D59">
            <v>270.3</v>
          </cell>
          <cell r="E59">
            <v>218.4</v>
          </cell>
          <cell r="F59">
            <v>444.3</v>
          </cell>
          <cell r="G59">
            <v>422.4</v>
          </cell>
          <cell r="H59">
            <v>253.4</v>
          </cell>
          <cell r="I59">
            <v>126.9</v>
          </cell>
          <cell r="J59">
            <v>52.2</v>
          </cell>
          <cell r="K59">
            <v>54.7</v>
          </cell>
          <cell r="L59">
            <v>88.9</v>
          </cell>
          <cell r="M59">
            <v>171.7</v>
          </cell>
          <cell r="N59">
            <v>1016.5474149659866</v>
          </cell>
        </row>
        <row r="60">
          <cell r="A60" t="str">
            <v>เฉลี่ย</v>
          </cell>
          <cell r="B60">
            <v>57.48999999999998</v>
          </cell>
          <cell r="C60">
            <v>159.30204081632655</v>
          </cell>
          <cell r="D60">
            <v>127.08400000000003</v>
          </cell>
          <cell r="E60">
            <v>114.52799999999999</v>
          </cell>
          <cell r="F60">
            <v>180.10799999999995</v>
          </cell>
          <cell r="G60">
            <v>209.2897959183674</v>
          </cell>
          <cell r="H60">
            <v>108.45833333333336</v>
          </cell>
          <cell r="I60">
            <v>26.94583333333333</v>
          </cell>
          <cell r="J60">
            <v>3.1291666666666664</v>
          </cell>
          <cell r="K60">
            <v>4.816326530612246</v>
          </cell>
          <cell r="L60">
            <v>7.785714285714288</v>
          </cell>
          <cell r="M60">
            <v>17.610204081632652</v>
          </cell>
          <cell r="N60">
            <v>577.0999999999999</v>
          </cell>
        </row>
        <row r="61">
          <cell r="A61" t="str">
            <v>ต่ำสุด</v>
          </cell>
          <cell r="B61">
            <v>0</v>
          </cell>
          <cell r="C61">
            <v>27.3</v>
          </cell>
          <cell r="D61">
            <v>10</v>
          </cell>
          <cell r="E61">
            <v>35.6</v>
          </cell>
          <cell r="F61">
            <v>53.3</v>
          </cell>
          <cell r="G61">
            <v>72.7</v>
          </cell>
          <cell r="H61">
            <v>6.2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7">
          <cell r="A67" t="str">
            <v> </v>
          </cell>
        </row>
        <row r="68">
          <cell r="A68" t="str">
            <v> </v>
          </cell>
        </row>
        <row r="69">
          <cell r="A69" t="str">
            <v> </v>
          </cell>
        </row>
        <row r="70">
          <cell r="A70" t="str">
            <v> </v>
          </cell>
        </row>
        <row r="71">
          <cell r="A71" t="str">
            <v> </v>
          </cell>
        </row>
        <row r="72">
          <cell r="A72" t="str">
            <v> </v>
          </cell>
        </row>
        <row r="73">
          <cell r="A73" t="str">
            <v> </v>
          </cell>
        </row>
        <row r="74">
          <cell r="A74" t="str">
            <v> </v>
          </cell>
        </row>
        <row r="75">
          <cell r="A75" t="str">
            <v> </v>
          </cell>
        </row>
        <row r="76">
          <cell r="A76" t="str">
            <v> </v>
          </cell>
        </row>
        <row r="77">
          <cell r="A77" t="str">
            <v> </v>
          </cell>
        </row>
        <row r="78">
          <cell r="A78" t="str">
            <v> </v>
          </cell>
        </row>
        <row r="79">
          <cell r="A79" t="str">
            <v> </v>
          </cell>
        </row>
        <row r="80">
          <cell r="A80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03"/>
  <sheetViews>
    <sheetView showGridLines="0" tabSelected="1" zoomScalePageLayoutView="0" workbookViewId="0" topLeftCell="A67">
      <selection activeCell="V83" sqref="V83"/>
    </sheetView>
  </sheetViews>
  <sheetFormatPr defaultColWidth="7.57421875" defaultRowHeight="12.75"/>
  <cols>
    <col min="1" max="1" width="7.57421875" style="37" customWidth="1"/>
    <col min="2" max="16384" width="7.57421875" style="1" customWidth="1"/>
  </cols>
  <sheetData>
    <row r="1" spans="1:15" ht="30" customHeight="1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24" customHeight="1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ht="24" customHeight="1">
      <c r="A3" s="2" t="s">
        <v>0</v>
      </c>
      <c r="B3" s="3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3" t="s">
        <v>13</v>
      </c>
      <c r="O3" s="5" t="s">
        <v>15</v>
      </c>
    </row>
    <row r="4" spans="1:16" ht="18" customHeight="1">
      <c r="A4" s="6">
        <v>19297</v>
      </c>
      <c r="B4" s="7">
        <v>10.5</v>
      </c>
      <c r="C4" s="8">
        <v>34.8</v>
      </c>
      <c r="D4" s="8">
        <v>32.3</v>
      </c>
      <c r="E4" s="8">
        <v>244.6</v>
      </c>
      <c r="F4" s="8">
        <v>206.4</v>
      </c>
      <c r="G4" s="8">
        <v>303.5</v>
      </c>
      <c r="H4" s="8">
        <v>62.5</v>
      </c>
      <c r="I4" s="8">
        <v>0</v>
      </c>
      <c r="J4" s="8">
        <v>2.1</v>
      </c>
      <c r="K4" s="8">
        <v>18.8</v>
      </c>
      <c r="L4" s="8">
        <v>6.5</v>
      </c>
      <c r="M4" s="8">
        <v>0</v>
      </c>
      <c r="N4" s="9">
        <v>922</v>
      </c>
      <c r="O4" s="10">
        <v>74</v>
      </c>
      <c r="P4" s="1">
        <v>1175.5</v>
      </c>
    </row>
    <row r="5" spans="1:16" ht="18" customHeight="1">
      <c r="A5" s="6">
        <v>19662</v>
      </c>
      <c r="B5" s="7">
        <v>192.1</v>
      </c>
      <c r="C5" s="8">
        <v>202.3</v>
      </c>
      <c r="D5" s="8">
        <v>261.5</v>
      </c>
      <c r="E5" s="8">
        <v>165.3</v>
      </c>
      <c r="F5" s="8">
        <v>209.6</v>
      </c>
      <c r="G5" s="8">
        <v>163.2</v>
      </c>
      <c r="H5" s="8">
        <v>65.3</v>
      </c>
      <c r="I5" s="8">
        <v>14.6</v>
      </c>
      <c r="J5" s="8">
        <v>0</v>
      </c>
      <c r="K5" s="8">
        <v>4.2</v>
      </c>
      <c r="L5" s="8">
        <v>0</v>
      </c>
      <c r="M5" s="8">
        <v>22.1</v>
      </c>
      <c r="N5" s="9">
        <v>1300.2</v>
      </c>
      <c r="O5" s="10">
        <v>94</v>
      </c>
      <c r="P5" s="1">
        <v>1175.5</v>
      </c>
    </row>
    <row r="6" spans="1:16" ht="18" customHeight="1">
      <c r="A6" s="6">
        <v>20027</v>
      </c>
      <c r="B6" s="7">
        <v>69.6</v>
      </c>
      <c r="C6" s="8">
        <v>218.1</v>
      </c>
      <c r="D6" s="8">
        <v>113.6</v>
      </c>
      <c r="E6" s="8">
        <v>66.1</v>
      </c>
      <c r="F6" s="8">
        <v>299.1</v>
      </c>
      <c r="G6" s="8">
        <v>284.2</v>
      </c>
      <c r="H6" s="8">
        <v>105.9</v>
      </c>
      <c r="I6" s="8">
        <v>7.5</v>
      </c>
      <c r="J6" s="8">
        <v>28.1</v>
      </c>
      <c r="K6" s="8">
        <v>0</v>
      </c>
      <c r="L6" s="8">
        <v>7.4</v>
      </c>
      <c r="M6" s="8">
        <v>11</v>
      </c>
      <c r="N6" s="9">
        <v>1210.6</v>
      </c>
      <c r="O6" s="10">
        <v>73</v>
      </c>
      <c r="P6" s="1">
        <v>1175.5</v>
      </c>
    </row>
    <row r="7" spans="1:16" ht="18" customHeight="1">
      <c r="A7" s="6">
        <v>20392</v>
      </c>
      <c r="B7" s="7">
        <v>85.6</v>
      </c>
      <c r="C7" s="8">
        <v>139.3</v>
      </c>
      <c r="D7" s="8">
        <v>218.5</v>
      </c>
      <c r="E7" s="8">
        <v>142.6</v>
      </c>
      <c r="F7" s="8">
        <v>386</v>
      </c>
      <c r="G7" s="8">
        <v>171.6</v>
      </c>
      <c r="H7" s="8">
        <v>111.9</v>
      </c>
      <c r="I7" s="8">
        <v>0</v>
      </c>
      <c r="J7" s="8">
        <v>0</v>
      </c>
      <c r="K7" s="8">
        <v>0</v>
      </c>
      <c r="L7" s="8">
        <v>0</v>
      </c>
      <c r="M7" s="8">
        <v>14.3</v>
      </c>
      <c r="N7" s="9">
        <v>1269.8</v>
      </c>
      <c r="O7" s="10">
        <v>78</v>
      </c>
      <c r="P7" s="1">
        <v>1175.5</v>
      </c>
    </row>
    <row r="8" spans="1:16" ht="18" customHeight="1">
      <c r="A8" s="6">
        <v>20758</v>
      </c>
      <c r="B8" s="7">
        <v>133.1</v>
      </c>
      <c r="C8" s="8">
        <v>188.6</v>
      </c>
      <c r="D8" s="8">
        <v>142</v>
      </c>
      <c r="E8" s="8">
        <v>236.1</v>
      </c>
      <c r="F8" s="8">
        <v>301.2</v>
      </c>
      <c r="G8" s="8">
        <v>298.9</v>
      </c>
      <c r="H8" s="8">
        <v>59.7</v>
      </c>
      <c r="I8" s="8">
        <v>33</v>
      </c>
      <c r="J8" s="8">
        <v>0</v>
      </c>
      <c r="K8" s="8">
        <v>0</v>
      </c>
      <c r="L8" s="8">
        <v>0</v>
      </c>
      <c r="M8" s="8">
        <v>87.7</v>
      </c>
      <c r="N8" s="9">
        <v>1480.3</v>
      </c>
      <c r="O8" s="10">
        <v>80</v>
      </c>
      <c r="P8" s="1">
        <v>1175.5</v>
      </c>
    </row>
    <row r="9" spans="1:16" ht="18" customHeight="1">
      <c r="A9" s="6">
        <v>21123</v>
      </c>
      <c r="B9" s="7">
        <v>74.5</v>
      </c>
      <c r="C9" s="8">
        <v>125.4</v>
      </c>
      <c r="D9" s="8">
        <v>206.6</v>
      </c>
      <c r="E9" s="8">
        <v>145.4</v>
      </c>
      <c r="F9" s="8">
        <v>306.1</v>
      </c>
      <c r="G9" s="8">
        <v>263.5</v>
      </c>
      <c r="H9" s="8">
        <v>137.8</v>
      </c>
      <c r="I9" s="8">
        <v>0</v>
      </c>
      <c r="J9" s="8">
        <v>0</v>
      </c>
      <c r="K9" s="8">
        <v>7.9</v>
      </c>
      <c r="L9" s="8">
        <v>0</v>
      </c>
      <c r="M9" s="8">
        <v>19.3</v>
      </c>
      <c r="N9" s="9">
        <v>1286.5</v>
      </c>
      <c r="O9" s="10">
        <v>96</v>
      </c>
      <c r="P9" s="1">
        <v>1175.5</v>
      </c>
    </row>
    <row r="10" spans="1:16" ht="18" customHeight="1">
      <c r="A10" s="6">
        <v>21488</v>
      </c>
      <c r="B10" s="7">
        <v>73.7</v>
      </c>
      <c r="C10" s="8">
        <v>172.7</v>
      </c>
      <c r="D10" s="8">
        <v>177.2</v>
      </c>
      <c r="E10" s="8">
        <v>118</v>
      </c>
      <c r="F10" s="8">
        <v>214.1</v>
      </c>
      <c r="G10" s="8">
        <v>108.1</v>
      </c>
      <c r="H10" s="8">
        <v>97.9</v>
      </c>
      <c r="I10" s="8">
        <v>0</v>
      </c>
      <c r="J10" s="8">
        <v>0</v>
      </c>
      <c r="K10" s="8">
        <v>0</v>
      </c>
      <c r="L10" s="8">
        <v>3.8</v>
      </c>
      <c r="M10" s="8">
        <v>17.3</v>
      </c>
      <c r="N10" s="9">
        <v>982.8</v>
      </c>
      <c r="O10" s="10">
        <v>75</v>
      </c>
      <c r="P10" s="1">
        <v>1175.5</v>
      </c>
    </row>
    <row r="11" spans="1:16" ht="18" customHeight="1">
      <c r="A11" s="6">
        <v>21853</v>
      </c>
      <c r="B11" s="7">
        <v>57.5</v>
      </c>
      <c r="C11" s="8">
        <v>167.5</v>
      </c>
      <c r="D11" s="8">
        <v>141</v>
      </c>
      <c r="E11" s="8">
        <v>243.6</v>
      </c>
      <c r="F11" s="8">
        <v>247.1</v>
      </c>
      <c r="G11" s="8">
        <v>272.6</v>
      </c>
      <c r="H11" s="8">
        <v>39.8</v>
      </c>
      <c r="I11" s="8">
        <v>11.4</v>
      </c>
      <c r="J11" s="8">
        <v>0</v>
      </c>
      <c r="K11" s="8">
        <v>32.3</v>
      </c>
      <c r="L11" s="8">
        <v>0</v>
      </c>
      <c r="M11" s="8">
        <v>13.5</v>
      </c>
      <c r="N11" s="9">
        <v>1226.3</v>
      </c>
      <c r="O11" s="10">
        <v>95</v>
      </c>
      <c r="P11" s="1">
        <v>1175.5</v>
      </c>
    </row>
    <row r="12" spans="1:16" ht="18" customHeight="1">
      <c r="A12" s="6">
        <v>22219</v>
      </c>
      <c r="B12" s="7">
        <v>19.9</v>
      </c>
      <c r="C12" s="8">
        <v>107.8</v>
      </c>
      <c r="D12" s="8">
        <v>72.5</v>
      </c>
      <c r="E12" s="8">
        <v>152.5</v>
      </c>
      <c r="F12" s="8">
        <v>190.7</v>
      </c>
      <c r="G12" s="8">
        <v>315.2</v>
      </c>
      <c r="H12" s="8">
        <v>57.4</v>
      </c>
      <c r="I12" s="8">
        <v>27.4</v>
      </c>
      <c r="J12" s="8">
        <v>22.8</v>
      </c>
      <c r="K12" s="8">
        <v>0</v>
      </c>
      <c r="L12" s="8">
        <v>25</v>
      </c>
      <c r="M12" s="8">
        <v>77.9</v>
      </c>
      <c r="N12" s="9">
        <v>1069.1</v>
      </c>
      <c r="O12" s="10">
        <v>84</v>
      </c>
      <c r="P12" s="1">
        <v>1175.5</v>
      </c>
    </row>
    <row r="13" spans="1:16" ht="18" customHeight="1">
      <c r="A13" s="6">
        <v>22584</v>
      </c>
      <c r="B13" s="7">
        <v>103.5</v>
      </c>
      <c r="C13" s="8">
        <v>290.1</v>
      </c>
      <c r="D13" s="8">
        <v>212.2</v>
      </c>
      <c r="E13" s="8">
        <v>107.5</v>
      </c>
      <c r="F13" s="8">
        <v>427.4</v>
      </c>
      <c r="G13" s="8">
        <v>426.1</v>
      </c>
      <c r="H13" s="8">
        <v>111.7</v>
      </c>
      <c r="I13" s="8">
        <v>0</v>
      </c>
      <c r="J13" s="8">
        <v>37.3</v>
      </c>
      <c r="K13" s="8">
        <v>0</v>
      </c>
      <c r="L13" s="8">
        <v>0</v>
      </c>
      <c r="M13" s="8">
        <v>29.4</v>
      </c>
      <c r="N13" s="9">
        <v>1745.2</v>
      </c>
      <c r="O13" s="10">
        <v>102</v>
      </c>
      <c r="P13" s="1">
        <v>1175.5</v>
      </c>
    </row>
    <row r="14" spans="1:16" ht="18" customHeight="1">
      <c r="A14" s="6">
        <v>22949</v>
      </c>
      <c r="B14" s="7">
        <v>93</v>
      </c>
      <c r="C14" s="8">
        <v>210.6</v>
      </c>
      <c r="D14" s="8">
        <v>147.9</v>
      </c>
      <c r="E14" s="8">
        <v>148.5</v>
      </c>
      <c r="F14" s="8">
        <v>208.4</v>
      </c>
      <c r="G14" s="8">
        <v>199.7</v>
      </c>
      <c r="H14" s="8">
        <v>193.5</v>
      </c>
      <c r="I14" s="8">
        <v>15.9</v>
      </c>
      <c r="J14" s="8">
        <v>0</v>
      </c>
      <c r="K14" s="8">
        <v>0</v>
      </c>
      <c r="L14" s="8">
        <v>21.7</v>
      </c>
      <c r="M14" s="8">
        <v>27.9</v>
      </c>
      <c r="N14" s="9">
        <v>1267.1</v>
      </c>
      <c r="O14" s="10">
        <v>74</v>
      </c>
      <c r="P14" s="1">
        <v>1175.5</v>
      </c>
    </row>
    <row r="15" spans="1:16" ht="18" customHeight="1">
      <c r="A15" s="6">
        <v>23314</v>
      </c>
      <c r="B15" s="7">
        <v>47.6</v>
      </c>
      <c r="C15" s="8">
        <v>61.7</v>
      </c>
      <c r="D15" s="8">
        <v>288.1</v>
      </c>
      <c r="E15" s="8">
        <v>213.9</v>
      </c>
      <c r="F15" s="8">
        <v>290.6</v>
      </c>
      <c r="G15" s="8">
        <v>106.7</v>
      </c>
      <c r="H15" s="8">
        <v>220</v>
      </c>
      <c r="I15" s="8">
        <v>60.1</v>
      </c>
      <c r="J15" s="8">
        <v>0</v>
      </c>
      <c r="K15" s="8">
        <v>0</v>
      </c>
      <c r="L15" s="8">
        <v>0</v>
      </c>
      <c r="M15" s="8">
        <v>0</v>
      </c>
      <c r="N15" s="9">
        <v>1288.7</v>
      </c>
      <c r="O15" s="10">
        <v>79</v>
      </c>
      <c r="P15" s="1">
        <v>1175.5</v>
      </c>
    </row>
    <row r="16" spans="1:16" ht="18" customHeight="1">
      <c r="A16" s="6">
        <v>23680</v>
      </c>
      <c r="B16" s="7">
        <v>57.9</v>
      </c>
      <c r="C16" s="8">
        <v>283.8</v>
      </c>
      <c r="D16" s="8">
        <v>98.6</v>
      </c>
      <c r="E16" s="8">
        <v>202.1</v>
      </c>
      <c r="F16" s="8">
        <v>113</v>
      </c>
      <c r="G16" s="8">
        <v>258</v>
      </c>
      <c r="H16" s="8">
        <v>152.6</v>
      </c>
      <c r="I16" s="8">
        <v>11.4</v>
      </c>
      <c r="J16" s="8">
        <v>0</v>
      </c>
      <c r="K16" s="8">
        <v>0</v>
      </c>
      <c r="L16" s="8">
        <v>22.1</v>
      </c>
      <c r="M16" s="8">
        <v>16.3</v>
      </c>
      <c r="N16" s="9">
        <v>1215.8</v>
      </c>
      <c r="O16" s="10">
        <v>89</v>
      </c>
      <c r="P16" s="1">
        <v>1175.5</v>
      </c>
    </row>
    <row r="17" spans="1:16" ht="18" customHeight="1">
      <c r="A17" s="6">
        <v>24045</v>
      </c>
      <c r="B17" s="7">
        <v>44.3</v>
      </c>
      <c r="C17" s="8">
        <v>73</v>
      </c>
      <c r="D17" s="8">
        <v>204</v>
      </c>
      <c r="E17" s="8">
        <v>97.4</v>
      </c>
      <c r="F17" s="8">
        <v>176.4</v>
      </c>
      <c r="G17" s="8">
        <v>216.4</v>
      </c>
      <c r="H17" s="8">
        <v>145.5</v>
      </c>
      <c r="I17" s="8">
        <v>0</v>
      </c>
      <c r="J17" s="8">
        <v>0</v>
      </c>
      <c r="K17" s="8">
        <v>29.9</v>
      </c>
      <c r="L17" s="8">
        <v>0</v>
      </c>
      <c r="M17" s="8">
        <v>0</v>
      </c>
      <c r="N17" s="9">
        <v>986.9</v>
      </c>
      <c r="O17" s="10">
        <v>64</v>
      </c>
      <c r="P17" s="1">
        <v>1175.5</v>
      </c>
    </row>
    <row r="18" spans="1:16" ht="18" customHeight="1">
      <c r="A18" s="6">
        <v>24410</v>
      </c>
      <c r="B18" s="7">
        <v>31.4</v>
      </c>
      <c r="C18" s="8">
        <v>404.1</v>
      </c>
      <c r="D18" s="8">
        <v>54.7</v>
      </c>
      <c r="E18" s="8">
        <v>176.4</v>
      </c>
      <c r="F18" s="8">
        <v>315.7</v>
      </c>
      <c r="G18" s="8">
        <v>115.6</v>
      </c>
      <c r="H18" s="8">
        <v>116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9">
        <v>1213.9</v>
      </c>
      <c r="O18" s="10">
        <v>53</v>
      </c>
      <c r="P18" s="1">
        <v>1175.5</v>
      </c>
    </row>
    <row r="19" spans="1:16" ht="18" customHeight="1">
      <c r="A19" s="6">
        <v>24775</v>
      </c>
      <c r="B19" s="7">
        <v>76.7</v>
      </c>
      <c r="C19" s="8">
        <v>102.6</v>
      </c>
      <c r="D19" s="8">
        <v>154</v>
      </c>
      <c r="E19" s="8">
        <v>119</v>
      </c>
      <c r="F19" s="8">
        <v>127.8</v>
      </c>
      <c r="G19" s="8">
        <v>335.9</v>
      </c>
      <c r="H19" s="8">
        <v>38.5</v>
      </c>
      <c r="I19" s="8">
        <v>9.5</v>
      </c>
      <c r="J19" s="8">
        <v>0</v>
      </c>
      <c r="K19" s="8">
        <v>4.6</v>
      </c>
      <c r="L19" s="8">
        <v>29.9</v>
      </c>
      <c r="M19" s="8">
        <v>16.5</v>
      </c>
      <c r="N19" s="9">
        <v>1015</v>
      </c>
      <c r="O19" s="10">
        <v>61</v>
      </c>
      <c r="P19" s="1">
        <v>1175.5</v>
      </c>
    </row>
    <row r="20" spans="1:16" ht="18" customHeight="1">
      <c r="A20" s="6">
        <v>25141</v>
      </c>
      <c r="B20" s="7">
        <v>141.2</v>
      </c>
      <c r="C20" s="8">
        <v>180.6</v>
      </c>
      <c r="D20" s="8">
        <v>157.6</v>
      </c>
      <c r="E20" s="8">
        <v>106.4</v>
      </c>
      <c r="F20" s="8">
        <v>196.1</v>
      </c>
      <c r="G20" s="8">
        <v>294.5</v>
      </c>
      <c r="H20" s="8">
        <v>55.3</v>
      </c>
      <c r="I20" s="8">
        <v>3.9</v>
      </c>
      <c r="J20" s="8">
        <v>0</v>
      </c>
      <c r="K20" s="8">
        <v>8.2</v>
      </c>
      <c r="L20" s="8">
        <v>0</v>
      </c>
      <c r="M20" s="8">
        <v>9.8</v>
      </c>
      <c r="N20" s="9">
        <v>1153.6</v>
      </c>
      <c r="O20" s="10">
        <v>72</v>
      </c>
      <c r="P20" s="1">
        <v>1175.5</v>
      </c>
    </row>
    <row r="21" spans="1:16" ht="18" customHeight="1">
      <c r="A21" s="6">
        <v>25506</v>
      </c>
      <c r="B21" s="7">
        <v>16.8</v>
      </c>
      <c r="C21" s="8">
        <v>237.1</v>
      </c>
      <c r="D21" s="8">
        <v>119.6</v>
      </c>
      <c r="E21" s="8">
        <v>178.5</v>
      </c>
      <c r="F21" s="8">
        <v>102</v>
      </c>
      <c r="G21" s="8">
        <v>140.9</v>
      </c>
      <c r="H21" s="11" t="s">
        <v>21</v>
      </c>
      <c r="I21" s="8">
        <v>42.8</v>
      </c>
      <c r="J21" s="8">
        <v>21.3</v>
      </c>
      <c r="K21" s="8">
        <v>0</v>
      </c>
      <c r="L21" s="8">
        <v>2.7</v>
      </c>
      <c r="M21" s="8">
        <v>82.8</v>
      </c>
      <c r="N21" s="9" t="s">
        <v>21</v>
      </c>
      <c r="O21" s="12" t="s">
        <v>21</v>
      </c>
      <c r="P21" s="1">
        <v>1175.5</v>
      </c>
    </row>
    <row r="22" spans="1:16" ht="18" customHeight="1">
      <c r="A22" s="6">
        <v>25871</v>
      </c>
      <c r="B22" s="7">
        <v>71.8</v>
      </c>
      <c r="C22" s="8">
        <v>265.1</v>
      </c>
      <c r="D22" s="8">
        <v>270.6</v>
      </c>
      <c r="E22" s="8">
        <v>153.8</v>
      </c>
      <c r="F22" s="8">
        <v>278.2</v>
      </c>
      <c r="G22" s="8">
        <v>169.1</v>
      </c>
      <c r="H22" s="8">
        <v>103</v>
      </c>
      <c r="I22" s="8">
        <v>24.4</v>
      </c>
      <c r="J22" s="8">
        <v>25.6</v>
      </c>
      <c r="K22" s="8">
        <v>0</v>
      </c>
      <c r="L22" s="8">
        <v>0</v>
      </c>
      <c r="M22" s="8">
        <v>30.9</v>
      </c>
      <c r="N22" s="9">
        <v>1392.5</v>
      </c>
      <c r="O22" s="10">
        <v>67</v>
      </c>
      <c r="P22" s="1">
        <v>1175.5</v>
      </c>
    </row>
    <row r="23" spans="1:16" ht="18" customHeight="1">
      <c r="A23" s="6">
        <v>26236</v>
      </c>
      <c r="B23" s="7">
        <v>36.3</v>
      </c>
      <c r="C23" s="8">
        <v>179.2</v>
      </c>
      <c r="D23" s="8">
        <v>100.8</v>
      </c>
      <c r="E23" s="8">
        <v>265</v>
      </c>
      <c r="F23" s="8">
        <v>294</v>
      </c>
      <c r="G23" s="8">
        <v>234.3</v>
      </c>
      <c r="H23" s="8">
        <v>96.4</v>
      </c>
      <c r="I23" s="8">
        <v>15.1</v>
      </c>
      <c r="J23" s="8">
        <v>6.2</v>
      </c>
      <c r="K23" s="8">
        <v>0</v>
      </c>
      <c r="L23" s="8">
        <v>0</v>
      </c>
      <c r="M23" s="8">
        <v>82.5</v>
      </c>
      <c r="N23" s="9">
        <v>1309.8</v>
      </c>
      <c r="O23" s="10">
        <v>65</v>
      </c>
      <c r="P23" s="1">
        <v>1175.5</v>
      </c>
    </row>
    <row r="24" spans="1:16" ht="18" customHeight="1">
      <c r="A24" s="6">
        <v>26602</v>
      </c>
      <c r="B24" s="7">
        <v>119.7</v>
      </c>
      <c r="C24" s="8">
        <v>127.7</v>
      </c>
      <c r="D24" s="8">
        <v>113.9</v>
      </c>
      <c r="E24" s="8">
        <v>192.1</v>
      </c>
      <c r="F24" s="8">
        <v>295.6</v>
      </c>
      <c r="G24" s="8">
        <v>140</v>
      </c>
      <c r="H24" s="8">
        <v>112.6</v>
      </c>
      <c r="I24" s="8">
        <v>58.7</v>
      </c>
      <c r="J24" s="8">
        <v>12.3</v>
      </c>
      <c r="K24" s="8">
        <v>0</v>
      </c>
      <c r="L24" s="8">
        <v>0</v>
      </c>
      <c r="M24" s="8">
        <v>53.8</v>
      </c>
      <c r="N24" s="9">
        <v>1226.4</v>
      </c>
      <c r="O24" s="10">
        <v>68</v>
      </c>
      <c r="P24" s="1">
        <v>1175.5</v>
      </c>
    </row>
    <row r="25" spans="1:16" ht="18" customHeight="1">
      <c r="A25" s="6">
        <v>26967</v>
      </c>
      <c r="B25" s="7">
        <v>0</v>
      </c>
      <c r="C25" s="8">
        <v>171.5</v>
      </c>
      <c r="D25" s="8">
        <v>120.1</v>
      </c>
      <c r="E25" s="8">
        <v>108.8</v>
      </c>
      <c r="F25" s="8">
        <v>425.2</v>
      </c>
      <c r="G25" s="8">
        <v>217.2</v>
      </c>
      <c r="H25" s="8">
        <v>95.2</v>
      </c>
      <c r="I25" s="8">
        <v>20.1</v>
      </c>
      <c r="J25" s="8">
        <v>0</v>
      </c>
      <c r="K25" s="8">
        <v>0</v>
      </c>
      <c r="L25" s="8">
        <v>0</v>
      </c>
      <c r="M25" s="8">
        <v>27.8</v>
      </c>
      <c r="N25" s="9">
        <v>1185.9</v>
      </c>
      <c r="O25" s="10">
        <v>75</v>
      </c>
      <c r="P25" s="1">
        <v>1175.5</v>
      </c>
    </row>
    <row r="26" spans="1:16" ht="18" customHeight="1">
      <c r="A26" s="6">
        <v>27332</v>
      </c>
      <c r="B26" s="7">
        <v>116.2</v>
      </c>
      <c r="C26" s="8">
        <v>116.5</v>
      </c>
      <c r="D26" s="8">
        <v>151.9</v>
      </c>
      <c r="E26" s="8">
        <v>172.2</v>
      </c>
      <c r="F26" s="8">
        <v>233</v>
      </c>
      <c r="G26" s="8">
        <v>173.3</v>
      </c>
      <c r="H26" s="8">
        <v>201.8</v>
      </c>
      <c r="I26" s="8">
        <v>0</v>
      </c>
      <c r="J26" s="8">
        <v>2.9</v>
      </c>
      <c r="K26" s="8">
        <v>45.9</v>
      </c>
      <c r="L26" s="8">
        <v>0</v>
      </c>
      <c r="M26" s="8">
        <v>0</v>
      </c>
      <c r="N26" s="9">
        <v>1213.7</v>
      </c>
      <c r="O26" s="10">
        <v>56</v>
      </c>
      <c r="P26" s="1">
        <v>1175.5</v>
      </c>
    </row>
    <row r="27" spans="1:16" ht="18" customHeight="1">
      <c r="A27" s="6">
        <v>27697</v>
      </c>
      <c r="B27" s="7">
        <v>42.6</v>
      </c>
      <c r="C27" s="8">
        <v>186</v>
      </c>
      <c r="D27" s="8">
        <v>153</v>
      </c>
      <c r="E27" s="8">
        <v>270.8</v>
      </c>
      <c r="F27" s="8">
        <v>387</v>
      </c>
      <c r="G27" s="8">
        <v>137.6</v>
      </c>
      <c r="H27" s="8">
        <v>126.8</v>
      </c>
      <c r="I27" s="8">
        <v>13.7</v>
      </c>
      <c r="J27" s="8">
        <v>0</v>
      </c>
      <c r="K27" s="8">
        <v>0</v>
      </c>
      <c r="L27" s="8">
        <v>0</v>
      </c>
      <c r="M27" s="8">
        <v>18.6</v>
      </c>
      <c r="N27" s="9">
        <v>1336.1</v>
      </c>
      <c r="O27" s="10">
        <v>79</v>
      </c>
      <c r="P27" s="1">
        <v>1175.5</v>
      </c>
    </row>
    <row r="28" spans="1:16" ht="18" customHeight="1">
      <c r="A28" s="6">
        <v>28063</v>
      </c>
      <c r="B28" s="7">
        <v>148.9</v>
      </c>
      <c r="C28" s="8">
        <v>122.7</v>
      </c>
      <c r="D28" s="8">
        <v>222.4</v>
      </c>
      <c r="E28" s="8">
        <v>232</v>
      </c>
      <c r="F28" s="8">
        <v>192.5</v>
      </c>
      <c r="G28" s="8">
        <v>287.1</v>
      </c>
      <c r="H28" s="8">
        <v>168.4</v>
      </c>
      <c r="I28" s="8">
        <v>10.5</v>
      </c>
      <c r="J28" s="8">
        <v>0</v>
      </c>
      <c r="K28" s="8">
        <v>89.8</v>
      </c>
      <c r="L28" s="8">
        <v>0</v>
      </c>
      <c r="M28" s="8">
        <v>58.8</v>
      </c>
      <c r="N28" s="9">
        <v>1533.1</v>
      </c>
      <c r="O28" s="10">
        <v>80</v>
      </c>
      <c r="P28" s="1">
        <v>1175.5</v>
      </c>
    </row>
    <row r="29" spans="1:16" ht="18" customHeight="1">
      <c r="A29" s="6">
        <v>28428</v>
      </c>
      <c r="B29" s="7">
        <v>58.3</v>
      </c>
      <c r="C29" s="8">
        <v>276.4</v>
      </c>
      <c r="D29" s="8">
        <v>36.9</v>
      </c>
      <c r="E29" s="8">
        <v>227.5</v>
      </c>
      <c r="F29" s="8">
        <v>196.7</v>
      </c>
      <c r="G29" s="8">
        <v>295.2</v>
      </c>
      <c r="H29" s="8">
        <v>120.9</v>
      </c>
      <c r="I29" s="8">
        <v>12.1</v>
      </c>
      <c r="J29" s="8">
        <v>33.5</v>
      </c>
      <c r="K29" s="8">
        <v>16.4</v>
      </c>
      <c r="L29" s="8">
        <v>21.2</v>
      </c>
      <c r="M29" s="8">
        <v>0</v>
      </c>
      <c r="N29" s="9">
        <v>1295.1</v>
      </c>
      <c r="O29" s="10">
        <v>88</v>
      </c>
      <c r="P29" s="1">
        <v>1175.5</v>
      </c>
    </row>
    <row r="30" spans="1:16" ht="18" customHeight="1">
      <c r="A30" s="6">
        <v>28793</v>
      </c>
      <c r="B30" s="7">
        <v>43.3</v>
      </c>
      <c r="C30" s="8">
        <v>209.4</v>
      </c>
      <c r="D30" s="8">
        <v>162.6</v>
      </c>
      <c r="E30" s="8">
        <v>380.2</v>
      </c>
      <c r="F30" s="8">
        <v>277.3</v>
      </c>
      <c r="G30" s="8">
        <v>151.6</v>
      </c>
      <c r="H30" s="8">
        <v>30</v>
      </c>
      <c r="I30" s="8">
        <v>0</v>
      </c>
      <c r="J30" s="8">
        <v>2.1</v>
      </c>
      <c r="K30" s="8">
        <v>0</v>
      </c>
      <c r="L30" s="8">
        <v>11.4</v>
      </c>
      <c r="M30" s="8">
        <v>1.2</v>
      </c>
      <c r="N30" s="9">
        <v>1269.1</v>
      </c>
      <c r="O30" s="10">
        <v>81</v>
      </c>
      <c r="P30" s="1">
        <v>1175.5</v>
      </c>
    </row>
    <row r="31" spans="1:16" ht="18" customHeight="1">
      <c r="A31" s="6">
        <v>29158</v>
      </c>
      <c r="B31" s="7">
        <v>147.9</v>
      </c>
      <c r="C31" s="8">
        <v>175.6</v>
      </c>
      <c r="D31" s="8">
        <v>192.9</v>
      </c>
      <c r="E31" s="8">
        <v>194.7</v>
      </c>
      <c r="F31" s="8">
        <v>223.3</v>
      </c>
      <c r="G31" s="8">
        <v>141.9</v>
      </c>
      <c r="H31" s="8">
        <v>58.1</v>
      </c>
      <c r="I31" s="8">
        <v>0</v>
      </c>
      <c r="J31" s="8">
        <v>0</v>
      </c>
      <c r="K31" s="8">
        <v>0</v>
      </c>
      <c r="L31" s="8">
        <v>0.5</v>
      </c>
      <c r="M31" s="8">
        <v>0</v>
      </c>
      <c r="N31" s="9">
        <v>1134.9</v>
      </c>
      <c r="O31" s="10">
        <v>79</v>
      </c>
      <c r="P31" s="1">
        <v>1175.5</v>
      </c>
    </row>
    <row r="32" spans="1:16" ht="18" customHeight="1">
      <c r="A32" s="6">
        <v>29524</v>
      </c>
      <c r="B32" s="7">
        <v>43.1</v>
      </c>
      <c r="C32" s="8">
        <v>137.5</v>
      </c>
      <c r="D32" s="8">
        <v>275.1</v>
      </c>
      <c r="E32" s="8">
        <v>210.9</v>
      </c>
      <c r="F32" s="8">
        <v>175</v>
      </c>
      <c r="G32" s="8">
        <v>277.5</v>
      </c>
      <c r="H32" s="8">
        <v>73.1</v>
      </c>
      <c r="I32" s="8">
        <v>0</v>
      </c>
      <c r="J32" s="8">
        <v>43.7</v>
      </c>
      <c r="K32" s="8">
        <v>1.8</v>
      </c>
      <c r="L32" s="8">
        <v>0</v>
      </c>
      <c r="M32" s="8">
        <v>0.4</v>
      </c>
      <c r="N32" s="9">
        <v>1238.1</v>
      </c>
      <c r="O32" s="10">
        <v>95</v>
      </c>
      <c r="P32" s="1">
        <v>1175.5</v>
      </c>
    </row>
    <row r="33" spans="1:16" ht="18" customHeight="1">
      <c r="A33" s="6">
        <v>29889</v>
      </c>
      <c r="B33" s="7">
        <v>65.6</v>
      </c>
      <c r="C33" s="8">
        <v>256.3</v>
      </c>
      <c r="D33" s="8">
        <v>73.5</v>
      </c>
      <c r="E33" s="8">
        <v>394.6</v>
      </c>
      <c r="F33" s="8">
        <v>195.9</v>
      </c>
      <c r="G33" s="8">
        <v>151.2</v>
      </c>
      <c r="H33" s="8">
        <v>161.3</v>
      </c>
      <c r="I33" s="8">
        <v>51.9</v>
      </c>
      <c r="J33" s="8">
        <v>1.2</v>
      </c>
      <c r="K33" s="8">
        <v>3.4</v>
      </c>
      <c r="L33" s="8">
        <v>0</v>
      </c>
      <c r="M33" s="8">
        <v>0</v>
      </c>
      <c r="N33" s="9">
        <v>1354.9</v>
      </c>
      <c r="O33" s="10">
        <v>96</v>
      </c>
      <c r="P33" s="1">
        <v>1175.5</v>
      </c>
    </row>
    <row r="34" spans="1:16" ht="18" customHeight="1">
      <c r="A34" s="6">
        <v>30254</v>
      </c>
      <c r="B34" s="7">
        <v>111.2</v>
      </c>
      <c r="C34" s="8">
        <v>127.7</v>
      </c>
      <c r="D34" s="8">
        <v>76</v>
      </c>
      <c r="E34" s="8">
        <v>158.8</v>
      </c>
      <c r="F34" s="8">
        <v>133.1</v>
      </c>
      <c r="G34" s="8">
        <v>150</v>
      </c>
      <c r="H34" s="8">
        <v>75.5</v>
      </c>
      <c r="I34" s="8">
        <v>9.4</v>
      </c>
      <c r="J34" s="8">
        <v>0</v>
      </c>
      <c r="K34" s="8">
        <v>1.9</v>
      </c>
      <c r="L34" s="8">
        <v>0</v>
      </c>
      <c r="M34" s="8">
        <v>0.9</v>
      </c>
      <c r="N34" s="9">
        <v>844.5</v>
      </c>
      <c r="O34" s="10">
        <v>91</v>
      </c>
      <c r="P34" s="1">
        <v>1175.5</v>
      </c>
    </row>
    <row r="35" spans="1:16" ht="18" customHeight="1">
      <c r="A35" s="6">
        <v>30619</v>
      </c>
      <c r="B35" s="7">
        <v>24.5</v>
      </c>
      <c r="C35" s="8">
        <v>96</v>
      </c>
      <c r="D35" s="8">
        <v>113.1</v>
      </c>
      <c r="E35" s="8">
        <v>202.2</v>
      </c>
      <c r="F35" s="8">
        <v>127</v>
      </c>
      <c r="G35" s="8">
        <v>150.5</v>
      </c>
      <c r="H35" s="8">
        <v>135.3</v>
      </c>
      <c r="I35" s="8">
        <v>56.8</v>
      </c>
      <c r="J35" s="8">
        <v>5.2</v>
      </c>
      <c r="K35" s="8">
        <v>0</v>
      </c>
      <c r="L35" s="8">
        <v>9.6</v>
      </c>
      <c r="M35" s="8">
        <v>1</v>
      </c>
      <c r="N35" s="9">
        <v>921.2</v>
      </c>
      <c r="O35" s="10">
        <v>76</v>
      </c>
      <c r="P35" s="1">
        <v>1175.5</v>
      </c>
    </row>
    <row r="36" spans="1:16" ht="18" customHeight="1">
      <c r="A36" s="6">
        <v>30985</v>
      </c>
      <c r="B36" s="7">
        <v>124.5</v>
      </c>
      <c r="C36" s="8">
        <v>163.4</v>
      </c>
      <c r="D36" s="8">
        <v>175.4</v>
      </c>
      <c r="E36" s="8">
        <v>104.8</v>
      </c>
      <c r="F36" s="8">
        <v>198.4</v>
      </c>
      <c r="G36" s="8">
        <v>214.9</v>
      </c>
      <c r="H36" s="8">
        <v>96.7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9">
        <v>1078.1</v>
      </c>
      <c r="O36" s="10">
        <v>61</v>
      </c>
      <c r="P36" s="1">
        <v>1175.5</v>
      </c>
    </row>
    <row r="37" spans="1:16" ht="18" customHeight="1">
      <c r="A37" s="6">
        <v>31350</v>
      </c>
      <c r="B37" s="7">
        <v>148.7</v>
      </c>
      <c r="C37" s="8">
        <v>160.4</v>
      </c>
      <c r="D37" s="8">
        <v>166.2</v>
      </c>
      <c r="E37" s="8">
        <v>166.9</v>
      </c>
      <c r="F37" s="8">
        <v>84</v>
      </c>
      <c r="G37" s="8">
        <v>252.5</v>
      </c>
      <c r="H37" s="8">
        <v>92.5</v>
      </c>
      <c r="I37" s="8">
        <v>74.9</v>
      </c>
      <c r="J37" s="8">
        <v>0</v>
      </c>
      <c r="K37" s="8">
        <v>0</v>
      </c>
      <c r="L37" s="8">
        <v>0</v>
      </c>
      <c r="M37" s="8">
        <v>0</v>
      </c>
      <c r="N37" s="9">
        <v>1146.1</v>
      </c>
      <c r="O37" s="10">
        <v>53</v>
      </c>
      <c r="P37" s="1">
        <v>1175.5</v>
      </c>
    </row>
    <row r="38" spans="1:16" ht="18" customHeight="1">
      <c r="A38" s="6">
        <v>31715</v>
      </c>
      <c r="B38" s="7">
        <v>60.6</v>
      </c>
      <c r="C38" s="8">
        <v>189.2</v>
      </c>
      <c r="D38" s="8">
        <v>91.3</v>
      </c>
      <c r="E38" s="8">
        <v>208.9</v>
      </c>
      <c r="F38" s="8">
        <v>215.7</v>
      </c>
      <c r="G38" s="8">
        <v>116.9</v>
      </c>
      <c r="H38" s="8">
        <v>154.6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9">
        <v>1037.2</v>
      </c>
      <c r="O38" s="10">
        <v>54</v>
      </c>
      <c r="P38" s="1">
        <v>1175.5</v>
      </c>
    </row>
    <row r="39" spans="1:16" ht="18" customHeight="1">
      <c r="A39" s="6">
        <v>32080</v>
      </c>
      <c r="B39" s="7">
        <v>45.3</v>
      </c>
      <c r="C39" s="8">
        <v>138.2</v>
      </c>
      <c r="D39" s="8">
        <v>168.7</v>
      </c>
      <c r="E39" s="8">
        <v>112.8</v>
      </c>
      <c r="F39" s="8">
        <v>317.6</v>
      </c>
      <c r="G39" s="8">
        <v>201.7</v>
      </c>
      <c r="H39" s="8">
        <v>43.8</v>
      </c>
      <c r="I39" s="8">
        <v>114.5</v>
      </c>
      <c r="J39" s="8">
        <v>0</v>
      </c>
      <c r="K39" s="8">
        <v>0</v>
      </c>
      <c r="L39" s="8">
        <v>0</v>
      </c>
      <c r="M39" s="8">
        <v>0</v>
      </c>
      <c r="N39" s="9">
        <v>1142.6</v>
      </c>
      <c r="O39" s="10">
        <v>49</v>
      </c>
      <c r="P39" s="1">
        <v>1175.5</v>
      </c>
    </row>
    <row r="40" spans="1:16" s="13" customFormat="1" ht="18" customHeight="1">
      <c r="A40" s="6">
        <v>32446</v>
      </c>
      <c r="B40" s="7">
        <v>71.8</v>
      </c>
      <c r="C40" s="8">
        <v>98.9</v>
      </c>
      <c r="D40" s="8">
        <v>159.5</v>
      </c>
      <c r="E40" s="8">
        <v>90.7</v>
      </c>
      <c r="F40" s="8">
        <v>242.7</v>
      </c>
      <c r="G40" s="8">
        <v>90.5</v>
      </c>
      <c r="H40" s="8">
        <v>96.4</v>
      </c>
      <c r="I40" s="8">
        <v>30.2</v>
      </c>
      <c r="J40" s="8">
        <v>0</v>
      </c>
      <c r="K40" s="8">
        <v>0</v>
      </c>
      <c r="L40" s="8">
        <v>0</v>
      </c>
      <c r="M40" s="8">
        <v>0</v>
      </c>
      <c r="N40" s="9">
        <v>880.7</v>
      </c>
      <c r="O40" s="10">
        <v>45</v>
      </c>
      <c r="P40" s="1">
        <v>1175.5</v>
      </c>
    </row>
    <row r="41" spans="1:16" ht="18" customHeight="1">
      <c r="A41" s="6">
        <v>32811</v>
      </c>
      <c r="B41" s="7">
        <v>7.4</v>
      </c>
      <c r="C41" s="8">
        <v>277.6</v>
      </c>
      <c r="D41" s="8">
        <v>130.1</v>
      </c>
      <c r="E41" s="8">
        <v>169.9</v>
      </c>
      <c r="F41" s="8">
        <v>182.9</v>
      </c>
      <c r="G41" s="8" t="s">
        <v>21</v>
      </c>
      <c r="H41" s="8">
        <v>132.8</v>
      </c>
      <c r="I41" s="8">
        <v>0</v>
      </c>
      <c r="J41" s="8">
        <v>0</v>
      </c>
      <c r="K41" s="8">
        <v>0</v>
      </c>
      <c r="L41" s="8">
        <v>15.1</v>
      </c>
      <c r="M41" s="8">
        <v>43.5</v>
      </c>
      <c r="N41" s="9">
        <v>959.3</v>
      </c>
      <c r="O41" s="10" t="s">
        <v>21</v>
      </c>
      <c r="P41" s="1">
        <v>1175.5</v>
      </c>
    </row>
    <row r="42" spans="1:16" ht="18" customHeight="1">
      <c r="A42" s="6">
        <v>33176</v>
      </c>
      <c r="B42" s="7">
        <v>58.5</v>
      </c>
      <c r="C42" s="8">
        <v>43.5</v>
      </c>
      <c r="D42" s="8">
        <v>71.4</v>
      </c>
      <c r="E42" s="8">
        <v>176.5</v>
      </c>
      <c r="F42" s="8">
        <v>160.8</v>
      </c>
      <c r="G42" s="8">
        <v>145.4</v>
      </c>
      <c r="H42" s="8">
        <v>78.2</v>
      </c>
      <c r="I42" s="8">
        <v>16.5</v>
      </c>
      <c r="J42" s="8">
        <v>0</v>
      </c>
      <c r="K42" s="8">
        <v>0</v>
      </c>
      <c r="L42" s="8">
        <v>0</v>
      </c>
      <c r="M42" s="8">
        <v>13.2</v>
      </c>
      <c r="N42" s="9">
        <f aca="true" t="shared" si="0" ref="N42:N47">SUM(B42:M42)</f>
        <v>764.0000000000001</v>
      </c>
      <c r="O42" s="10">
        <v>63</v>
      </c>
      <c r="P42" s="1">
        <v>1175.5</v>
      </c>
    </row>
    <row r="43" spans="1:16" ht="18" customHeight="1">
      <c r="A43" s="6">
        <v>33541</v>
      </c>
      <c r="B43" s="9">
        <v>65.3</v>
      </c>
      <c r="C43" s="11">
        <v>81.1</v>
      </c>
      <c r="D43" s="11">
        <v>152.9</v>
      </c>
      <c r="E43" s="11">
        <v>116.6</v>
      </c>
      <c r="F43" s="11">
        <v>282.6</v>
      </c>
      <c r="G43" s="11">
        <v>91.6</v>
      </c>
      <c r="H43" s="11">
        <v>112.4</v>
      </c>
      <c r="I43" s="11">
        <v>8.2</v>
      </c>
      <c r="J43" s="11">
        <v>0</v>
      </c>
      <c r="K43" s="11">
        <v>0.4</v>
      </c>
      <c r="L43" s="11">
        <v>38.6</v>
      </c>
      <c r="M43" s="11">
        <v>0</v>
      </c>
      <c r="N43" s="9">
        <f t="shared" si="0"/>
        <v>949.7</v>
      </c>
      <c r="O43" s="12">
        <v>84</v>
      </c>
      <c r="P43" s="1">
        <v>1175.5</v>
      </c>
    </row>
    <row r="44" spans="1:16" ht="18" customHeight="1">
      <c r="A44" s="6">
        <v>33907</v>
      </c>
      <c r="B44" s="9">
        <v>0</v>
      </c>
      <c r="C44" s="11">
        <v>18.7</v>
      </c>
      <c r="D44" s="11">
        <v>89.3</v>
      </c>
      <c r="E44" s="11">
        <v>155.7</v>
      </c>
      <c r="F44" s="11">
        <v>100.4</v>
      </c>
      <c r="G44" s="11">
        <v>122.3</v>
      </c>
      <c r="H44" s="11">
        <v>201.7</v>
      </c>
      <c r="I44" s="11">
        <v>0</v>
      </c>
      <c r="J44" s="11">
        <v>80.1</v>
      </c>
      <c r="K44" s="11">
        <v>0</v>
      </c>
      <c r="L44" s="11">
        <v>0</v>
      </c>
      <c r="M44" s="11">
        <v>35.7</v>
      </c>
      <c r="N44" s="9">
        <v>803.9</v>
      </c>
      <c r="O44" s="12">
        <v>75</v>
      </c>
      <c r="P44" s="1">
        <v>1175.5</v>
      </c>
    </row>
    <row r="45" spans="1:16" ht="17.25" customHeight="1">
      <c r="A45" s="6">
        <v>34272</v>
      </c>
      <c r="B45" s="9">
        <v>117.9</v>
      </c>
      <c r="C45" s="11">
        <v>227.3</v>
      </c>
      <c r="D45" s="11">
        <v>122.6</v>
      </c>
      <c r="E45" s="11">
        <v>125.8</v>
      </c>
      <c r="F45" s="11">
        <v>124</v>
      </c>
      <c r="G45" s="11">
        <v>133.9</v>
      </c>
      <c r="H45" s="11">
        <v>10.7</v>
      </c>
      <c r="I45" s="11">
        <v>0</v>
      </c>
      <c r="J45" s="11">
        <v>0</v>
      </c>
      <c r="K45" s="11">
        <v>0</v>
      </c>
      <c r="L45" s="11">
        <v>0</v>
      </c>
      <c r="M45" s="11">
        <v>201.3</v>
      </c>
      <c r="N45" s="9">
        <v>1063.5</v>
      </c>
      <c r="O45" s="12">
        <v>77</v>
      </c>
      <c r="P45" s="1">
        <v>1175.5</v>
      </c>
    </row>
    <row r="46" spans="1:16" ht="17.25" customHeight="1">
      <c r="A46" s="6">
        <v>34637</v>
      </c>
      <c r="B46" s="9">
        <v>72.4</v>
      </c>
      <c r="C46" s="11">
        <v>292.8</v>
      </c>
      <c r="D46" s="11">
        <v>118.1</v>
      </c>
      <c r="E46" s="11">
        <v>248.8</v>
      </c>
      <c r="F46" s="11">
        <v>364.7</v>
      </c>
      <c r="G46" s="11">
        <v>85.1</v>
      </c>
      <c r="H46" s="11">
        <v>3</v>
      </c>
      <c r="I46" s="11">
        <v>0</v>
      </c>
      <c r="J46" s="11">
        <v>10.5</v>
      </c>
      <c r="K46" s="11">
        <v>0</v>
      </c>
      <c r="L46" s="11">
        <v>0</v>
      </c>
      <c r="M46" s="11">
        <v>0</v>
      </c>
      <c r="N46" s="9">
        <f t="shared" si="0"/>
        <v>1195.4</v>
      </c>
      <c r="O46" s="12">
        <v>76</v>
      </c>
      <c r="P46" s="1">
        <v>1175.5</v>
      </c>
    </row>
    <row r="47" spans="1:16" ht="18" customHeight="1">
      <c r="A47" s="6">
        <v>35002</v>
      </c>
      <c r="B47" s="9">
        <v>15.3</v>
      </c>
      <c r="C47" s="11">
        <v>139</v>
      </c>
      <c r="D47" s="11">
        <v>61.6</v>
      </c>
      <c r="E47" s="11">
        <v>316</v>
      </c>
      <c r="F47" s="11">
        <v>278.4</v>
      </c>
      <c r="G47" s="11">
        <v>87.3</v>
      </c>
      <c r="H47" s="11">
        <v>22.1</v>
      </c>
      <c r="I47" s="11">
        <v>157.8</v>
      </c>
      <c r="J47" s="11">
        <v>0</v>
      </c>
      <c r="K47" s="11">
        <v>0</v>
      </c>
      <c r="L47" s="11">
        <v>4</v>
      </c>
      <c r="M47" s="11">
        <v>17.3</v>
      </c>
      <c r="N47" s="9">
        <f t="shared" si="0"/>
        <v>1098.8</v>
      </c>
      <c r="O47" s="12">
        <v>74</v>
      </c>
      <c r="P47" s="1">
        <v>1175.5</v>
      </c>
    </row>
    <row r="48" spans="1:16" ht="18" customHeight="1">
      <c r="A48" s="6">
        <v>35368</v>
      </c>
      <c r="B48" s="9">
        <v>97</v>
      </c>
      <c r="C48" s="11">
        <v>35.5</v>
      </c>
      <c r="D48" s="11">
        <v>73.2</v>
      </c>
      <c r="E48" s="11">
        <v>103.6</v>
      </c>
      <c r="F48" s="11">
        <v>237.7</v>
      </c>
      <c r="G48" s="11">
        <v>115.8</v>
      </c>
      <c r="H48" s="11">
        <v>81.2</v>
      </c>
      <c r="I48" s="11">
        <v>55.4</v>
      </c>
      <c r="J48" s="11">
        <v>0</v>
      </c>
      <c r="K48" s="11">
        <v>0</v>
      </c>
      <c r="L48" s="11">
        <v>19.3</v>
      </c>
      <c r="M48" s="11">
        <v>35.2</v>
      </c>
      <c r="N48" s="9">
        <v>853.9</v>
      </c>
      <c r="O48" s="12">
        <v>101</v>
      </c>
      <c r="P48" s="1">
        <v>1175.5</v>
      </c>
    </row>
    <row r="49" spans="1:16" ht="18" customHeight="1">
      <c r="A49" s="6">
        <v>35733</v>
      </c>
      <c r="B49" s="9">
        <v>92.3</v>
      </c>
      <c r="C49" s="11">
        <v>52.7</v>
      </c>
      <c r="D49" s="11">
        <v>131</v>
      </c>
      <c r="E49" s="11">
        <v>220.1</v>
      </c>
      <c r="F49" s="11">
        <v>278</v>
      </c>
      <c r="G49" s="11">
        <v>165.2</v>
      </c>
      <c r="H49" s="11">
        <v>49</v>
      </c>
      <c r="I49" s="11">
        <v>26.5</v>
      </c>
      <c r="J49" s="11">
        <v>0</v>
      </c>
      <c r="K49" s="11">
        <v>0</v>
      </c>
      <c r="L49" s="11">
        <v>0</v>
      </c>
      <c r="M49" s="11">
        <v>122</v>
      </c>
      <c r="N49" s="9">
        <v>1136.8</v>
      </c>
      <c r="O49" s="12">
        <v>69</v>
      </c>
      <c r="P49" s="1">
        <v>1175.5</v>
      </c>
    </row>
    <row r="50" spans="1:16" ht="18" customHeight="1">
      <c r="A50" s="6">
        <v>36098</v>
      </c>
      <c r="B50" s="9">
        <v>53.7</v>
      </c>
      <c r="C50" s="11">
        <v>261.6</v>
      </c>
      <c r="D50" s="11">
        <v>104.1</v>
      </c>
      <c r="E50" s="11">
        <v>226.8</v>
      </c>
      <c r="F50" s="11">
        <v>268.5</v>
      </c>
      <c r="G50" s="11">
        <v>35.5</v>
      </c>
      <c r="H50" s="11">
        <v>52.2</v>
      </c>
      <c r="I50" s="11">
        <v>73.2</v>
      </c>
      <c r="J50" s="11">
        <v>0</v>
      </c>
      <c r="K50" s="11">
        <v>0</v>
      </c>
      <c r="L50" s="11">
        <v>7.5</v>
      </c>
      <c r="M50" s="11">
        <v>8.6</v>
      </c>
      <c r="N50" s="9">
        <v>1091.7</v>
      </c>
      <c r="O50" s="12">
        <v>87</v>
      </c>
      <c r="P50" s="1">
        <v>1175.5</v>
      </c>
    </row>
    <row r="51" spans="1:16" ht="18" customHeight="1">
      <c r="A51" s="6">
        <v>36463</v>
      </c>
      <c r="B51" s="9">
        <v>82.1</v>
      </c>
      <c r="C51" s="11">
        <v>326.4</v>
      </c>
      <c r="D51" s="11">
        <v>400</v>
      </c>
      <c r="E51" s="11">
        <v>207.8</v>
      </c>
      <c r="F51" s="11">
        <v>229.6</v>
      </c>
      <c r="G51" s="11">
        <v>401.8</v>
      </c>
      <c r="H51" s="11">
        <v>225.9</v>
      </c>
      <c r="I51" s="11">
        <v>25.6</v>
      </c>
      <c r="J51" s="11">
        <v>0</v>
      </c>
      <c r="K51" s="11">
        <v>0</v>
      </c>
      <c r="L51" s="11">
        <v>4.9</v>
      </c>
      <c r="M51" s="11">
        <v>1.2</v>
      </c>
      <c r="N51" s="9">
        <f>SUM(B51:M51)</f>
        <v>1905.3</v>
      </c>
      <c r="O51" s="12">
        <v>104</v>
      </c>
      <c r="P51" s="1">
        <v>1175.5</v>
      </c>
    </row>
    <row r="52" spans="1:16" ht="18" customHeight="1">
      <c r="A52" s="6">
        <v>36829</v>
      </c>
      <c r="B52" s="9">
        <v>39.6</v>
      </c>
      <c r="C52" s="11">
        <v>39.7</v>
      </c>
      <c r="D52" s="11">
        <v>32.9</v>
      </c>
      <c r="E52" s="11">
        <v>189.2</v>
      </c>
      <c r="F52" s="11">
        <v>241.2</v>
      </c>
      <c r="G52" s="11">
        <v>216.3</v>
      </c>
      <c r="H52" s="11">
        <v>154</v>
      </c>
      <c r="I52" s="11">
        <v>0</v>
      </c>
      <c r="J52" s="11">
        <v>0</v>
      </c>
      <c r="K52" s="11">
        <v>28.5</v>
      </c>
      <c r="L52" s="11">
        <v>0</v>
      </c>
      <c r="M52" s="11">
        <v>210.7</v>
      </c>
      <c r="N52" s="9">
        <f>SUM(B52:M52)</f>
        <v>1152.1</v>
      </c>
      <c r="O52" s="12">
        <v>92</v>
      </c>
      <c r="P52" s="1">
        <v>1175.5</v>
      </c>
    </row>
    <row r="53" spans="1:16" ht="18" customHeight="1">
      <c r="A53" s="6">
        <v>37194</v>
      </c>
      <c r="B53" s="9">
        <v>45.4</v>
      </c>
      <c r="C53" s="11">
        <v>341.9</v>
      </c>
      <c r="D53" s="11">
        <v>204.3</v>
      </c>
      <c r="E53" s="11">
        <v>320.98</v>
      </c>
      <c r="F53" s="11">
        <v>300.9</v>
      </c>
      <c r="G53" s="11">
        <v>174.1</v>
      </c>
      <c r="H53" s="11">
        <v>263.83</v>
      </c>
      <c r="I53" s="11">
        <v>0</v>
      </c>
      <c r="J53" s="11">
        <v>0</v>
      </c>
      <c r="K53" s="11">
        <v>21.9</v>
      </c>
      <c r="L53" s="11">
        <v>0</v>
      </c>
      <c r="M53" s="11">
        <v>172.4</v>
      </c>
      <c r="N53" s="9">
        <f>SUM(B53:M53)</f>
        <v>1845.71</v>
      </c>
      <c r="O53" s="12">
        <v>106</v>
      </c>
      <c r="P53" s="1">
        <v>1175.5</v>
      </c>
    </row>
    <row r="54" spans="1:16" ht="18" customHeight="1">
      <c r="A54" s="6">
        <v>37559</v>
      </c>
      <c r="B54" s="9">
        <v>92.3</v>
      </c>
      <c r="C54" s="11">
        <v>61.7</v>
      </c>
      <c r="D54" s="11">
        <v>131</v>
      </c>
      <c r="E54" s="11">
        <v>224.1</v>
      </c>
      <c r="F54" s="11">
        <v>277.9</v>
      </c>
      <c r="G54" s="11">
        <v>165.2</v>
      </c>
      <c r="H54" s="11">
        <v>49</v>
      </c>
      <c r="I54" s="11">
        <v>26.5</v>
      </c>
      <c r="J54" s="11">
        <v>0</v>
      </c>
      <c r="K54" s="11">
        <v>0</v>
      </c>
      <c r="L54" s="11">
        <v>19.3</v>
      </c>
      <c r="M54" s="11">
        <v>35.2</v>
      </c>
      <c r="N54" s="9">
        <v>1082.2</v>
      </c>
      <c r="O54" s="10">
        <v>70</v>
      </c>
      <c r="P54" s="1">
        <v>1175.5</v>
      </c>
    </row>
    <row r="55" spans="1:16" ht="21" customHeight="1">
      <c r="A55" s="6">
        <v>37924</v>
      </c>
      <c r="B55" s="7">
        <v>74.8</v>
      </c>
      <c r="C55" s="8">
        <v>118.4</v>
      </c>
      <c r="D55" s="8">
        <v>145.3</v>
      </c>
      <c r="E55" s="8">
        <v>94.5</v>
      </c>
      <c r="F55" s="8">
        <v>147.3</v>
      </c>
      <c r="G55" s="8">
        <v>175.2</v>
      </c>
      <c r="H55" s="8">
        <v>83.4</v>
      </c>
      <c r="I55" s="8">
        <v>73.2</v>
      </c>
      <c r="J55" s="8">
        <v>0</v>
      </c>
      <c r="K55" s="8">
        <v>3.2</v>
      </c>
      <c r="L55" s="8">
        <v>0</v>
      </c>
      <c r="M55" s="8">
        <v>91.4</v>
      </c>
      <c r="N55" s="9">
        <v>1006.7</v>
      </c>
      <c r="O55" s="10">
        <v>45</v>
      </c>
      <c r="P55" s="1">
        <v>1175.5</v>
      </c>
    </row>
    <row r="56" spans="1:16" ht="18" customHeight="1">
      <c r="A56" s="6">
        <v>38290</v>
      </c>
      <c r="B56" s="9">
        <v>21.2</v>
      </c>
      <c r="C56" s="11">
        <v>114</v>
      </c>
      <c r="D56" s="11">
        <v>198.6</v>
      </c>
      <c r="E56" s="11">
        <v>163.8</v>
      </c>
      <c r="F56" s="11">
        <v>201.3</v>
      </c>
      <c r="G56" s="11">
        <v>280.6</v>
      </c>
      <c r="H56" s="11" t="s">
        <v>21</v>
      </c>
      <c r="I56" s="11" t="s">
        <v>21</v>
      </c>
      <c r="J56" s="11" t="s">
        <v>21</v>
      </c>
      <c r="K56" s="11" t="s">
        <v>21</v>
      </c>
      <c r="L56" s="11" t="s">
        <v>21</v>
      </c>
      <c r="M56" s="8" t="s">
        <v>21</v>
      </c>
      <c r="N56" s="9">
        <v>979.5</v>
      </c>
      <c r="O56" s="10">
        <v>55</v>
      </c>
      <c r="P56" s="1">
        <v>1175.5</v>
      </c>
    </row>
    <row r="57" spans="1:16" ht="18" customHeight="1">
      <c r="A57" s="6">
        <v>38655</v>
      </c>
      <c r="B57" s="9">
        <v>84.1</v>
      </c>
      <c r="C57" s="11">
        <v>143.7</v>
      </c>
      <c r="D57" s="11">
        <v>59.7</v>
      </c>
      <c r="E57" s="11">
        <v>128.5</v>
      </c>
      <c r="F57" s="11">
        <v>269.2</v>
      </c>
      <c r="G57" s="11">
        <v>551</v>
      </c>
      <c r="H57" s="11">
        <v>170</v>
      </c>
      <c r="I57" s="11">
        <v>60</v>
      </c>
      <c r="J57" s="11">
        <v>0</v>
      </c>
      <c r="K57" s="11">
        <v>0</v>
      </c>
      <c r="L57" s="11">
        <v>0</v>
      </c>
      <c r="M57" s="8">
        <v>10.5</v>
      </c>
      <c r="N57" s="9">
        <v>1476.7</v>
      </c>
      <c r="O57" s="10">
        <v>57</v>
      </c>
      <c r="P57" s="1">
        <v>1175.5</v>
      </c>
    </row>
    <row r="58" spans="1:16" ht="18" customHeight="1">
      <c r="A58" s="6">
        <v>39020</v>
      </c>
      <c r="B58" s="9">
        <v>115</v>
      </c>
      <c r="C58" s="11">
        <v>247</v>
      </c>
      <c r="D58" s="11">
        <v>115</v>
      </c>
      <c r="E58" s="11">
        <v>113</v>
      </c>
      <c r="F58" s="11">
        <v>413.9</v>
      </c>
      <c r="G58" s="11">
        <v>205.8</v>
      </c>
      <c r="H58" s="11">
        <v>30</v>
      </c>
      <c r="I58" s="11">
        <v>0</v>
      </c>
      <c r="J58" s="11">
        <v>0</v>
      </c>
      <c r="K58" s="11">
        <v>0</v>
      </c>
      <c r="L58" s="11">
        <v>10</v>
      </c>
      <c r="M58" s="8">
        <v>11</v>
      </c>
      <c r="N58" s="9">
        <v>1260.7</v>
      </c>
      <c r="O58" s="10">
        <v>50</v>
      </c>
      <c r="P58" s="1">
        <v>1175.5</v>
      </c>
    </row>
    <row r="59" spans="1:16" ht="18" customHeight="1">
      <c r="A59" s="6">
        <v>39385</v>
      </c>
      <c r="B59" s="9">
        <v>30.7</v>
      </c>
      <c r="C59" s="11">
        <v>40</v>
      </c>
      <c r="D59" s="11">
        <v>179.3</v>
      </c>
      <c r="E59" s="11" t="s">
        <v>21</v>
      </c>
      <c r="F59" s="11">
        <v>330.2</v>
      </c>
      <c r="G59" s="11">
        <v>202.8</v>
      </c>
      <c r="H59" s="11">
        <v>30</v>
      </c>
      <c r="I59" s="11">
        <v>4</v>
      </c>
      <c r="J59" s="11">
        <v>0</v>
      </c>
      <c r="K59" s="11">
        <v>0</v>
      </c>
      <c r="L59" s="11">
        <v>0</v>
      </c>
      <c r="M59" s="8">
        <v>10</v>
      </c>
      <c r="N59" s="9">
        <v>827</v>
      </c>
      <c r="O59" s="10">
        <v>61</v>
      </c>
      <c r="P59" s="1">
        <v>1175.5</v>
      </c>
    </row>
    <row r="60" spans="1:16" ht="18" customHeight="1">
      <c r="A60" s="6">
        <v>39751</v>
      </c>
      <c r="B60" s="9">
        <v>0</v>
      </c>
      <c r="C60" s="11">
        <v>91.6</v>
      </c>
      <c r="D60" s="11">
        <v>101.1</v>
      </c>
      <c r="E60" s="11">
        <v>297.3</v>
      </c>
      <c r="F60" s="11">
        <v>435.4</v>
      </c>
      <c r="G60" s="11">
        <v>316.5</v>
      </c>
      <c r="H60" s="11">
        <v>342.8</v>
      </c>
      <c r="I60" s="11">
        <v>40</v>
      </c>
      <c r="J60" s="11">
        <v>0</v>
      </c>
      <c r="K60" s="11">
        <v>0</v>
      </c>
      <c r="L60" s="11" t="s">
        <v>21</v>
      </c>
      <c r="M60" s="8" t="s">
        <v>21</v>
      </c>
      <c r="N60" s="9">
        <v>1624.7</v>
      </c>
      <c r="O60" s="10">
        <v>68</v>
      </c>
      <c r="P60" s="1">
        <v>1175.5</v>
      </c>
    </row>
    <row r="61" spans="1:16" ht="18" customHeight="1">
      <c r="A61" s="6">
        <v>40116</v>
      </c>
      <c r="B61" s="9" t="s">
        <v>21</v>
      </c>
      <c r="C61" s="11" t="s">
        <v>21</v>
      </c>
      <c r="D61" s="11" t="s">
        <v>21</v>
      </c>
      <c r="E61" s="11">
        <v>244</v>
      </c>
      <c r="F61" s="11">
        <v>191.1</v>
      </c>
      <c r="G61" s="11">
        <v>168.9</v>
      </c>
      <c r="H61" s="11">
        <v>165</v>
      </c>
      <c r="I61" s="11">
        <v>0</v>
      </c>
      <c r="J61" s="11">
        <v>0</v>
      </c>
      <c r="K61" s="11" t="s">
        <v>21</v>
      </c>
      <c r="L61" s="11" t="s">
        <v>21</v>
      </c>
      <c r="M61" s="8" t="s">
        <v>21</v>
      </c>
      <c r="N61" s="9" t="s">
        <v>21</v>
      </c>
      <c r="O61" s="10" t="s">
        <v>21</v>
      </c>
      <c r="P61" s="1">
        <v>1175.5</v>
      </c>
    </row>
    <row r="62" spans="1:16" ht="18" customHeight="1">
      <c r="A62" s="6">
        <v>40481</v>
      </c>
      <c r="B62" s="9" t="s">
        <v>21</v>
      </c>
      <c r="C62" s="11">
        <v>100.00000000000001</v>
      </c>
      <c r="D62" s="11">
        <v>35</v>
      </c>
      <c r="E62" s="11">
        <v>20</v>
      </c>
      <c r="F62" s="11">
        <v>740</v>
      </c>
      <c r="G62" s="11">
        <v>400</v>
      </c>
      <c r="H62" s="11">
        <v>17.3</v>
      </c>
      <c r="I62" s="11" t="s">
        <v>21</v>
      </c>
      <c r="J62" s="11" t="s">
        <v>21</v>
      </c>
      <c r="K62" s="11">
        <v>5.000000000000001</v>
      </c>
      <c r="L62" s="11">
        <v>0</v>
      </c>
      <c r="M62" s="8">
        <v>60</v>
      </c>
      <c r="N62" s="9">
        <v>1377.3</v>
      </c>
      <c r="O62" s="10">
        <v>79</v>
      </c>
      <c r="P62" s="1">
        <v>1175.5</v>
      </c>
    </row>
    <row r="63" spans="1:16" ht="18" customHeight="1">
      <c r="A63" s="6">
        <v>40846</v>
      </c>
      <c r="B63" s="9">
        <v>40</v>
      </c>
      <c r="C63" s="11">
        <v>165.20000000000002</v>
      </c>
      <c r="D63" s="11">
        <v>260</v>
      </c>
      <c r="E63" s="11">
        <v>405</v>
      </c>
      <c r="F63" s="11">
        <v>347</v>
      </c>
      <c r="G63" s="11">
        <v>390</v>
      </c>
      <c r="H63" s="11">
        <v>50</v>
      </c>
      <c r="I63" s="11">
        <v>0.8</v>
      </c>
      <c r="J63" s="11">
        <v>0</v>
      </c>
      <c r="K63" s="11">
        <v>0</v>
      </c>
      <c r="L63" s="11">
        <v>0</v>
      </c>
      <c r="M63" s="8">
        <v>0</v>
      </c>
      <c r="N63" s="9">
        <v>1658</v>
      </c>
      <c r="O63" s="10">
        <v>63</v>
      </c>
      <c r="P63" s="1">
        <v>1175.5</v>
      </c>
    </row>
    <row r="64" spans="1:16" ht="18" customHeight="1">
      <c r="A64" s="6">
        <v>41212</v>
      </c>
      <c r="B64" s="9">
        <v>25.8</v>
      </c>
      <c r="C64" s="11">
        <v>144.4</v>
      </c>
      <c r="D64" s="11">
        <v>33.79999999999999</v>
      </c>
      <c r="E64" s="11">
        <v>169.39999999999998</v>
      </c>
      <c r="F64" s="11">
        <v>215</v>
      </c>
      <c r="G64" s="11">
        <v>370</v>
      </c>
      <c r="H64" s="11">
        <v>94</v>
      </c>
      <c r="I64" s="11">
        <v>0</v>
      </c>
      <c r="J64" s="11" t="s">
        <v>21</v>
      </c>
      <c r="K64" s="11" t="s">
        <v>21</v>
      </c>
      <c r="L64" s="11" t="s">
        <v>21</v>
      </c>
      <c r="M64" s="8" t="s">
        <v>21</v>
      </c>
      <c r="N64" s="9">
        <v>1052.4</v>
      </c>
      <c r="O64" s="10">
        <v>82</v>
      </c>
      <c r="P64" s="1">
        <v>1175.5</v>
      </c>
    </row>
    <row r="65" spans="1:16" ht="18" customHeight="1">
      <c r="A65" s="6">
        <v>41577</v>
      </c>
      <c r="B65" s="14" t="s">
        <v>21</v>
      </c>
      <c r="C65" s="15" t="s">
        <v>21</v>
      </c>
      <c r="D65" s="15" t="s">
        <v>21</v>
      </c>
      <c r="E65" s="15" t="s">
        <v>21</v>
      </c>
      <c r="F65" s="15" t="s">
        <v>21</v>
      </c>
      <c r="G65" s="11">
        <v>197</v>
      </c>
      <c r="H65" s="15" t="s">
        <v>21</v>
      </c>
      <c r="I65" s="15" t="s">
        <v>21</v>
      </c>
      <c r="J65" s="15" t="s">
        <v>21</v>
      </c>
      <c r="K65" s="15" t="s">
        <v>21</v>
      </c>
      <c r="L65" s="15" t="s">
        <v>21</v>
      </c>
      <c r="M65" s="8" t="s">
        <v>21</v>
      </c>
      <c r="N65" s="9" t="s">
        <v>21</v>
      </c>
      <c r="O65" s="10" t="s">
        <v>21</v>
      </c>
      <c r="P65" s="1">
        <v>1175.5</v>
      </c>
    </row>
    <row r="66" spans="1:16" ht="18" customHeight="1">
      <c r="A66" s="6">
        <v>41942</v>
      </c>
      <c r="B66" s="14" t="s">
        <v>21</v>
      </c>
      <c r="C66" s="15">
        <v>50</v>
      </c>
      <c r="D66" s="15">
        <v>64</v>
      </c>
      <c r="E66" s="15">
        <v>65</v>
      </c>
      <c r="F66" s="15">
        <v>210</v>
      </c>
      <c r="G66" s="15" t="s">
        <v>21</v>
      </c>
      <c r="H66" s="15" t="s">
        <v>21</v>
      </c>
      <c r="I66" s="15" t="s">
        <v>21</v>
      </c>
      <c r="J66" s="15" t="s">
        <v>21</v>
      </c>
      <c r="K66" s="15" t="s">
        <v>21</v>
      </c>
      <c r="L66" s="15" t="s">
        <v>21</v>
      </c>
      <c r="M66" s="8" t="s">
        <v>21</v>
      </c>
      <c r="N66" s="9" t="s">
        <v>21</v>
      </c>
      <c r="O66" s="10" t="s">
        <v>21</v>
      </c>
      <c r="P66" s="1">
        <v>1175.5</v>
      </c>
    </row>
    <row r="67" spans="1:16" ht="18" customHeight="1">
      <c r="A67" s="6">
        <v>42307</v>
      </c>
      <c r="B67" s="14" t="s">
        <v>21</v>
      </c>
      <c r="C67" s="15" t="s">
        <v>21</v>
      </c>
      <c r="D67" s="15" t="s">
        <v>21</v>
      </c>
      <c r="E67" s="15" t="s">
        <v>21</v>
      </c>
      <c r="F67" s="15" t="s">
        <v>21</v>
      </c>
      <c r="G67" s="15" t="s">
        <v>21</v>
      </c>
      <c r="H67" s="15" t="s">
        <v>21</v>
      </c>
      <c r="I67" s="15" t="s">
        <v>21</v>
      </c>
      <c r="J67" s="15" t="s">
        <v>21</v>
      </c>
      <c r="K67" s="15">
        <v>0</v>
      </c>
      <c r="L67" s="15">
        <v>0</v>
      </c>
      <c r="M67" s="8">
        <v>0</v>
      </c>
      <c r="N67" s="9" t="s">
        <v>21</v>
      </c>
      <c r="O67" s="10" t="s">
        <v>21</v>
      </c>
      <c r="P67" s="1">
        <v>1175.5</v>
      </c>
    </row>
    <row r="68" spans="1:16" ht="18" customHeight="1">
      <c r="A68" s="6">
        <v>42673</v>
      </c>
      <c r="B68" s="14">
        <v>35</v>
      </c>
      <c r="C68" s="15">
        <v>35</v>
      </c>
      <c r="D68" s="15">
        <v>145</v>
      </c>
      <c r="E68" s="15">
        <v>125</v>
      </c>
      <c r="F68" s="15">
        <v>225</v>
      </c>
      <c r="G68" s="15">
        <v>155</v>
      </c>
      <c r="H68" s="15">
        <v>63</v>
      </c>
      <c r="I68" s="15">
        <v>10</v>
      </c>
      <c r="J68" s="15">
        <v>40</v>
      </c>
      <c r="K68" s="15">
        <v>0</v>
      </c>
      <c r="L68" s="15">
        <v>0</v>
      </c>
      <c r="M68" s="8">
        <v>0</v>
      </c>
      <c r="N68" s="9">
        <v>833</v>
      </c>
      <c r="O68" s="10">
        <v>54</v>
      </c>
      <c r="P68" s="1">
        <v>1175.5</v>
      </c>
    </row>
    <row r="69" spans="1:16" ht="18" customHeight="1">
      <c r="A69" s="6">
        <v>43038</v>
      </c>
      <c r="B69" s="14">
        <v>150</v>
      </c>
      <c r="C69" s="15">
        <v>150</v>
      </c>
      <c r="D69" s="15">
        <v>120</v>
      </c>
      <c r="E69" s="15">
        <v>335</v>
      </c>
      <c r="F69" s="15">
        <v>330</v>
      </c>
      <c r="G69" s="15">
        <v>155</v>
      </c>
      <c r="H69" s="15">
        <v>120</v>
      </c>
      <c r="I69" s="15">
        <v>0</v>
      </c>
      <c r="J69" s="15">
        <v>40</v>
      </c>
      <c r="K69" s="15">
        <v>0</v>
      </c>
      <c r="L69" s="15">
        <v>0</v>
      </c>
      <c r="M69" s="8">
        <v>10</v>
      </c>
      <c r="N69" s="9">
        <v>1410</v>
      </c>
      <c r="O69" s="10">
        <v>90</v>
      </c>
      <c r="P69" s="1">
        <v>1175.5</v>
      </c>
    </row>
    <row r="70" spans="1:16" ht="18" customHeight="1">
      <c r="A70" s="6">
        <v>43403</v>
      </c>
      <c r="B70" s="14">
        <v>140</v>
      </c>
      <c r="C70" s="15">
        <v>150</v>
      </c>
      <c r="D70" s="15">
        <v>160</v>
      </c>
      <c r="E70" s="15">
        <v>130</v>
      </c>
      <c r="F70" s="15">
        <v>160.2</v>
      </c>
      <c r="G70" s="15">
        <v>110</v>
      </c>
      <c r="H70" s="15">
        <v>101.19999999999999</v>
      </c>
      <c r="I70" s="15">
        <v>16</v>
      </c>
      <c r="J70" s="15">
        <v>37.8</v>
      </c>
      <c r="K70" s="15">
        <v>11.2</v>
      </c>
      <c r="L70" s="15">
        <v>0</v>
      </c>
      <c r="M70" s="8">
        <v>2.2</v>
      </c>
      <c r="N70" s="9">
        <v>1018.6000000000001</v>
      </c>
      <c r="O70" s="10">
        <v>77</v>
      </c>
      <c r="P70" s="1">
        <v>1175.5</v>
      </c>
    </row>
    <row r="71" spans="1:16" ht="18" customHeight="1">
      <c r="A71" s="6">
        <v>43768</v>
      </c>
      <c r="B71" s="14">
        <v>5.6</v>
      </c>
      <c r="C71" s="15">
        <v>93.39999999999999</v>
      </c>
      <c r="D71" s="15">
        <v>57.60000000000001</v>
      </c>
      <c r="E71" s="15">
        <v>105.6</v>
      </c>
      <c r="F71" s="15">
        <v>319.2999999999999</v>
      </c>
      <c r="G71" s="15">
        <v>117.30000000000003</v>
      </c>
      <c r="H71" s="15">
        <v>50.70000000000001</v>
      </c>
      <c r="I71" s="15">
        <v>2.8000000000000003</v>
      </c>
      <c r="J71" s="15">
        <v>3.2</v>
      </c>
      <c r="K71" s="15">
        <v>0</v>
      </c>
      <c r="L71" s="15">
        <v>0</v>
      </c>
      <c r="M71" s="8">
        <v>19.599999999999998</v>
      </c>
      <c r="N71" s="9">
        <v>775.1</v>
      </c>
      <c r="O71" s="10">
        <v>102</v>
      </c>
      <c r="P71" s="1">
        <v>1175.5</v>
      </c>
    </row>
    <row r="72" spans="1:16" ht="18" customHeight="1">
      <c r="A72" s="6">
        <v>44134</v>
      </c>
      <c r="B72" s="14">
        <v>95.8</v>
      </c>
      <c r="C72" s="15">
        <v>88.99999999999999</v>
      </c>
      <c r="D72" s="15">
        <v>148.2</v>
      </c>
      <c r="E72" s="15">
        <v>149.9</v>
      </c>
      <c r="F72" s="15">
        <v>365.40000000000003</v>
      </c>
      <c r="G72" s="15">
        <v>212.60000000000002</v>
      </c>
      <c r="H72" s="15">
        <v>79.2</v>
      </c>
      <c r="I72" s="15">
        <v>11.8</v>
      </c>
      <c r="J72" s="15">
        <v>0</v>
      </c>
      <c r="K72" s="15">
        <v>1.5999999999999999</v>
      </c>
      <c r="L72" s="15">
        <v>12.4</v>
      </c>
      <c r="M72" s="8">
        <v>5.8</v>
      </c>
      <c r="N72" s="9">
        <v>1171.7</v>
      </c>
      <c r="O72" s="10">
        <v>141</v>
      </c>
      <c r="P72" s="1">
        <v>1175.5</v>
      </c>
    </row>
    <row r="73" spans="1:16" ht="18" customHeight="1">
      <c r="A73" s="6">
        <v>44499</v>
      </c>
      <c r="B73" s="14">
        <v>291.3</v>
      </c>
      <c r="C73" s="15">
        <v>88.3</v>
      </c>
      <c r="D73" s="15">
        <v>92.29999999999998</v>
      </c>
      <c r="E73" s="15">
        <v>137.1</v>
      </c>
      <c r="F73" s="15">
        <v>234.10000000000002</v>
      </c>
      <c r="G73" s="15">
        <v>181.99999999999997</v>
      </c>
      <c r="H73" s="15">
        <v>130.4</v>
      </c>
      <c r="I73" s="15">
        <v>22.900000000000002</v>
      </c>
      <c r="J73" s="15">
        <v>6.1</v>
      </c>
      <c r="K73" s="15">
        <v>7.800000000000001</v>
      </c>
      <c r="L73" s="15">
        <v>51</v>
      </c>
      <c r="M73" s="8">
        <v>48.199999999999996</v>
      </c>
      <c r="N73" s="9">
        <v>1291.5</v>
      </c>
      <c r="O73" s="10">
        <v>185</v>
      </c>
      <c r="P73" s="1">
        <v>1175.5</v>
      </c>
    </row>
    <row r="74" spans="1:16" ht="18" customHeight="1">
      <c r="A74" s="6">
        <v>44864</v>
      </c>
      <c r="B74" s="14">
        <v>58.8</v>
      </c>
      <c r="C74" s="15">
        <v>180.23999999999998</v>
      </c>
      <c r="D74" s="15">
        <v>50.199999999999996</v>
      </c>
      <c r="E74" s="15">
        <v>165.8</v>
      </c>
      <c r="F74" s="15">
        <v>108.60000000000001</v>
      </c>
      <c r="G74" s="15">
        <v>177.3</v>
      </c>
      <c r="H74" s="15">
        <v>61</v>
      </c>
      <c r="I74" s="15">
        <v>39.199999999999996</v>
      </c>
      <c r="J74" s="15">
        <v>0.4</v>
      </c>
      <c r="K74" s="15">
        <v>0</v>
      </c>
      <c r="L74" s="15">
        <v>11.4</v>
      </c>
      <c r="M74" s="8">
        <v>5.4</v>
      </c>
      <c r="N74" s="9">
        <v>858.34</v>
      </c>
      <c r="O74" s="10">
        <v>106</v>
      </c>
      <c r="P74" s="1">
        <v>1175.5</v>
      </c>
    </row>
    <row r="75" spans="1:16" ht="18" customHeight="1">
      <c r="A75" s="6">
        <v>45229</v>
      </c>
      <c r="B75" s="14">
        <v>1.6</v>
      </c>
      <c r="C75" s="15">
        <v>156</v>
      </c>
      <c r="D75" s="15">
        <v>65.4</v>
      </c>
      <c r="E75" s="15">
        <v>108.2</v>
      </c>
      <c r="F75" s="15">
        <v>112.89999999999999</v>
      </c>
      <c r="G75" s="15">
        <v>179.2</v>
      </c>
      <c r="H75" s="15">
        <v>132</v>
      </c>
      <c r="I75" s="15">
        <v>0</v>
      </c>
      <c r="J75" s="15">
        <v>42.4</v>
      </c>
      <c r="K75" s="15">
        <v>9.6</v>
      </c>
      <c r="L75" s="15">
        <v>8</v>
      </c>
      <c r="M75" s="8">
        <v>15.6</v>
      </c>
      <c r="N75" s="9">
        <v>830.9</v>
      </c>
      <c r="O75" s="10">
        <v>105</v>
      </c>
      <c r="P75" s="1">
        <v>1175.5</v>
      </c>
    </row>
    <row r="76" spans="1:15" ht="18" customHeight="1">
      <c r="A76" s="6"/>
      <c r="B76" s="14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8"/>
      <c r="N76" s="9"/>
      <c r="O76" s="10"/>
    </row>
    <row r="77" spans="1:15" ht="18" customHeight="1">
      <c r="A77" s="6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8"/>
      <c r="N77" s="13"/>
      <c r="O77" s="19"/>
    </row>
    <row r="78" spans="1:15" ht="21" customHeight="1">
      <c r="A78" s="20" t="s">
        <v>18</v>
      </c>
      <c r="B78" s="21">
        <f>+MAXA(B4:B39,B40:B60,B63:B64,B68:B77)</f>
        <v>291.3</v>
      </c>
      <c r="C78" s="22">
        <f>+MAXA(C4:C39,C40:C60,C62:C64,C66,C68:C77)</f>
        <v>404.1</v>
      </c>
      <c r="D78" s="22">
        <f>+MAXA(D4:D39,D40:D60,D62:D64,D66,D68:D77)</f>
        <v>400</v>
      </c>
      <c r="E78" s="22">
        <f>+MAXA(E4:E39,E40:E58,E60:E64,E66,E68:E77)</f>
        <v>405</v>
      </c>
      <c r="F78" s="22">
        <f>+MAXA(F4:F39,F40:F64,F66,F68:F77)</f>
        <v>740</v>
      </c>
      <c r="G78" s="22">
        <f>+MAXA(G4:G40,G42:G65,G68:G77)</f>
        <v>551</v>
      </c>
      <c r="H78" s="22">
        <f>+MAXA(H4:H20,H22:H55,H57:H64,H68:H77)</f>
        <v>342.8</v>
      </c>
      <c r="I78" s="22">
        <f>+MAXA(I4:I55,I57:I61,I63:I64,I68:I77)</f>
        <v>157.8</v>
      </c>
      <c r="J78" s="22">
        <f>+MAXA(J4:J55,J57:J61,J63,J68:J77)</f>
        <v>80.1</v>
      </c>
      <c r="K78" s="22">
        <f>+MAXA(K4:K55,K57:K60,K62:K63,K67:K77,)</f>
        <v>89.8</v>
      </c>
      <c r="L78" s="22">
        <f>+MAXA(L4:L55,L57:L59,L62:L63,L67:L77)</f>
        <v>51</v>
      </c>
      <c r="M78" s="22">
        <f>+MAXA(M4:M55,M57:M59,M62:M63,M67:M77)</f>
        <v>210.7</v>
      </c>
      <c r="N78" s="21">
        <f>MAX(N62:N64,N22:N60,N4:N20,N68:N77)</f>
        <v>1905.3</v>
      </c>
      <c r="O78" s="23">
        <f>MAX(O42:O60,O4:O40,O62:O64,O68:O77)</f>
        <v>185</v>
      </c>
    </row>
    <row r="79" spans="1:15" ht="18" customHeight="1">
      <c r="A79" s="19" t="s">
        <v>14</v>
      </c>
      <c r="B79" s="7">
        <f>AVERAGEA(B4:B39,B40:B60,B63:B64,B68:B77)</f>
        <v>71.91194029850749</v>
      </c>
      <c r="C79" s="8">
        <f>AVERAGEA(C4:C60,C62:C64,C66,C68:C77)</f>
        <v>155.8484057971014</v>
      </c>
      <c r="D79" s="8">
        <f>AVERAGEA(D4:D60,D62:D64,D66,D68:D77)</f>
        <v>137.37391304347827</v>
      </c>
      <c r="E79" s="8">
        <f>AVERAGEA(E4:E39,E40:E58,E60:E64,E66,E68:E77)</f>
        <v>180.73304347826084</v>
      </c>
      <c r="F79" s="8">
        <f>AVERAGEA(F4:F39,F40:F64,F66,F68:F77)</f>
        <v>249.9057142857143</v>
      </c>
      <c r="G79" s="8">
        <f>AVERAGEA(G4:G40,G42:G65,G68:G77)</f>
        <v>207.43913043478258</v>
      </c>
      <c r="H79" s="8">
        <f>AVERAGEA(H4:H20,H40:H55,H57:H64,H22:H39,H68:H77)</f>
        <v>104.02582089552239</v>
      </c>
      <c r="I79" s="8">
        <f>AVERAGEA(I4:I39,I40:I55,I57:I61,I63:I64,I68:I77)</f>
        <v>20.898507462686567</v>
      </c>
      <c r="J79" s="8">
        <f>AVERAGEA(J4:J39,J40:J55,J57:J61,J63,J68:J77)</f>
        <v>7.6484848484848476</v>
      </c>
      <c r="K79" s="8">
        <f>AVERAGEA(K4:K55,K62:K63,K57:K60,K67:K77)</f>
        <v>5.288059701492536</v>
      </c>
      <c r="L79" s="8">
        <f>AVERAGEA(L4:L39,L57:L59,L40:L55,L62:L63,L67:L77)</f>
        <v>5.504545454545454</v>
      </c>
      <c r="M79" s="8">
        <f>AVERAGEA(M4:M39,M40:M55,M57:M59,M62:M63,M67:M77)</f>
        <v>28.90454545454546</v>
      </c>
      <c r="N79" s="7">
        <f>SUM(B79:M79)</f>
        <v>1175.4821111551223</v>
      </c>
      <c r="O79" s="12">
        <f>AVERAGE(,O62:O64,O42:O60,O22:O40,O4:O20,O68:O77)</f>
        <v>77.59701492537313</v>
      </c>
    </row>
    <row r="80" spans="1:15" ht="18" customHeight="1">
      <c r="A80" s="24" t="s">
        <v>19</v>
      </c>
      <c r="B80" s="25">
        <f>+MINA(B4:B39,B40:B60,B63:B64,B68:B77)</f>
        <v>0</v>
      </c>
      <c r="C80" s="26">
        <f>MIN(C62:C64,C4:C60,C66,C68:C77)</f>
        <v>18.7</v>
      </c>
      <c r="D80" s="26">
        <f>MIN(D62:D64,D4:D60,D66,D68:D77)</f>
        <v>32.3</v>
      </c>
      <c r="E80" s="26">
        <f>MIN(E60:E64,E40:E58,E4:E39,E66,E68:E77)</f>
        <v>20</v>
      </c>
      <c r="F80" s="26">
        <f>MIN(F40:F64,F4:F39,F66,F68:F77)</f>
        <v>84</v>
      </c>
      <c r="G80" s="26">
        <f>MIN(G42:G65,G40,G4:G39,G68:G77)</f>
        <v>35.5</v>
      </c>
      <c r="H80" s="26">
        <f>MIN(H57:H64,H40:H55,H22:H39,H4:H20,H68:H77)</f>
        <v>3</v>
      </c>
      <c r="I80" s="26">
        <f>MIN(I57:I61,I40:I55,I4:I39,I63:I64,I68:I77)</f>
        <v>0</v>
      </c>
      <c r="J80" s="26">
        <f>MIN(J57:J61,J40:J55,J4:J39,J63,J68:J77)</f>
        <v>0</v>
      </c>
      <c r="K80" s="26">
        <f>MIN(K57:K60,K40:K55,K4:K39,K62:K63,K67:K77,)</f>
        <v>0</v>
      </c>
      <c r="L80" s="26">
        <f>MIN(L57:L59,L40:L55,L4:L39,L62:L63,L67:L77)</f>
        <v>0</v>
      </c>
      <c r="M80" s="27">
        <f>MIN(M62:M63,M40:M55,M4:M39,M57:M59,M67:M77)</f>
        <v>0</v>
      </c>
      <c r="N80" s="28">
        <f>MIN(N40:N60,N22:N39,N4:N20,N62:N64,N68:N77)</f>
        <v>764.0000000000001</v>
      </c>
      <c r="O80" s="29">
        <f>MIN(O62:O64,O22:O40,O42:O60,O4:O20,O68:O77)</f>
        <v>45</v>
      </c>
    </row>
    <row r="81" spans="1:15" ht="18" customHeight="1">
      <c r="A81" s="30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2"/>
    </row>
    <row r="82" spans="1:15" ht="18" customHeight="1">
      <c r="A82" s="33" t="s">
        <v>22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</row>
    <row r="83" spans="1:15" ht="18" customHeight="1">
      <c r="A83" s="34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</row>
    <row r="84" spans="1:15" ht="18" customHeight="1">
      <c r="A84" s="34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ht="18" customHeight="1">
      <c r="A85" s="35" t="s">
        <v>20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1:15" ht="18" customHeight="1">
      <c r="A86" s="35" t="s">
        <v>20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ht="18" customHeight="1">
      <c r="A87" s="35" t="s">
        <v>20</v>
      </c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1:15" ht="18" customHeight="1">
      <c r="A88" s="35" t="s">
        <v>20</v>
      </c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ht="18" customHeight="1">
      <c r="A89" s="35" t="s">
        <v>20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1:15" ht="18" customHeight="1">
      <c r="A90" s="35" t="s">
        <v>20</v>
      </c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1:15" ht="18" customHeight="1">
      <c r="A91" s="35" t="s">
        <v>20</v>
      </c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1:15" ht="18" customHeight="1">
      <c r="A92" s="35" t="s">
        <v>20</v>
      </c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ht="18" customHeight="1">
      <c r="A93" s="35" t="s">
        <v>20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ht="18" customHeight="1">
      <c r="A94" s="35" t="s">
        <v>20</v>
      </c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1:15" ht="18" customHeight="1">
      <c r="A95" s="35" t="s">
        <v>20</v>
      </c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1:15" ht="18" customHeight="1">
      <c r="A96" s="35" t="s">
        <v>20</v>
      </c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1:15" ht="18" customHeight="1">
      <c r="A97" s="35" t="s">
        <v>20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1:15" ht="18" customHeight="1">
      <c r="A98" s="35" t="s">
        <v>20</v>
      </c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1:15" ht="18" customHeight="1">
      <c r="A99" s="34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ht="18" customHeight="1">
      <c r="A100" s="34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1:15" ht="21" customHeight="1">
      <c r="A101" s="34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ht="18.75">
      <c r="A102" s="34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</row>
    <row r="103" spans="1:15" ht="18.75">
      <c r="A103" s="36"/>
      <c r="B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</sheetData>
  <sheetProtection/>
  <mergeCells count="2">
    <mergeCell ref="A1:O1"/>
    <mergeCell ref="A2:O2"/>
  </mergeCells>
  <printOptions/>
  <pageMargins left="0.83" right="0.3" top="0.5" bottom="0.5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2009-07-20T03:09:00Z</cp:lastPrinted>
  <dcterms:created xsi:type="dcterms:W3CDTF">1999-03-31T03:33:13Z</dcterms:created>
  <dcterms:modified xsi:type="dcterms:W3CDTF">2024-04-19T07:39:03Z</dcterms:modified>
  <cp:category/>
  <cp:version/>
  <cp:contentType/>
  <cp:contentStatus/>
</cp:coreProperties>
</file>