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W.16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<sst xmlns="http://schemas.openxmlformats.org/spreadsheetml/2006/main" count="38" uniqueCount="23">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</sst>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sz val="14"/>
      <color indexed="12"/>
      <name val="TH SarabunPSK"/>
      <family val="2"/>
    </font>
    <font>
      <sz val="13.5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56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35"/>
          <c:w val="0.869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W.16A'!$C$5:$C$32</c:f>
              <c:numCache>
                <c:ptCount val="28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774.4</c:v>
                </c:pt>
                <c:pt idx="26">
                  <c:v>1421</c:v>
                </c:pt>
                <c:pt idx="27">
                  <c:v>1563</c:v>
                </c:pt>
              </c:numCache>
            </c:numRef>
          </c:val>
        </c:ser>
        <c:gapWidth val="100"/>
        <c:axId val="15494851"/>
        <c:axId val="5235932"/>
      </c:barChart>
      <c:lineChart>
        <c:grouping val="standard"/>
        <c:varyColors val="0"/>
        <c:ser>
          <c:idx val="1"/>
          <c:order val="1"/>
          <c:tx>
            <c:v>ค่าเฉลี่ย  (2538 - 2564 )อยู่ระหว่างค่า+-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W.16A'!$E$5:$E$31</c:f>
              <c:numCache>
                <c:ptCount val="27"/>
                <c:pt idx="0">
                  <c:v>1094.914814814815</c:v>
                </c:pt>
                <c:pt idx="1">
                  <c:v>1094.914814814815</c:v>
                </c:pt>
                <c:pt idx="2">
                  <c:v>1094.914814814815</c:v>
                </c:pt>
                <c:pt idx="3">
                  <c:v>1094.914814814815</c:v>
                </c:pt>
                <c:pt idx="4">
                  <c:v>1094.914814814815</c:v>
                </c:pt>
                <c:pt idx="5">
                  <c:v>1094.914814814815</c:v>
                </c:pt>
                <c:pt idx="6">
                  <c:v>1094.914814814815</c:v>
                </c:pt>
                <c:pt idx="7">
                  <c:v>1094.914814814815</c:v>
                </c:pt>
                <c:pt idx="8">
                  <c:v>1094.914814814815</c:v>
                </c:pt>
                <c:pt idx="9">
                  <c:v>1094.914814814815</c:v>
                </c:pt>
                <c:pt idx="10">
                  <c:v>1094.914814814815</c:v>
                </c:pt>
                <c:pt idx="11">
                  <c:v>1094.914814814815</c:v>
                </c:pt>
                <c:pt idx="12">
                  <c:v>1094.914814814815</c:v>
                </c:pt>
                <c:pt idx="13">
                  <c:v>1094.914814814815</c:v>
                </c:pt>
                <c:pt idx="14">
                  <c:v>1094.914814814815</c:v>
                </c:pt>
                <c:pt idx="15">
                  <c:v>1094.914814814815</c:v>
                </c:pt>
                <c:pt idx="16">
                  <c:v>1094.914814814815</c:v>
                </c:pt>
                <c:pt idx="17">
                  <c:v>1094.914814814815</c:v>
                </c:pt>
                <c:pt idx="18">
                  <c:v>1094.914814814815</c:v>
                </c:pt>
                <c:pt idx="19">
                  <c:v>1094.914814814815</c:v>
                </c:pt>
                <c:pt idx="20">
                  <c:v>1094.914814814815</c:v>
                </c:pt>
                <c:pt idx="21">
                  <c:v>1094.914814814815</c:v>
                </c:pt>
                <c:pt idx="22">
                  <c:v>1094.914814814815</c:v>
                </c:pt>
                <c:pt idx="23">
                  <c:v>1094.914814814815</c:v>
                </c:pt>
                <c:pt idx="24">
                  <c:v>1094.914814814815</c:v>
                </c:pt>
                <c:pt idx="25">
                  <c:v>1094.914814814815</c:v>
                </c:pt>
                <c:pt idx="26">
                  <c:v>1094.914814814815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W.16A'!$H$5:$H$31</c:f>
              <c:numCache>
                <c:ptCount val="27"/>
                <c:pt idx="0">
                  <c:v>1355.888479421482</c:v>
                </c:pt>
                <c:pt idx="1">
                  <c:v>1355.888479421482</c:v>
                </c:pt>
                <c:pt idx="2">
                  <c:v>1355.888479421482</c:v>
                </c:pt>
                <c:pt idx="3">
                  <c:v>1355.888479421482</c:v>
                </c:pt>
                <c:pt idx="4">
                  <c:v>1355.888479421482</c:v>
                </c:pt>
                <c:pt idx="5">
                  <c:v>1355.888479421482</c:v>
                </c:pt>
                <c:pt idx="6">
                  <c:v>1355.888479421482</c:v>
                </c:pt>
                <c:pt idx="7">
                  <c:v>1355.888479421482</c:v>
                </c:pt>
                <c:pt idx="8">
                  <c:v>1355.888479421482</c:v>
                </c:pt>
                <c:pt idx="9">
                  <c:v>1355.888479421482</c:v>
                </c:pt>
                <c:pt idx="10">
                  <c:v>1355.888479421482</c:v>
                </c:pt>
                <c:pt idx="11">
                  <c:v>1355.888479421482</c:v>
                </c:pt>
                <c:pt idx="12">
                  <c:v>1355.888479421482</c:v>
                </c:pt>
                <c:pt idx="13">
                  <c:v>1355.888479421482</c:v>
                </c:pt>
                <c:pt idx="14">
                  <c:v>1355.888479421482</c:v>
                </c:pt>
                <c:pt idx="15">
                  <c:v>1355.888479421482</c:v>
                </c:pt>
                <c:pt idx="16">
                  <c:v>1355.888479421482</c:v>
                </c:pt>
                <c:pt idx="17">
                  <c:v>1355.888479421482</c:v>
                </c:pt>
                <c:pt idx="18">
                  <c:v>1355.888479421482</c:v>
                </c:pt>
                <c:pt idx="19">
                  <c:v>1355.888479421482</c:v>
                </c:pt>
                <c:pt idx="20">
                  <c:v>1355.888479421482</c:v>
                </c:pt>
                <c:pt idx="21">
                  <c:v>1355.888479421482</c:v>
                </c:pt>
                <c:pt idx="22">
                  <c:v>1355.888479421482</c:v>
                </c:pt>
                <c:pt idx="23">
                  <c:v>1355.888479421482</c:v>
                </c:pt>
                <c:pt idx="24">
                  <c:v>1355.888479421482</c:v>
                </c:pt>
                <c:pt idx="25">
                  <c:v>1355.888479421482</c:v>
                </c:pt>
                <c:pt idx="26">
                  <c:v>1355.888479421482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W.16A'!$F$5:$F$31</c:f>
              <c:numCache>
                <c:ptCount val="27"/>
                <c:pt idx="0">
                  <c:v>833.9411502081477</c:v>
                </c:pt>
                <c:pt idx="1">
                  <c:v>833.9411502081477</c:v>
                </c:pt>
                <c:pt idx="2">
                  <c:v>833.9411502081477</c:v>
                </c:pt>
                <c:pt idx="3">
                  <c:v>833.9411502081477</c:v>
                </c:pt>
                <c:pt idx="4">
                  <c:v>833.9411502081477</c:v>
                </c:pt>
                <c:pt idx="5">
                  <c:v>833.9411502081477</c:v>
                </c:pt>
                <c:pt idx="6">
                  <c:v>833.9411502081477</c:v>
                </c:pt>
                <c:pt idx="7">
                  <c:v>833.9411502081477</c:v>
                </c:pt>
                <c:pt idx="8">
                  <c:v>833.9411502081477</c:v>
                </c:pt>
                <c:pt idx="9">
                  <c:v>833.9411502081477</c:v>
                </c:pt>
                <c:pt idx="10">
                  <c:v>833.9411502081477</c:v>
                </c:pt>
                <c:pt idx="11">
                  <c:v>833.9411502081477</c:v>
                </c:pt>
                <c:pt idx="12">
                  <c:v>833.9411502081477</c:v>
                </c:pt>
                <c:pt idx="13">
                  <c:v>833.9411502081477</c:v>
                </c:pt>
                <c:pt idx="14">
                  <c:v>833.9411502081477</c:v>
                </c:pt>
                <c:pt idx="15">
                  <c:v>833.9411502081477</c:v>
                </c:pt>
                <c:pt idx="16">
                  <c:v>833.9411502081477</c:v>
                </c:pt>
                <c:pt idx="17">
                  <c:v>833.9411502081477</c:v>
                </c:pt>
                <c:pt idx="18">
                  <c:v>833.9411502081477</c:v>
                </c:pt>
                <c:pt idx="19">
                  <c:v>833.9411502081477</c:v>
                </c:pt>
                <c:pt idx="20">
                  <c:v>833.9411502081477</c:v>
                </c:pt>
                <c:pt idx="21">
                  <c:v>833.9411502081477</c:v>
                </c:pt>
                <c:pt idx="22">
                  <c:v>833.9411502081477</c:v>
                </c:pt>
                <c:pt idx="23">
                  <c:v>833.9411502081477</c:v>
                </c:pt>
                <c:pt idx="24">
                  <c:v>833.9411502081477</c:v>
                </c:pt>
                <c:pt idx="25">
                  <c:v>833.9411502081477</c:v>
                </c:pt>
                <c:pt idx="26">
                  <c:v>833.9411502081477</c:v>
                </c:pt>
              </c:numCache>
            </c:numRef>
          </c:val>
          <c:smooth val="0"/>
        </c:ser>
        <c:axId val="15494851"/>
        <c:axId val="5235932"/>
      </c:lineChart>
      <c:catAx>
        <c:axId val="1549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235932"/>
        <c:crossesAt val="0"/>
        <c:auto val="1"/>
        <c:lblOffset val="100"/>
        <c:tickLblSkip val="1"/>
        <c:noMultiLvlLbl val="0"/>
      </c:catAx>
      <c:valAx>
        <c:axId val="523593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49485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47475"/>
          <c:w val="0.286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5625"/>
          <c:y val="-0.01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5475"/>
          <c:w val="0.8645"/>
          <c:h val="0.758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W.16A'!$C$5:$C$32</c:f>
              <c:numCache>
                <c:ptCount val="28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774.4</c:v>
                </c:pt>
                <c:pt idx="26">
                  <c:v>1421</c:v>
                </c:pt>
                <c:pt idx="27">
                  <c:v>1563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(2538 - 2564 )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W.16A'!$E$5:$E$31</c:f>
              <c:numCache>
                <c:ptCount val="27"/>
                <c:pt idx="0">
                  <c:v>1094.914814814815</c:v>
                </c:pt>
                <c:pt idx="1">
                  <c:v>1094.914814814815</c:v>
                </c:pt>
                <c:pt idx="2">
                  <c:v>1094.914814814815</c:v>
                </c:pt>
                <c:pt idx="3">
                  <c:v>1094.914814814815</c:v>
                </c:pt>
                <c:pt idx="4">
                  <c:v>1094.914814814815</c:v>
                </c:pt>
                <c:pt idx="5">
                  <c:v>1094.914814814815</c:v>
                </c:pt>
                <c:pt idx="6">
                  <c:v>1094.914814814815</c:v>
                </c:pt>
                <c:pt idx="7">
                  <c:v>1094.914814814815</c:v>
                </c:pt>
                <c:pt idx="8">
                  <c:v>1094.914814814815</c:v>
                </c:pt>
                <c:pt idx="9">
                  <c:v>1094.914814814815</c:v>
                </c:pt>
                <c:pt idx="10">
                  <c:v>1094.914814814815</c:v>
                </c:pt>
                <c:pt idx="11">
                  <c:v>1094.914814814815</c:v>
                </c:pt>
                <c:pt idx="12">
                  <c:v>1094.914814814815</c:v>
                </c:pt>
                <c:pt idx="13">
                  <c:v>1094.914814814815</c:v>
                </c:pt>
                <c:pt idx="14">
                  <c:v>1094.914814814815</c:v>
                </c:pt>
                <c:pt idx="15">
                  <c:v>1094.914814814815</c:v>
                </c:pt>
                <c:pt idx="16">
                  <c:v>1094.914814814815</c:v>
                </c:pt>
                <c:pt idx="17">
                  <c:v>1094.914814814815</c:v>
                </c:pt>
                <c:pt idx="18">
                  <c:v>1094.914814814815</c:v>
                </c:pt>
                <c:pt idx="19">
                  <c:v>1094.914814814815</c:v>
                </c:pt>
                <c:pt idx="20">
                  <c:v>1094.914814814815</c:v>
                </c:pt>
                <c:pt idx="21">
                  <c:v>1094.914814814815</c:v>
                </c:pt>
                <c:pt idx="22">
                  <c:v>1094.914814814815</c:v>
                </c:pt>
                <c:pt idx="23">
                  <c:v>1094.914814814815</c:v>
                </c:pt>
                <c:pt idx="24">
                  <c:v>1094.914814814815</c:v>
                </c:pt>
                <c:pt idx="25">
                  <c:v>1094.914814814815</c:v>
                </c:pt>
                <c:pt idx="26">
                  <c:v>1094.914814814815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W.16A'!$D$5:$D$32</c:f>
              <c:numCache>
                <c:ptCount val="28"/>
                <c:pt idx="27">
                  <c:v>1563</c:v>
                </c:pt>
              </c:numCache>
            </c:numRef>
          </c:val>
          <c:smooth val="0"/>
        </c:ser>
        <c:marker val="1"/>
        <c:axId val="47123389"/>
        <c:axId val="21457318"/>
      </c:lineChart>
      <c:catAx>
        <c:axId val="47123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457318"/>
        <c:crossesAt val="0"/>
        <c:auto val="1"/>
        <c:lblOffset val="100"/>
        <c:tickLblSkip val="1"/>
        <c:noMultiLvlLbl val="0"/>
      </c:catAx>
      <c:valAx>
        <c:axId val="2145731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12338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"/>
          <c:y val="0.48975"/>
          <c:w val="0.2175"/>
          <c:h val="0.1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0.4885</cdr:x>
      <cdr:y>0.47875</cdr:y>
    </cdr:from>
    <cdr:to>
      <cdr:x>0.619</cdr:x>
      <cdr:y>0.51925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2952750"/>
          <a:ext cx="11430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1,095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0.197</cdr:x>
      <cdr:y>0.33675</cdr:y>
    </cdr:from>
    <cdr:to>
      <cdr:x>0.3355</cdr:x>
      <cdr:y>0.378</cdr:y>
    </cdr:to>
    <cdr:sp>
      <cdr:nvSpPr>
        <cdr:cNvPr id="2" name="TextBox 1"/>
        <cdr:cNvSpPr txBox="1">
          <a:spLocks noChangeArrowheads="1"/>
        </cdr:cNvSpPr>
      </cdr:nvSpPr>
      <cdr:spPr>
        <a:xfrm>
          <a:off x="1724025" y="2076450"/>
          <a:ext cx="12096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1,356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0.547</cdr:x>
      <cdr:y>0.56225</cdr:y>
    </cdr:from>
    <cdr:to>
      <cdr:x>0.68525</cdr:x>
      <cdr:y>0.60275</cdr:y>
    </cdr:to>
    <cdr:sp>
      <cdr:nvSpPr>
        <cdr:cNvPr id="3" name="TextBox 1"/>
        <cdr:cNvSpPr txBox="1">
          <a:spLocks noChangeArrowheads="1"/>
        </cdr:cNvSpPr>
      </cdr:nvSpPr>
      <cdr:spPr>
        <a:xfrm>
          <a:off x="4791075" y="3467100"/>
          <a:ext cx="12096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834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</cdr:x>
      <cdr:y>0.34625</cdr:y>
    </cdr:from>
    <cdr:to>
      <cdr:x>0.267</cdr:x>
      <cdr:y>0.54525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24050" y="2133600"/>
          <a:ext cx="409575" cy="1228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20">
      <selection activeCell="C33" sqref="C33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58">
        <v>1342.4</v>
      </c>
      <c r="D5" s="59"/>
      <c r="E5" s="60">
        <f aca="true" t="shared" si="0" ref="E5:E31">$C$75</f>
        <v>1094.914814814815</v>
      </c>
      <c r="F5" s="61">
        <f aca="true" t="shared" si="1" ref="F5:F31">+$C$78</f>
        <v>833.9411502081477</v>
      </c>
      <c r="G5" s="62">
        <f aca="true" t="shared" si="2" ref="G5:G31">$C$76</f>
        <v>260.97366460666717</v>
      </c>
      <c r="H5" s="63">
        <f aca="true" t="shared" si="3" ref="H5:H31">+$C$79</f>
        <v>1355.888479421482</v>
      </c>
      <c r="I5" s="2">
        <v>1</v>
      </c>
    </row>
    <row r="6" spans="2:9" ht="11.25">
      <c r="B6" s="22">
        <f>B5+1</f>
        <v>2539</v>
      </c>
      <c r="C6" s="64">
        <v>1363.6</v>
      </c>
      <c r="D6" s="59"/>
      <c r="E6" s="65">
        <f t="shared" si="0"/>
        <v>1094.914814814815</v>
      </c>
      <c r="F6" s="66">
        <f t="shared" si="1"/>
        <v>833.9411502081477</v>
      </c>
      <c r="G6" s="67">
        <f t="shared" si="2"/>
        <v>260.97366460666717</v>
      </c>
      <c r="H6" s="68">
        <f t="shared" si="3"/>
        <v>1355.888479421482</v>
      </c>
      <c r="I6" s="2">
        <f aca="true" t="shared" si="4" ref="I6:I26">I5+1</f>
        <v>2</v>
      </c>
    </row>
    <row r="7" spans="2:9" ht="11.25">
      <c r="B7" s="22">
        <f aca="true" t="shared" si="5" ref="B7:B26">B6+1</f>
        <v>2540</v>
      </c>
      <c r="C7" s="64">
        <v>791.6</v>
      </c>
      <c r="D7" s="59"/>
      <c r="E7" s="65">
        <f t="shared" si="0"/>
        <v>1094.914814814815</v>
      </c>
      <c r="F7" s="66">
        <f t="shared" si="1"/>
        <v>833.9411502081477</v>
      </c>
      <c r="G7" s="67">
        <f t="shared" si="2"/>
        <v>260.97366460666717</v>
      </c>
      <c r="H7" s="68">
        <f t="shared" si="3"/>
        <v>1355.888479421482</v>
      </c>
      <c r="I7" s="2">
        <f t="shared" si="4"/>
        <v>3</v>
      </c>
    </row>
    <row r="8" spans="2:9" ht="11.25">
      <c r="B8" s="22">
        <f t="shared" si="5"/>
        <v>2541</v>
      </c>
      <c r="C8" s="64">
        <v>785.9</v>
      </c>
      <c r="D8" s="59"/>
      <c r="E8" s="65">
        <f t="shared" si="0"/>
        <v>1094.914814814815</v>
      </c>
      <c r="F8" s="66">
        <f t="shared" si="1"/>
        <v>833.9411502081477</v>
      </c>
      <c r="G8" s="67">
        <f t="shared" si="2"/>
        <v>260.97366460666717</v>
      </c>
      <c r="H8" s="68">
        <f t="shared" si="3"/>
        <v>1355.888479421482</v>
      </c>
      <c r="I8" s="2">
        <f t="shared" si="4"/>
        <v>4</v>
      </c>
    </row>
    <row r="9" spans="2:9" ht="11.25">
      <c r="B9" s="22">
        <f t="shared" si="5"/>
        <v>2542</v>
      </c>
      <c r="C9" s="64">
        <v>1209.6</v>
      </c>
      <c r="D9" s="59"/>
      <c r="E9" s="65">
        <f t="shared" si="0"/>
        <v>1094.914814814815</v>
      </c>
      <c r="F9" s="66">
        <f t="shared" si="1"/>
        <v>833.9411502081477</v>
      </c>
      <c r="G9" s="67">
        <f t="shared" si="2"/>
        <v>260.97366460666717</v>
      </c>
      <c r="H9" s="68">
        <f t="shared" si="3"/>
        <v>1355.888479421482</v>
      </c>
      <c r="I9" s="2">
        <f t="shared" si="4"/>
        <v>5</v>
      </c>
    </row>
    <row r="10" spans="2:9" ht="11.25">
      <c r="B10" s="22">
        <f t="shared" si="5"/>
        <v>2543</v>
      </c>
      <c r="C10" s="64">
        <v>850.2</v>
      </c>
      <c r="D10" s="59"/>
      <c r="E10" s="65">
        <f t="shared" si="0"/>
        <v>1094.914814814815</v>
      </c>
      <c r="F10" s="66">
        <f t="shared" si="1"/>
        <v>833.9411502081477</v>
      </c>
      <c r="G10" s="67">
        <f t="shared" si="2"/>
        <v>260.97366460666717</v>
      </c>
      <c r="H10" s="68">
        <f t="shared" si="3"/>
        <v>1355.888479421482</v>
      </c>
      <c r="I10" s="2">
        <f t="shared" si="4"/>
        <v>6</v>
      </c>
    </row>
    <row r="11" spans="2:9" ht="11.25">
      <c r="B11" s="22">
        <f t="shared" si="5"/>
        <v>2544</v>
      </c>
      <c r="C11" s="64">
        <v>1008.8</v>
      </c>
      <c r="D11" s="59"/>
      <c r="E11" s="65">
        <f t="shared" si="0"/>
        <v>1094.914814814815</v>
      </c>
      <c r="F11" s="66">
        <f t="shared" si="1"/>
        <v>833.9411502081477</v>
      </c>
      <c r="G11" s="67">
        <f t="shared" si="2"/>
        <v>260.97366460666717</v>
      </c>
      <c r="H11" s="68">
        <f t="shared" si="3"/>
        <v>1355.888479421482</v>
      </c>
      <c r="I11" s="2">
        <f t="shared" si="4"/>
        <v>7</v>
      </c>
    </row>
    <row r="12" spans="2:9" ht="11.25">
      <c r="B12" s="22">
        <f t="shared" si="5"/>
        <v>2545</v>
      </c>
      <c r="C12" s="64">
        <v>1519.4</v>
      </c>
      <c r="D12" s="59"/>
      <c r="E12" s="65">
        <f t="shared" si="0"/>
        <v>1094.914814814815</v>
      </c>
      <c r="F12" s="66">
        <f t="shared" si="1"/>
        <v>833.9411502081477</v>
      </c>
      <c r="G12" s="67">
        <f t="shared" si="2"/>
        <v>260.97366460666717</v>
      </c>
      <c r="H12" s="68">
        <f t="shared" si="3"/>
        <v>1355.888479421482</v>
      </c>
      <c r="I12" s="2">
        <f t="shared" si="4"/>
        <v>8</v>
      </c>
    </row>
    <row r="13" spans="2:9" ht="11.25">
      <c r="B13" s="22">
        <f t="shared" si="5"/>
        <v>2546</v>
      </c>
      <c r="C13" s="64">
        <v>804</v>
      </c>
      <c r="D13" s="59"/>
      <c r="E13" s="65">
        <f t="shared" si="0"/>
        <v>1094.914814814815</v>
      </c>
      <c r="F13" s="66">
        <f t="shared" si="1"/>
        <v>833.9411502081477</v>
      </c>
      <c r="G13" s="67">
        <f t="shared" si="2"/>
        <v>260.97366460666717</v>
      </c>
      <c r="H13" s="68">
        <f t="shared" si="3"/>
        <v>1355.888479421482</v>
      </c>
      <c r="I13" s="2">
        <f t="shared" si="4"/>
        <v>9</v>
      </c>
    </row>
    <row r="14" spans="2:9" ht="11.25">
      <c r="B14" s="22">
        <f t="shared" si="5"/>
        <v>2547</v>
      </c>
      <c r="C14" s="64">
        <v>1124.1</v>
      </c>
      <c r="D14" s="59"/>
      <c r="E14" s="65">
        <f t="shared" si="0"/>
        <v>1094.914814814815</v>
      </c>
      <c r="F14" s="66">
        <f t="shared" si="1"/>
        <v>833.9411502081477</v>
      </c>
      <c r="G14" s="67">
        <f t="shared" si="2"/>
        <v>260.97366460666717</v>
      </c>
      <c r="H14" s="68">
        <f t="shared" si="3"/>
        <v>1355.888479421482</v>
      </c>
      <c r="I14" s="2">
        <f t="shared" si="4"/>
        <v>10</v>
      </c>
    </row>
    <row r="15" spans="2:9" ht="11.25">
      <c r="B15" s="22">
        <f t="shared" si="5"/>
        <v>2548</v>
      </c>
      <c r="C15" s="64">
        <v>1386.6</v>
      </c>
      <c r="D15" s="59"/>
      <c r="E15" s="65">
        <f t="shared" si="0"/>
        <v>1094.914814814815</v>
      </c>
      <c r="F15" s="66">
        <f t="shared" si="1"/>
        <v>833.9411502081477</v>
      </c>
      <c r="G15" s="67">
        <f t="shared" si="2"/>
        <v>260.97366460666717</v>
      </c>
      <c r="H15" s="68">
        <f t="shared" si="3"/>
        <v>1355.888479421482</v>
      </c>
      <c r="I15" s="2">
        <f t="shared" si="4"/>
        <v>11</v>
      </c>
    </row>
    <row r="16" spans="2:9" ht="11.25">
      <c r="B16" s="22">
        <f t="shared" si="5"/>
        <v>2549</v>
      </c>
      <c r="C16" s="64">
        <v>991.1</v>
      </c>
      <c r="D16" s="59"/>
      <c r="E16" s="65">
        <f t="shared" si="0"/>
        <v>1094.914814814815</v>
      </c>
      <c r="F16" s="66">
        <f t="shared" si="1"/>
        <v>833.9411502081477</v>
      </c>
      <c r="G16" s="67">
        <f t="shared" si="2"/>
        <v>260.97366460666717</v>
      </c>
      <c r="H16" s="68">
        <f t="shared" si="3"/>
        <v>1355.888479421482</v>
      </c>
      <c r="I16" s="2">
        <f t="shared" si="4"/>
        <v>12</v>
      </c>
    </row>
    <row r="17" spans="2:9" ht="11.25">
      <c r="B17" s="22">
        <f t="shared" si="5"/>
        <v>2550</v>
      </c>
      <c r="C17" s="64">
        <v>850.3</v>
      </c>
      <c r="D17" s="59"/>
      <c r="E17" s="65">
        <f t="shared" si="0"/>
        <v>1094.914814814815</v>
      </c>
      <c r="F17" s="66">
        <f t="shared" si="1"/>
        <v>833.9411502081477</v>
      </c>
      <c r="G17" s="67">
        <f t="shared" si="2"/>
        <v>260.97366460666717</v>
      </c>
      <c r="H17" s="68">
        <f t="shared" si="3"/>
        <v>1355.888479421482</v>
      </c>
      <c r="I17" s="2">
        <f t="shared" si="4"/>
        <v>13</v>
      </c>
    </row>
    <row r="18" spans="2:9" ht="11.25">
      <c r="B18" s="22">
        <f t="shared" si="5"/>
        <v>2551</v>
      </c>
      <c r="C18" s="64">
        <v>1074.2</v>
      </c>
      <c r="D18" s="59"/>
      <c r="E18" s="65">
        <f t="shared" si="0"/>
        <v>1094.914814814815</v>
      </c>
      <c r="F18" s="66">
        <f t="shared" si="1"/>
        <v>833.9411502081477</v>
      </c>
      <c r="G18" s="67">
        <f t="shared" si="2"/>
        <v>260.97366460666717</v>
      </c>
      <c r="H18" s="68">
        <f t="shared" si="3"/>
        <v>1355.888479421482</v>
      </c>
      <c r="I18" s="2">
        <f t="shared" si="4"/>
        <v>14</v>
      </c>
    </row>
    <row r="19" spans="2:9" ht="11.25">
      <c r="B19" s="22">
        <f t="shared" si="5"/>
        <v>2552</v>
      </c>
      <c r="C19" s="64">
        <v>1169.8</v>
      </c>
      <c r="D19" s="59"/>
      <c r="E19" s="65">
        <f t="shared" si="0"/>
        <v>1094.914814814815</v>
      </c>
      <c r="F19" s="66">
        <f t="shared" si="1"/>
        <v>833.9411502081477</v>
      </c>
      <c r="G19" s="67">
        <f t="shared" si="2"/>
        <v>260.97366460666717</v>
      </c>
      <c r="H19" s="68">
        <f t="shared" si="3"/>
        <v>1355.888479421482</v>
      </c>
      <c r="I19" s="2">
        <f t="shared" si="4"/>
        <v>15</v>
      </c>
    </row>
    <row r="20" spans="2:9" ht="11.25">
      <c r="B20" s="22">
        <f t="shared" si="5"/>
        <v>2553</v>
      </c>
      <c r="C20" s="69">
        <v>1276.8</v>
      </c>
      <c r="D20" s="59"/>
      <c r="E20" s="65">
        <f t="shared" si="0"/>
        <v>1094.914814814815</v>
      </c>
      <c r="F20" s="66">
        <f t="shared" si="1"/>
        <v>833.9411502081477</v>
      </c>
      <c r="G20" s="67">
        <f t="shared" si="2"/>
        <v>260.97366460666717</v>
      </c>
      <c r="H20" s="68">
        <f t="shared" si="3"/>
        <v>1355.888479421482</v>
      </c>
      <c r="I20" s="2">
        <f t="shared" si="4"/>
        <v>16</v>
      </c>
    </row>
    <row r="21" spans="2:9" ht="11.25">
      <c r="B21" s="22">
        <f t="shared" si="5"/>
        <v>2554</v>
      </c>
      <c r="C21" s="69">
        <v>1525.9</v>
      </c>
      <c r="D21" s="59"/>
      <c r="E21" s="65">
        <f t="shared" si="0"/>
        <v>1094.914814814815</v>
      </c>
      <c r="F21" s="66">
        <f t="shared" si="1"/>
        <v>833.9411502081477</v>
      </c>
      <c r="G21" s="67">
        <f t="shared" si="2"/>
        <v>260.97366460666717</v>
      </c>
      <c r="H21" s="68">
        <f t="shared" si="3"/>
        <v>1355.888479421482</v>
      </c>
      <c r="I21" s="2">
        <f t="shared" si="4"/>
        <v>17</v>
      </c>
    </row>
    <row r="22" spans="2:9" ht="11.25">
      <c r="B22" s="22">
        <f t="shared" si="5"/>
        <v>2555</v>
      </c>
      <c r="C22" s="69">
        <v>1017.3000000000001</v>
      </c>
      <c r="D22" s="59"/>
      <c r="E22" s="65">
        <f t="shared" si="0"/>
        <v>1094.914814814815</v>
      </c>
      <c r="F22" s="66">
        <f t="shared" si="1"/>
        <v>833.9411502081477</v>
      </c>
      <c r="G22" s="67">
        <f t="shared" si="2"/>
        <v>260.97366460666717</v>
      </c>
      <c r="H22" s="68">
        <f t="shared" si="3"/>
        <v>1355.888479421482</v>
      </c>
      <c r="I22" s="2">
        <f t="shared" si="4"/>
        <v>18</v>
      </c>
    </row>
    <row r="23" spans="2:9" ht="11.25">
      <c r="B23" s="22">
        <f t="shared" si="5"/>
        <v>2556</v>
      </c>
      <c r="C23" s="69">
        <v>893.6</v>
      </c>
      <c r="D23" s="59"/>
      <c r="E23" s="65">
        <f t="shared" si="0"/>
        <v>1094.914814814815</v>
      </c>
      <c r="F23" s="66">
        <f t="shared" si="1"/>
        <v>833.9411502081477</v>
      </c>
      <c r="G23" s="67">
        <f t="shared" si="2"/>
        <v>260.97366460666717</v>
      </c>
      <c r="H23" s="68">
        <f t="shared" si="3"/>
        <v>1355.888479421482</v>
      </c>
      <c r="I23" s="2">
        <f t="shared" si="4"/>
        <v>19</v>
      </c>
    </row>
    <row r="24" spans="2:9" ht="11.25">
      <c r="B24" s="22">
        <f t="shared" si="5"/>
        <v>2557</v>
      </c>
      <c r="C24" s="69">
        <v>915.5000000000001</v>
      </c>
      <c r="D24" s="59"/>
      <c r="E24" s="65">
        <f t="shared" si="0"/>
        <v>1094.914814814815</v>
      </c>
      <c r="F24" s="66">
        <f t="shared" si="1"/>
        <v>833.9411502081477</v>
      </c>
      <c r="G24" s="67">
        <f t="shared" si="2"/>
        <v>260.97366460666717</v>
      </c>
      <c r="H24" s="68">
        <f t="shared" si="3"/>
        <v>1355.888479421482</v>
      </c>
      <c r="I24" s="2">
        <f t="shared" si="4"/>
        <v>20</v>
      </c>
    </row>
    <row r="25" spans="2:9" ht="11.25">
      <c r="B25" s="22">
        <f t="shared" si="5"/>
        <v>2558</v>
      </c>
      <c r="C25" s="69">
        <v>744.5</v>
      </c>
      <c r="D25" s="59"/>
      <c r="E25" s="65">
        <f t="shared" si="0"/>
        <v>1094.914814814815</v>
      </c>
      <c r="F25" s="66">
        <f t="shared" si="1"/>
        <v>833.9411502081477</v>
      </c>
      <c r="G25" s="67">
        <f t="shared" si="2"/>
        <v>260.97366460666717</v>
      </c>
      <c r="H25" s="68">
        <f t="shared" si="3"/>
        <v>1355.888479421482</v>
      </c>
      <c r="I25" s="2">
        <f t="shared" si="4"/>
        <v>21</v>
      </c>
    </row>
    <row r="26" spans="2:13" ht="11.25">
      <c r="B26" s="22">
        <f t="shared" si="5"/>
        <v>2559</v>
      </c>
      <c r="C26" s="64">
        <v>1348.1</v>
      </c>
      <c r="D26" s="59"/>
      <c r="E26" s="65">
        <f t="shared" si="0"/>
        <v>1094.914814814815</v>
      </c>
      <c r="F26" s="66">
        <f t="shared" si="1"/>
        <v>833.9411502081477</v>
      </c>
      <c r="G26" s="67">
        <f t="shared" si="2"/>
        <v>260.97366460666717</v>
      </c>
      <c r="H26" s="68">
        <f t="shared" si="3"/>
        <v>1355.888479421482</v>
      </c>
      <c r="I26" s="2">
        <f t="shared" si="4"/>
        <v>22</v>
      </c>
      <c r="K26" s="77"/>
      <c r="L26" s="77"/>
      <c r="M26" s="77"/>
    </row>
    <row r="27" spans="2:9" ht="11.25">
      <c r="B27" s="22">
        <v>2560</v>
      </c>
      <c r="C27" s="64">
        <v>1449</v>
      </c>
      <c r="D27" s="59"/>
      <c r="E27" s="65">
        <f t="shared" si="0"/>
        <v>1094.914814814815</v>
      </c>
      <c r="F27" s="66">
        <f t="shared" si="1"/>
        <v>833.9411502081477</v>
      </c>
      <c r="G27" s="67">
        <f t="shared" si="2"/>
        <v>260.97366460666717</v>
      </c>
      <c r="H27" s="68">
        <f t="shared" si="3"/>
        <v>1355.888479421482</v>
      </c>
      <c r="I27" s="2">
        <f>I26+1</f>
        <v>23</v>
      </c>
    </row>
    <row r="28" spans="2:9" ht="11.25">
      <c r="B28" s="22">
        <v>2561</v>
      </c>
      <c r="C28" s="64">
        <v>1172.3</v>
      </c>
      <c r="D28" s="59"/>
      <c r="E28" s="65">
        <f t="shared" si="0"/>
        <v>1094.914814814815</v>
      </c>
      <c r="F28" s="66">
        <f t="shared" si="1"/>
        <v>833.9411502081477</v>
      </c>
      <c r="G28" s="67">
        <f t="shared" si="2"/>
        <v>260.97366460666717</v>
      </c>
      <c r="H28" s="68">
        <f t="shared" si="3"/>
        <v>1355.888479421482</v>
      </c>
      <c r="I28" s="2">
        <v>24</v>
      </c>
    </row>
    <row r="29" spans="2:9" ht="11.25">
      <c r="B29" s="22">
        <v>2562</v>
      </c>
      <c r="C29" s="64">
        <v>752.7</v>
      </c>
      <c r="E29" s="65">
        <f t="shared" si="0"/>
        <v>1094.914814814815</v>
      </c>
      <c r="F29" s="66">
        <f t="shared" si="1"/>
        <v>833.9411502081477</v>
      </c>
      <c r="G29" s="67">
        <f t="shared" si="2"/>
        <v>260.97366460666717</v>
      </c>
      <c r="H29" s="68">
        <f t="shared" si="3"/>
        <v>1355.888479421482</v>
      </c>
      <c r="I29" s="2">
        <f>I28+1</f>
        <v>25</v>
      </c>
    </row>
    <row r="30" spans="2:9" ht="11.25">
      <c r="B30" s="22">
        <v>2563</v>
      </c>
      <c r="C30" s="64">
        <v>774.4</v>
      </c>
      <c r="D30" s="78"/>
      <c r="E30" s="65">
        <f t="shared" si="0"/>
        <v>1094.914814814815</v>
      </c>
      <c r="F30" s="66">
        <f t="shared" si="1"/>
        <v>833.9411502081477</v>
      </c>
      <c r="G30" s="67">
        <f t="shared" si="2"/>
        <v>260.97366460666717</v>
      </c>
      <c r="H30" s="68">
        <f t="shared" si="3"/>
        <v>1355.888479421482</v>
      </c>
      <c r="I30" s="2">
        <f>I29+1</f>
        <v>26</v>
      </c>
    </row>
    <row r="31" spans="2:14" ht="11.25">
      <c r="B31" s="79">
        <v>2564</v>
      </c>
      <c r="C31" s="80">
        <v>1421</v>
      </c>
      <c r="D31" s="81"/>
      <c r="E31" s="65">
        <f t="shared" si="0"/>
        <v>1094.914814814815</v>
      </c>
      <c r="F31" s="66">
        <f t="shared" si="1"/>
        <v>833.9411502081477</v>
      </c>
      <c r="G31" s="67">
        <f t="shared" si="2"/>
        <v>260.97366460666717</v>
      </c>
      <c r="H31" s="68">
        <f t="shared" si="3"/>
        <v>1355.888479421482</v>
      </c>
      <c r="I31" s="2">
        <f>I30+1</f>
        <v>27</v>
      </c>
      <c r="K31" s="88" t="str">
        <f>'[1]std. - W.15A'!$K$53:$N$53</f>
        <v>ปีน้ำ2565 ปริมาณฝนสะสม 1 เม.ย.65 - 31 มี.ค.66</v>
      </c>
      <c r="L31" s="88"/>
      <c r="M31" s="88"/>
      <c r="N31" s="88"/>
    </row>
    <row r="32" spans="2:16" ht="12.75">
      <c r="B32" s="82">
        <v>2565</v>
      </c>
      <c r="C32" s="83">
        <v>1563</v>
      </c>
      <c r="D32" s="84">
        <f>C32</f>
        <v>1563</v>
      </c>
      <c r="E32" s="65"/>
      <c r="F32" s="66"/>
      <c r="G32" s="67"/>
      <c r="H32" s="68"/>
      <c r="P32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4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14" ht="11.25">
      <c r="B48" s="22"/>
      <c r="C48" s="69"/>
      <c r="D48" s="59"/>
      <c r="E48" s="65"/>
      <c r="F48" s="66"/>
      <c r="G48" s="67"/>
      <c r="H48" s="68"/>
      <c r="J48" s="23"/>
      <c r="K48" s="23"/>
      <c r="L48" s="23"/>
      <c r="M48" s="23"/>
      <c r="N48" s="23"/>
    </row>
    <row r="49" spans="2:14" ht="11.25">
      <c r="B49" s="22"/>
      <c r="C49" s="69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5"/>
      <c r="K50" s="25"/>
      <c r="L50" s="25"/>
      <c r="M50" s="25"/>
      <c r="N50" s="23"/>
    </row>
    <row r="51" spans="2:14" ht="11.25">
      <c r="B51" s="22"/>
      <c r="C51" s="74"/>
      <c r="D51" s="59"/>
      <c r="E51" s="65"/>
      <c r="F51" s="66"/>
      <c r="G51" s="67"/>
      <c r="H51" s="68"/>
      <c r="J51" s="26"/>
      <c r="K51" s="24"/>
      <c r="L51" s="26"/>
      <c r="M51" s="27"/>
      <c r="N51" s="23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AVERAGE(C5:C31)</f>
        <v>1094.914814814815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STDEV(C5:C31)</f>
        <v>260.97366460666717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0.2383506562113749</v>
      </c>
      <c r="D77" s="37"/>
      <c r="E77" s="48">
        <f>C77*100</f>
        <v>23.835065621137492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13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833.9411502081477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8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1355.888479421482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6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27</v>
      </c>
    </row>
    <row r="84" ht="11.25">
      <c r="C84" s="75">
        <f>COUNTIF(C5:C31,"&gt;1340")</f>
        <v>8</v>
      </c>
    </row>
    <row r="85" ht="11.25">
      <c r="C85" s="75">
        <f>COUNTIF(C5:C31,"&lt;825")</f>
        <v>6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2023-04-10T07:16:31Z</dcterms:modified>
  <cp:category/>
  <cp:version/>
  <cp:contentType/>
  <cp:contentStatus/>
</cp:coreProperties>
</file>