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 อ.ปาย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<sst xmlns="http://schemas.openxmlformats.org/spreadsheetml/2006/main" count="90" uniqueCount="25">
  <si>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</si>
  <si>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</si>
  <si>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</si>
  <si>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</si>
  <si>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</si>
  <si>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</si>
  <si>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</si>
  <si>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</si>
  <si>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</si>
  <si>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</si>
  <si>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</si>
  <si>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</si>
  <si>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</si>
  <si>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</si>
  <si>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</si>
  <si>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</si>
  <si>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</si>
  <si>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</si>
  <si>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</si>
  <si>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</si>
  <si>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</si>
  <si>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</si>
  <si>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</si>
  <si>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อ.ปาย (20042)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</si>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</sst>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6" fillId="0" borderId="18" xfId="0" applyNumberFormat="1" applyFont="1" applyBorder="1" applyAlignment="1">
      <alignment horizontal="center" vertical="center"/>
    </xf>
    <xf numFmtId="203" fontId="13" fillId="0" borderId="18" xfId="0" applyNumberFormat="1" applyFont="1" applyBorder="1" applyAlignment="1">
      <alignment horizontal="center" vertical="center"/>
    </xf>
    <xf numFmtId="203" fontId="13" fillId="0" borderId="19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1" fontId="9" fillId="0" borderId="21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203" fontId="13" fillId="0" borderId="0" xfId="22" applyNumberFormat="1" applyFont="1" applyAlignment="1">
      <alignment horizontal="center" vertical="center"/>
      <protection/>
    </xf>
    <xf numFmtId="1" fontId="7" fillId="0" borderId="22" xfId="22" applyNumberFormat="1" applyFont="1" applyBorder="1" applyAlignment="1">
      <alignment horizontal="right"/>
      <protection/>
    </xf>
    <xf numFmtId="1" fontId="7" fillId="0" borderId="23" xfId="22" applyNumberFormat="1" applyFont="1" applyBorder="1" applyAlignment="1">
      <alignment horizontal="right"/>
      <protection/>
    </xf>
    <xf numFmtId="1" fontId="7" fillId="0" borderId="24" xfId="22" applyNumberFormat="1" applyFont="1" applyBorder="1" applyAlignment="1">
      <alignment horizontal="right"/>
      <protection/>
    </xf>
    <xf numFmtId="1" fontId="7" fillId="0" borderId="25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/>
      <protection/>
    </xf>
    <xf numFmtId="201" fontId="15" fillId="0" borderId="2" xfId="22" applyNumberFormat="1" applyFont="1" applyBorder="1" applyAlignment="1">
      <alignment horizontal="center"/>
      <protection/>
    </xf>
    <xf numFmtId="201" fontId="9" fillId="0" borderId="2" xfId="22" applyNumberFormat="1" applyFont="1" applyBorder="1" applyProtection="1">
      <alignment/>
      <protection/>
    </xf>
    <xf numFmtId="201" fontId="9" fillId="0" borderId="21" xfId="22" applyNumberFormat="1" applyFont="1" applyBorder="1">
      <alignment/>
      <protection/>
    </xf>
    <xf numFmtId="202" fontId="6" fillId="0" borderId="2" xfId="22" applyFont="1" applyBorder="1" applyAlignment="1">
      <alignment horizontal="right"/>
      <protection/>
    </xf>
    <xf numFmtId="202" fontId="6" fillId="0" borderId="26" xfId="22" applyFont="1" applyBorder="1" applyAlignment="1">
      <alignment horizontal="right"/>
      <protection/>
    </xf>
    <xf numFmtId="202" fontId="6" fillId="0" borderId="27" xfId="22" applyFont="1" applyBorder="1" applyAlignment="1">
      <alignment horizontal="right"/>
      <protection/>
    </xf>
    <xf numFmtId="201" fontId="9" fillId="0" borderId="28" xfId="22" applyNumberFormat="1" applyFont="1" applyBorder="1">
      <alignment/>
      <protection/>
    </xf>
    <xf numFmtId="0" fontId="10" fillId="0" borderId="0" xfId="22" applyNumberFormat="1" applyFont="1" applyFill="1" applyBorder="1" applyAlignment="1">
      <alignment horizontal="center"/>
      <protection/>
    </xf>
    <xf numFmtId="201" fontId="8" fillId="0" borderId="0" xfId="22" applyNumberFormat="1" applyFont="1" applyFill="1" applyBorder="1" applyProtection="1">
      <alignment/>
      <protection/>
    </xf>
    <xf numFmtId="202" fontId="7" fillId="0" borderId="29" xfId="22" applyFont="1" applyBorder="1" applyAlignment="1">
      <alignment horizontal="center"/>
      <protection/>
    </xf>
    <xf numFmtId="1" fontId="8" fillId="0" borderId="29" xfId="22" applyNumberFormat="1" applyFont="1" applyBorder="1">
      <alignment/>
      <protection/>
    </xf>
    <xf numFmtId="203" fontId="9" fillId="0" borderId="29" xfId="22" applyNumberFormat="1" applyFont="1" applyBorder="1">
      <alignment/>
      <protection/>
    </xf>
    <xf numFmtId="202" fontId="6" fillId="0" borderId="0" xfId="22" applyFont="1" applyAlignment="1">
      <alignment horizontal="center" vertical="center"/>
      <protection/>
    </xf>
    <xf numFmtId="206" fontId="6" fillId="0" borderId="0" xfId="22" applyNumberFormat="1" applyFont="1" applyAlignment="1">
      <alignment horizontal="center" vertical="center"/>
      <protection/>
    </xf>
    <xf numFmtId="201" fontId="6" fillId="0" borderId="0" xfId="22" applyNumberFormat="1" applyFont="1" applyAlignment="1">
      <alignment horizontal="center" vertical="center"/>
      <protection/>
    </xf>
    <xf numFmtId="1" fontId="6" fillId="0" borderId="18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2" fontId="7" fillId="2" borderId="22" xfId="22" applyNumberFormat="1" applyFont="1" applyFill="1" applyBorder="1" applyAlignment="1">
      <alignment horizontal="center" vertical="center"/>
      <protection/>
    </xf>
    <xf numFmtId="2" fontId="7" fillId="2" borderId="30" xfId="22" applyNumberFormat="1" applyFont="1" applyFill="1" applyBorder="1" applyAlignment="1">
      <alignment horizontal="center" vertical="center"/>
      <protection/>
    </xf>
    <xf numFmtId="2" fontId="7" fillId="2" borderId="21" xfId="22" applyNumberFormat="1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  <xf numFmtId="202" fontId="7" fillId="2" borderId="33" xfId="22" applyFont="1" applyFill="1" applyBorder="1" applyAlignment="1">
      <alignment horizontal="center" vertical="center"/>
      <protection/>
    </xf>
    <xf numFmtId="202" fontId="10" fillId="2" borderId="34" xfId="22" applyFont="1" applyFill="1" applyBorder="1" applyAlignment="1">
      <alignment horizontal="center"/>
      <protection/>
    </xf>
    <xf numFmtId="202" fontId="10" fillId="2" borderId="35" xfId="22" applyFont="1" applyFill="1" applyBorder="1" applyAlignment="1">
      <alignment horizontal="center"/>
      <protection/>
    </xf>
    <xf numFmtId="201" fontId="16" fillId="0" borderId="0" xfId="22" applyNumberFormat="1" applyFont="1" applyAlignment="1">
      <alignment horizontal="center" vertical="center"/>
      <protection/>
    </xf>
    <xf numFmtId="201" fontId="13" fillId="0" borderId="0" xfId="22" applyNumberFormat="1" applyFont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อ.ปาย จ.แม่ฮ่องสอน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345"/>
          <c:w val="0.867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อ.ปาย'!$E$35:$Q$35</c:f>
              <c:numCache/>
            </c:numRef>
          </c:xVal>
          <c:yVal>
            <c:numRef>
              <c:f>'Return อ.ปาย'!$E$36:$Q$36</c:f>
              <c:numCache/>
            </c:numRef>
          </c:yVal>
          <c:smooth val="0"/>
        </c:ser>
        <c:axId val="19467895"/>
        <c:axId val="40993328"/>
      </c:scatterChart>
      <c:valAx>
        <c:axId val="1946789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0993328"/>
        <c:crossesAt val="10"/>
        <c:crossBetween val="midCat"/>
        <c:dispUnits/>
      </c:valAx>
      <c:valAx>
        <c:axId val="4099332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46789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17</xdr:col>
      <xdr:colOff>247650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8671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B802"/>
  <sheetViews>
    <sheetView tabSelected="1" workbookViewId="0" topLeftCell="A1">
      <selection activeCell="U7" sqref="U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8" width="5.0039062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1:6" ht="21.75" customHeight="1">
      <c r="A1" s="79" t="s">
        <v>23</v>
      </c>
      <c r="B1" s="80"/>
      <c r="C1" s="80"/>
      <c r="D1" s="80"/>
      <c r="E1" s="80"/>
      <c r="F1" s="81"/>
    </row>
    <row r="2" spans="1:24" ht="22.5" customHeight="1">
      <c r="A2" s="76" t="s">
        <v>4</v>
      </c>
      <c r="B2" s="77"/>
      <c r="C2" s="77"/>
      <c r="D2" s="77"/>
      <c r="E2" s="77"/>
      <c r="F2" s="78"/>
      <c r="I2" s="1" t="s">
        <v>0</v>
      </c>
      <c r="S2" s="1" t="s">
        <v>1</v>
      </c>
      <c r="V2" s="3"/>
      <c r="X2" s="1" t="s">
        <v>2</v>
      </c>
    </row>
    <row r="3" spans="1:22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S3" s="1" t="s">
        <v>3</v>
      </c>
      <c r="V3" s="3"/>
    </row>
    <row r="4" spans="1:28" ht="22.5" customHeight="1">
      <c r="A4" s="41">
        <v>2464</v>
      </c>
      <c r="B4" s="18">
        <v>70</v>
      </c>
      <c r="C4" s="42">
        <f>A34+1</f>
        <v>2495</v>
      </c>
      <c r="D4" s="9" t="s">
        <v>24</v>
      </c>
      <c r="E4" s="44">
        <f>C34+1</f>
        <v>2526</v>
      </c>
      <c r="F4" s="19">
        <v>64</v>
      </c>
      <c r="G4" s="2" t="s">
        <v>0</v>
      </c>
      <c r="I4" s="1" t="s">
        <v>0</v>
      </c>
      <c r="K4" s="5" t="s">
        <v>0</v>
      </c>
      <c r="S4" s="1" t="s">
        <v>5</v>
      </c>
      <c r="U4" s="4">
        <f>COUNT(G39:G138)</f>
        <v>77</v>
      </c>
      <c r="W4" s="5">
        <v>1</v>
      </c>
      <c r="X4" s="6">
        <v>0.366513</v>
      </c>
      <c r="Y4" s="6">
        <v>0.404336</v>
      </c>
      <c r="Z4" s="6">
        <v>0.428593</v>
      </c>
      <c r="AA4" s="6">
        <v>0.445801</v>
      </c>
      <c r="AB4" s="6">
        <v>0.457994</v>
      </c>
    </row>
    <row r="5" spans="1:28" ht="21" customHeight="1">
      <c r="A5" s="42">
        <f>A4+1</f>
        <v>2465</v>
      </c>
      <c r="B5" s="8">
        <v>44.8</v>
      </c>
      <c r="C5" s="42">
        <f>C4+1</f>
        <v>2496</v>
      </c>
      <c r="D5" s="9">
        <v>63</v>
      </c>
      <c r="E5" s="45">
        <f>E4+1</f>
        <v>2527</v>
      </c>
      <c r="F5" s="9">
        <v>65.3</v>
      </c>
      <c r="G5" s="2" t="s">
        <v>0</v>
      </c>
      <c r="I5" s="1" t="s">
        <v>0</v>
      </c>
      <c r="K5" s="24" t="s">
        <v>0</v>
      </c>
      <c r="S5" s="1" t="s">
        <v>8</v>
      </c>
      <c r="U5" s="7">
        <f>AVERAGE(G39:G138)</f>
        <v>62.8974025974026</v>
      </c>
      <c r="W5" s="5">
        <f>W4+1</f>
        <v>2</v>
      </c>
      <c r="X5" s="6">
        <v>0.469032</v>
      </c>
      <c r="Y5" s="6">
        <v>0.477353</v>
      </c>
      <c r="Z5" s="6">
        <v>0.484278</v>
      </c>
      <c r="AA5" s="6">
        <v>0.490151</v>
      </c>
      <c r="AB5" s="6">
        <v>0.495207</v>
      </c>
    </row>
    <row r="6" spans="1:28" ht="21" customHeight="1">
      <c r="A6" s="42">
        <f aca="true" t="shared" si="0" ref="A6:A34">A5+1</f>
        <v>2466</v>
      </c>
      <c r="B6" s="8">
        <v>70</v>
      </c>
      <c r="C6" s="42">
        <f aca="true" t="shared" si="1" ref="C6:C34">C5+1</f>
        <v>2497</v>
      </c>
      <c r="D6" s="9">
        <v>140.5</v>
      </c>
      <c r="E6" s="45">
        <f aca="true" t="shared" si="2" ref="E6:E34">E5+1</f>
        <v>2528</v>
      </c>
      <c r="F6" s="9">
        <v>66.3</v>
      </c>
      <c r="I6" s="1" t="s">
        <v>0</v>
      </c>
      <c r="K6" s="24" t="s">
        <v>0</v>
      </c>
      <c r="S6" s="1" t="s">
        <v>9</v>
      </c>
      <c r="U6" s="7">
        <f>(VAR(G39:G138))</f>
        <v>737.4989405331496</v>
      </c>
      <c r="W6" s="5">
        <f>W5+1</f>
        <v>3</v>
      </c>
      <c r="X6" s="6">
        <v>0.499614</v>
      </c>
      <c r="Y6" s="6">
        <v>0.503498</v>
      </c>
      <c r="Z6" s="6">
        <v>0.506951</v>
      </c>
      <c r="AA6" s="6">
        <v>0.510045</v>
      </c>
      <c r="AB6" s="6">
        <v>0.512836</v>
      </c>
    </row>
    <row r="7" spans="1:28" ht="21" customHeight="1">
      <c r="A7" s="42">
        <f t="shared" si="0"/>
        <v>2467</v>
      </c>
      <c r="B7" s="8">
        <v>44.5</v>
      </c>
      <c r="C7" s="42">
        <f t="shared" si="1"/>
        <v>2498</v>
      </c>
      <c r="D7" s="9">
        <v>90.4</v>
      </c>
      <c r="E7" s="45">
        <f t="shared" si="2"/>
        <v>2529</v>
      </c>
      <c r="F7" s="9">
        <v>91.5</v>
      </c>
      <c r="I7" s="1" t="s">
        <v>10</v>
      </c>
      <c r="K7" s="24" t="s">
        <v>0</v>
      </c>
      <c r="S7" s="1" t="s">
        <v>11</v>
      </c>
      <c r="U7" s="7">
        <f>STDEV(G39:G138)</f>
        <v>27.156931721627714</v>
      </c>
      <c r="W7" s="5">
        <f>W6+1</f>
        <v>4</v>
      </c>
      <c r="X7" s="6">
        <v>0.515369</v>
      </c>
      <c r="Y7" s="6">
        <v>0.51768</v>
      </c>
      <c r="Z7" s="6">
        <v>0.519798</v>
      </c>
      <c r="AA7" s="6">
        <v>0.521749</v>
      </c>
      <c r="AB7" s="6">
        <v>0.523552</v>
      </c>
    </row>
    <row r="8" spans="1:28" ht="21" customHeight="1">
      <c r="A8" s="42">
        <f t="shared" si="0"/>
        <v>2468</v>
      </c>
      <c r="B8" s="8">
        <v>90</v>
      </c>
      <c r="C8" s="42">
        <f t="shared" si="1"/>
        <v>2499</v>
      </c>
      <c r="D8" s="9">
        <v>70</v>
      </c>
      <c r="E8" s="45">
        <f t="shared" si="2"/>
        <v>2530</v>
      </c>
      <c r="F8" s="9">
        <v>98.7</v>
      </c>
      <c r="W8" s="5">
        <f>W7+1</f>
        <v>5</v>
      </c>
      <c r="X8" s="6">
        <v>0.525224</v>
      </c>
      <c r="Y8" s="6">
        <v>0.526779</v>
      </c>
      <c r="Z8" s="6">
        <v>0.528231</v>
      </c>
      <c r="AA8" s="6">
        <v>0.52959</v>
      </c>
      <c r="AB8" s="6">
        <v>0.530864</v>
      </c>
    </row>
    <row r="9" spans="1:28" ht="21" customHeight="1">
      <c r="A9" s="42">
        <f t="shared" si="0"/>
        <v>2469</v>
      </c>
      <c r="B9" s="8">
        <v>77</v>
      </c>
      <c r="C9" s="42">
        <f t="shared" si="1"/>
        <v>2500</v>
      </c>
      <c r="D9" s="9">
        <v>90.3</v>
      </c>
      <c r="E9" s="45">
        <f t="shared" si="2"/>
        <v>2531</v>
      </c>
      <c r="F9" s="9">
        <v>42.5</v>
      </c>
      <c r="W9" s="5">
        <v>6</v>
      </c>
      <c r="X9" s="6">
        <v>0.532062</v>
      </c>
      <c r="Y9" s="6">
        <v>0.533191</v>
      </c>
      <c r="Z9" s="6">
        <v>0.534257</v>
      </c>
      <c r="AA9" s="6">
        <v>0.535266</v>
      </c>
      <c r="AB9" s="6">
        <v>0.536221</v>
      </c>
    </row>
    <row r="10" spans="1:28" ht="21" customHeight="1">
      <c r="A10" s="42">
        <f t="shared" si="0"/>
        <v>2470</v>
      </c>
      <c r="B10" s="8">
        <v>85</v>
      </c>
      <c r="C10" s="42">
        <f t="shared" si="1"/>
        <v>2501</v>
      </c>
      <c r="D10" s="10">
        <v>50.4</v>
      </c>
      <c r="E10" s="45">
        <f t="shared" si="2"/>
        <v>2532</v>
      </c>
      <c r="F10" s="9">
        <v>59.1</v>
      </c>
      <c r="T10" s="2" t="s">
        <v>12</v>
      </c>
      <c r="U10" s="25">
        <f>+B78</f>
        <v>0.556299</v>
      </c>
      <c r="W10" s="5">
        <f aca="true" t="shared" si="3" ref="W10:W39">W9+1</f>
        <v>7</v>
      </c>
      <c r="X10" s="6">
        <v>0.541053</v>
      </c>
      <c r="Y10" s="6">
        <v>0.53799</v>
      </c>
      <c r="Z10" s="6">
        <v>0.538811</v>
      </c>
      <c r="AA10" s="6">
        <v>0.539593</v>
      </c>
      <c r="AB10" s="6">
        <v>0.54034</v>
      </c>
    </row>
    <row r="11" spans="1:28" ht="21" customHeight="1">
      <c r="A11" s="42">
        <f t="shared" si="0"/>
        <v>2471</v>
      </c>
      <c r="B11" s="8">
        <v>76.7</v>
      </c>
      <c r="C11" s="42">
        <f t="shared" si="1"/>
        <v>2502</v>
      </c>
      <c r="D11" s="58">
        <v>90.5</v>
      </c>
      <c r="E11" s="45">
        <f t="shared" si="2"/>
        <v>2533</v>
      </c>
      <c r="F11" s="9">
        <v>40.5</v>
      </c>
      <c r="T11" s="2" t="s">
        <v>13</v>
      </c>
      <c r="U11" s="25">
        <f>+B79</f>
        <v>1.191471</v>
      </c>
      <c r="W11" s="5">
        <f t="shared" si="3"/>
        <v>8</v>
      </c>
      <c r="X11" s="6">
        <v>0.541053</v>
      </c>
      <c r="Y11" s="6">
        <v>0.541736</v>
      </c>
      <c r="Z11" s="6">
        <v>0.54239</v>
      </c>
      <c r="AA11" s="6">
        <v>0.543018</v>
      </c>
      <c r="AB11" s="6">
        <v>0.54362</v>
      </c>
    </row>
    <row r="12" spans="1:28" ht="21" customHeight="1">
      <c r="A12" s="42">
        <f t="shared" si="0"/>
        <v>2472</v>
      </c>
      <c r="B12" s="8">
        <v>92.8</v>
      </c>
      <c r="C12" s="42">
        <f t="shared" si="1"/>
        <v>2503</v>
      </c>
      <c r="D12" s="19">
        <v>50.2</v>
      </c>
      <c r="E12" s="45">
        <f t="shared" si="2"/>
        <v>2534</v>
      </c>
      <c r="F12" s="9">
        <v>60.6</v>
      </c>
      <c r="W12" s="5">
        <f t="shared" si="3"/>
        <v>9</v>
      </c>
      <c r="X12" s="6">
        <v>0.544198</v>
      </c>
      <c r="Y12" s="6">
        <v>0.544754</v>
      </c>
      <c r="Z12" s="6">
        <v>0.545289</v>
      </c>
      <c r="AA12" s="6">
        <v>0.545805</v>
      </c>
      <c r="AB12" s="6">
        <v>0.546302</v>
      </c>
    </row>
    <row r="13" spans="1:28" ht="21" customHeight="1">
      <c r="A13" s="42">
        <f t="shared" si="0"/>
        <v>2473</v>
      </c>
      <c r="B13" s="8">
        <v>75</v>
      </c>
      <c r="C13" s="42">
        <f t="shared" si="1"/>
        <v>2504</v>
      </c>
      <c r="D13" s="9">
        <v>45.2</v>
      </c>
      <c r="E13" s="45">
        <f t="shared" si="2"/>
        <v>2535</v>
      </c>
      <c r="F13" s="9" t="s">
        <v>24</v>
      </c>
      <c r="W13" s="5">
        <f t="shared" si="3"/>
        <v>10</v>
      </c>
      <c r="X13" s="6">
        <v>0.546781</v>
      </c>
      <c r="Y13" s="6">
        <v>0.547244</v>
      </c>
      <c r="Z13" s="6">
        <v>0.547691</v>
      </c>
      <c r="AA13" s="6">
        <v>0.548124</v>
      </c>
      <c r="AB13" s="6">
        <v>0.548542</v>
      </c>
    </row>
    <row r="14" spans="1:28" ht="21" customHeight="1">
      <c r="A14" s="42">
        <f t="shared" si="0"/>
        <v>2474</v>
      </c>
      <c r="B14" s="8">
        <v>28</v>
      </c>
      <c r="C14" s="42">
        <f t="shared" si="1"/>
        <v>2505</v>
      </c>
      <c r="D14" s="9">
        <v>30</v>
      </c>
      <c r="E14" s="45">
        <f t="shared" si="2"/>
        <v>2536</v>
      </c>
      <c r="F14" s="9">
        <v>82</v>
      </c>
      <c r="W14" s="5">
        <f t="shared" si="3"/>
        <v>11</v>
      </c>
      <c r="X14" s="6">
        <v>0.548947</v>
      </c>
      <c r="Y14" s="6">
        <v>0.549339</v>
      </c>
      <c r="Z14" s="6">
        <v>0.549719</v>
      </c>
      <c r="AA14" s="6">
        <v>0.550087</v>
      </c>
      <c r="AB14" s="6">
        <v>0.550445</v>
      </c>
    </row>
    <row r="15" spans="1:28" ht="21" customHeight="1">
      <c r="A15" s="42">
        <f t="shared" si="0"/>
        <v>2475</v>
      </c>
      <c r="B15" s="8">
        <v>45</v>
      </c>
      <c r="C15" s="42">
        <f t="shared" si="1"/>
        <v>2506</v>
      </c>
      <c r="D15" s="9">
        <v>40.3</v>
      </c>
      <c r="E15" s="45">
        <f t="shared" si="2"/>
        <v>2537</v>
      </c>
      <c r="F15" s="9">
        <v>85.5</v>
      </c>
      <c r="W15" s="5">
        <f t="shared" si="3"/>
        <v>12</v>
      </c>
      <c r="X15" s="6">
        <v>0.550792</v>
      </c>
      <c r="Y15" s="6">
        <v>0.551128</v>
      </c>
      <c r="Z15" s="6">
        <v>0.551456</v>
      </c>
      <c r="AA15" s="6">
        <v>0.551774</v>
      </c>
      <c r="AB15" s="6">
        <v>0.552084</v>
      </c>
    </row>
    <row r="16" spans="1:28" ht="21" customHeight="1">
      <c r="A16" s="42">
        <f t="shared" si="0"/>
        <v>2476</v>
      </c>
      <c r="B16" s="8">
        <v>35.9</v>
      </c>
      <c r="C16" s="42">
        <f t="shared" si="1"/>
        <v>2507</v>
      </c>
      <c r="D16" s="9">
        <v>40.7</v>
      </c>
      <c r="E16" s="45">
        <f t="shared" si="2"/>
        <v>2538</v>
      </c>
      <c r="F16" s="9">
        <v>76.8</v>
      </c>
      <c r="W16" s="5">
        <f t="shared" si="3"/>
        <v>13</v>
      </c>
      <c r="X16" s="6">
        <v>0.552385</v>
      </c>
      <c r="Y16" s="6">
        <v>0.552678</v>
      </c>
      <c r="Z16" s="6">
        <v>0.552963</v>
      </c>
      <c r="AA16" s="6">
        <v>0.553241</v>
      </c>
      <c r="AB16" s="6">
        <v>0.553513</v>
      </c>
    </row>
    <row r="17" spans="1:28" ht="21" customHeight="1">
      <c r="A17" s="42">
        <f t="shared" si="0"/>
        <v>2477</v>
      </c>
      <c r="B17" s="8">
        <v>44.7</v>
      </c>
      <c r="C17" s="42">
        <f t="shared" si="1"/>
        <v>2508</v>
      </c>
      <c r="D17" s="9">
        <v>75.8</v>
      </c>
      <c r="E17" s="45">
        <f t="shared" si="2"/>
        <v>2539</v>
      </c>
      <c r="F17" s="9">
        <v>40.4</v>
      </c>
      <c r="W17" s="5">
        <f t="shared" si="3"/>
        <v>14</v>
      </c>
      <c r="X17" s="6">
        <v>0.553776</v>
      </c>
      <c r="Y17" s="6">
        <v>0.554034</v>
      </c>
      <c r="Z17" s="6">
        <v>0.554285</v>
      </c>
      <c r="AA17" s="6">
        <v>0.55453</v>
      </c>
      <c r="AB17" s="6">
        <v>0.55477</v>
      </c>
    </row>
    <row r="18" spans="1:28" ht="21" customHeight="1">
      <c r="A18" s="42">
        <f t="shared" si="0"/>
        <v>2478</v>
      </c>
      <c r="B18" s="8">
        <v>38.7</v>
      </c>
      <c r="C18" s="42">
        <f t="shared" si="1"/>
        <v>2509</v>
      </c>
      <c r="D18" s="9">
        <v>47.9</v>
      </c>
      <c r="E18" s="45">
        <f t="shared" si="2"/>
        <v>2540</v>
      </c>
      <c r="F18" s="9">
        <v>60.1</v>
      </c>
      <c r="W18" s="5">
        <f t="shared" si="3"/>
        <v>15</v>
      </c>
      <c r="X18" s="6">
        <v>0.555004</v>
      </c>
      <c r="Y18" s="6">
        <v>0.555232</v>
      </c>
      <c r="Z18" s="6">
        <v>0.555455</v>
      </c>
      <c r="AA18" s="6">
        <v>0.555673</v>
      </c>
      <c r="AB18" s="6">
        <v>0.555887</v>
      </c>
    </row>
    <row r="19" spans="1:28" ht="21" customHeight="1">
      <c r="A19" s="42">
        <f t="shared" si="0"/>
        <v>2479</v>
      </c>
      <c r="B19" s="8">
        <v>31</v>
      </c>
      <c r="C19" s="42">
        <f t="shared" si="1"/>
        <v>2510</v>
      </c>
      <c r="D19" s="9">
        <v>51.2</v>
      </c>
      <c r="E19" s="45">
        <f t="shared" si="2"/>
        <v>2541</v>
      </c>
      <c r="F19" s="9">
        <v>51.2</v>
      </c>
      <c r="W19" s="5">
        <f t="shared" si="3"/>
        <v>16</v>
      </c>
      <c r="X19" s="6">
        <v>0.556095</v>
      </c>
      <c r="Y19" s="6">
        <v>0.556299</v>
      </c>
      <c r="Z19" s="6">
        <v>0.556499</v>
      </c>
      <c r="AA19" s="6">
        <v>0.556695</v>
      </c>
      <c r="AB19" s="6">
        <v>0.556886</v>
      </c>
    </row>
    <row r="20" spans="1:28" ht="21" customHeight="1">
      <c r="A20" s="42">
        <f t="shared" si="0"/>
        <v>2480</v>
      </c>
      <c r="B20" s="8">
        <v>35.8</v>
      </c>
      <c r="C20" s="42">
        <f t="shared" si="1"/>
        <v>2511</v>
      </c>
      <c r="D20" s="9">
        <v>84</v>
      </c>
      <c r="E20" s="45">
        <f t="shared" si="2"/>
        <v>2542</v>
      </c>
      <c r="F20" s="9" t="s">
        <v>24</v>
      </c>
      <c r="W20" s="5">
        <f t="shared" si="3"/>
        <v>17</v>
      </c>
      <c r="X20" s="6">
        <v>0.557073</v>
      </c>
      <c r="Y20" s="6">
        <v>0.557257</v>
      </c>
      <c r="Z20" s="6">
        <v>0.557437</v>
      </c>
      <c r="AA20" s="6">
        <v>0.557613</v>
      </c>
      <c r="AB20" s="6">
        <v>0.557786</v>
      </c>
    </row>
    <row r="21" spans="1:28" ht="21" customHeight="1">
      <c r="A21" s="42">
        <f t="shared" si="0"/>
        <v>2481</v>
      </c>
      <c r="B21" s="46" t="s">
        <v>24</v>
      </c>
      <c r="C21" s="42">
        <f t="shared" si="1"/>
        <v>2512</v>
      </c>
      <c r="D21" s="9">
        <v>50.2</v>
      </c>
      <c r="E21" s="45">
        <f t="shared" si="2"/>
        <v>2543</v>
      </c>
      <c r="F21" s="51" t="s">
        <v>24</v>
      </c>
      <c r="W21" s="5">
        <f t="shared" si="3"/>
        <v>18</v>
      </c>
      <c r="X21" s="6">
        <v>0.557955</v>
      </c>
      <c r="Y21" s="6">
        <v>0.558121</v>
      </c>
      <c r="Z21" s="6">
        <v>0.558284</v>
      </c>
      <c r="AA21" s="6">
        <v>0.558444</v>
      </c>
      <c r="AB21" s="6">
        <v>0.558601</v>
      </c>
    </row>
    <row r="22" spans="1:28" ht="21" customHeight="1">
      <c r="A22" s="42">
        <f t="shared" si="0"/>
        <v>2482</v>
      </c>
      <c r="B22" s="8">
        <v>49</v>
      </c>
      <c r="C22" s="42">
        <f t="shared" si="1"/>
        <v>2513</v>
      </c>
      <c r="D22" s="9">
        <v>67</v>
      </c>
      <c r="E22" s="45">
        <f t="shared" si="2"/>
        <v>2544</v>
      </c>
      <c r="F22" s="52" t="s">
        <v>24</v>
      </c>
      <c r="W22" s="5">
        <f t="shared" si="3"/>
        <v>19</v>
      </c>
      <c r="X22" s="6">
        <v>0.558755</v>
      </c>
      <c r="Y22" s="6">
        <v>0.558906</v>
      </c>
      <c r="Z22" s="6">
        <v>0.559055</v>
      </c>
      <c r="AA22" s="6">
        <v>0.559201</v>
      </c>
      <c r="AB22" s="6">
        <v>0.559344</v>
      </c>
    </row>
    <row r="23" spans="1:28" ht="21" customHeight="1">
      <c r="A23" s="42">
        <f t="shared" si="0"/>
        <v>2483</v>
      </c>
      <c r="B23" s="8">
        <v>44.2</v>
      </c>
      <c r="C23" s="42">
        <f t="shared" si="1"/>
        <v>2514</v>
      </c>
      <c r="D23" s="9">
        <v>80</v>
      </c>
      <c r="E23" s="45">
        <f t="shared" si="2"/>
        <v>2545</v>
      </c>
      <c r="F23" s="52" t="s">
        <v>24</v>
      </c>
      <c r="W23" s="5">
        <f t="shared" si="3"/>
        <v>20</v>
      </c>
      <c r="X23" s="6">
        <v>0.559484</v>
      </c>
      <c r="Y23" s="6">
        <v>0.559623</v>
      </c>
      <c r="Z23" s="6">
        <v>0.559758</v>
      </c>
      <c r="AA23" s="6">
        <v>0.559892</v>
      </c>
      <c r="AB23" s="6">
        <v>0.560023</v>
      </c>
    </row>
    <row r="24" spans="1:28" ht="21" customHeight="1">
      <c r="A24" s="42">
        <f t="shared" si="0"/>
        <v>2484</v>
      </c>
      <c r="B24" s="8">
        <v>25</v>
      </c>
      <c r="C24" s="42">
        <f t="shared" si="1"/>
        <v>2515</v>
      </c>
      <c r="D24" s="9">
        <v>59</v>
      </c>
      <c r="E24" s="45">
        <f t="shared" si="2"/>
        <v>2546</v>
      </c>
      <c r="F24" s="9">
        <v>50.6</v>
      </c>
      <c r="W24" s="5">
        <f t="shared" si="3"/>
        <v>21</v>
      </c>
      <c r="X24" s="6">
        <v>0.560152</v>
      </c>
      <c r="Y24" s="6">
        <v>0.560279</v>
      </c>
      <c r="Z24" s="6">
        <v>0.560404</v>
      </c>
      <c r="AA24" s="6">
        <v>0.560527</v>
      </c>
      <c r="AB24" s="6">
        <v>0.560647</v>
      </c>
    </row>
    <row r="25" spans="1:28" ht="21" customHeight="1">
      <c r="A25" s="42">
        <f t="shared" si="0"/>
        <v>2485</v>
      </c>
      <c r="B25" s="8">
        <v>20.6</v>
      </c>
      <c r="C25" s="42">
        <f t="shared" si="1"/>
        <v>2516</v>
      </c>
      <c r="D25" s="9">
        <v>195.2</v>
      </c>
      <c r="E25" s="45">
        <f t="shared" si="2"/>
        <v>2547</v>
      </c>
      <c r="F25" s="52">
        <v>64.2</v>
      </c>
      <c r="W25" s="5">
        <f t="shared" si="3"/>
        <v>22</v>
      </c>
      <c r="X25" s="6">
        <v>0.560766</v>
      </c>
      <c r="Y25" s="6">
        <v>0.560883</v>
      </c>
      <c r="Z25" s="6">
        <v>0.560998</v>
      </c>
      <c r="AA25" s="6">
        <v>0.561112</v>
      </c>
      <c r="AB25" s="6">
        <v>0.561223</v>
      </c>
    </row>
    <row r="26" spans="1:28" ht="21" customHeight="1">
      <c r="A26" s="42">
        <f t="shared" si="0"/>
        <v>2486</v>
      </c>
      <c r="B26" s="8">
        <v>55</v>
      </c>
      <c r="C26" s="42">
        <f t="shared" si="1"/>
        <v>2517</v>
      </c>
      <c r="D26" s="9">
        <v>85</v>
      </c>
      <c r="E26" s="45">
        <f t="shared" si="2"/>
        <v>2548</v>
      </c>
      <c r="F26" s="52">
        <v>126.7</v>
      </c>
      <c r="W26" s="5">
        <f t="shared" si="3"/>
        <v>23</v>
      </c>
      <c r="X26" s="6">
        <v>0.561233</v>
      </c>
      <c r="Y26" s="6">
        <v>0.561441</v>
      </c>
      <c r="Z26" s="6">
        <v>0.561548</v>
      </c>
      <c r="AA26" s="6">
        <v>0.561653</v>
      </c>
      <c r="AB26" s="6">
        <v>0.561756</v>
      </c>
    </row>
    <row r="27" spans="1:28" ht="21" customHeight="1">
      <c r="A27" s="42">
        <f t="shared" si="0"/>
        <v>2487</v>
      </c>
      <c r="B27" s="8">
        <v>31</v>
      </c>
      <c r="C27" s="42">
        <f t="shared" si="1"/>
        <v>2518</v>
      </c>
      <c r="D27" s="9" t="s">
        <v>24</v>
      </c>
      <c r="E27" s="45">
        <f t="shared" si="2"/>
        <v>2549</v>
      </c>
      <c r="F27" s="52">
        <v>53.5</v>
      </c>
      <c r="W27" s="5">
        <f t="shared" si="3"/>
        <v>24</v>
      </c>
      <c r="X27" s="6">
        <v>0.561858</v>
      </c>
      <c r="Y27" s="6">
        <v>0.561958</v>
      </c>
      <c r="Z27" s="6">
        <v>0.562057</v>
      </c>
      <c r="AA27" s="6">
        <v>0.562155</v>
      </c>
      <c r="AB27" s="6">
        <v>0.562251</v>
      </c>
    </row>
    <row r="28" spans="1:28" ht="21" customHeight="1">
      <c r="A28" s="42">
        <f t="shared" si="0"/>
        <v>2488</v>
      </c>
      <c r="B28" s="8" t="s">
        <v>24</v>
      </c>
      <c r="C28" s="42">
        <f t="shared" si="1"/>
        <v>2519</v>
      </c>
      <c r="D28" s="9">
        <v>95</v>
      </c>
      <c r="E28" s="45">
        <f t="shared" si="2"/>
        <v>2550</v>
      </c>
      <c r="F28" s="52" t="s">
        <v>24</v>
      </c>
      <c r="W28" s="5">
        <f t="shared" si="3"/>
        <v>25</v>
      </c>
      <c r="X28" s="6">
        <v>0.562439</v>
      </c>
      <c r="Y28" s="6">
        <v>0.562623</v>
      </c>
      <c r="Z28" s="6">
        <v>0.562801</v>
      </c>
      <c r="AA28" s="6">
        <v>0.562974</v>
      </c>
      <c r="AB28" s="6">
        <v>0.563143</v>
      </c>
    </row>
    <row r="29" spans="1:28" ht="21" customHeight="1">
      <c r="A29" s="42">
        <f t="shared" si="0"/>
        <v>2489</v>
      </c>
      <c r="B29" s="8" t="s">
        <v>24</v>
      </c>
      <c r="C29" s="42">
        <f t="shared" si="1"/>
        <v>2520</v>
      </c>
      <c r="D29" s="59" t="s">
        <v>24</v>
      </c>
      <c r="E29" s="45">
        <f t="shared" si="2"/>
        <v>2551</v>
      </c>
      <c r="F29" s="59" t="s">
        <v>24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W29" s="5">
        <f t="shared" si="3"/>
        <v>26</v>
      </c>
      <c r="X29" s="6">
        <v>0.563307</v>
      </c>
      <c r="Y29" s="6">
        <v>0.563467</v>
      </c>
      <c r="Z29" s="6">
        <v>0.562624</v>
      </c>
      <c r="AA29" s="6">
        <v>0.563776</v>
      </c>
      <c r="AB29" s="6">
        <v>0.563924</v>
      </c>
    </row>
    <row r="30" spans="1:28" ht="21" customHeight="1">
      <c r="A30" s="42">
        <f t="shared" si="0"/>
        <v>2490</v>
      </c>
      <c r="B30" s="8" t="s">
        <v>24</v>
      </c>
      <c r="C30" s="42">
        <f t="shared" si="1"/>
        <v>2521</v>
      </c>
      <c r="D30" s="60" t="s">
        <v>24</v>
      </c>
      <c r="E30" s="45">
        <f t="shared" si="2"/>
        <v>2552</v>
      </c>
      <c r="F30" s="60" t="s">
        <v>24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W30" s="5">
        <f t="shared" si="3"/>
        <v>27</v>
      </c>
      <c r="X30" s="6">
        <v>0.564069</v>
      </c>
      <c r="Y30" s="6">
        <v>0.564211</v>
      </c>
      <c r="Z30" s="6">
        <v>0.564349</v>
      </c>
      <c r="AA30" s="6">
        <v>0.564484</v>
      </c>
      <c r="AB30" s="6">
        <v>0.564616</v>
      </c>
    </row>
    <row r="31" spans="1:28" ht="21" customHeight="1">
      <c r="A31" s="54">
        <f t="shared" si="0"/>
        <v>2491</v>
      </c>
      <c r="B31" s="51" t="s">
        <v>24</v>
      </c>
      <c r="C31" s="54">
        <f t="shared" si="1"/>
        <v>2522</v>
      </c>
      <c r="D31" s="61">
        <v>67</v>
      </c>
      <c r="E31" s="55">
        <f t="shared" si="2"/>
        <v>2553</v>
      </c>
      <c r="F31" s="61" t="s">
        <v>24</v>
      </c>
      <c r="G31" s="68" t="s">
        <v>6</v>
      </c>
      <c r="H31" s="69">
        <v>2557</v>
      </c>
      <c r="I31" s="69">
        <v>2558</v>
      </c>
      <c r="J31" s="69">
        <v>2559</v>
      </c>
      <c r="K31" s="69">
        <v>2560</v>
      </c>
      <c r="L31" s="69">
        <v>2561</v>
      </c>
      <c r="M31" s="69">
        <v>2562</v>
      </c>
      <c r="N31" s="69">
        <v>2563</v>
      </c>
      <c r="O31" s="69"/>
      <c r="P31" s="69"/>
      <c r="Q31" s="69"/>
      <c r="R31" s="69"/>
      <c r="W31" s="5">
        <f t="shared" si="3"/>
        <v>28</v>
      </c>
      <c r="X31" s="6">
        <v>0.564932</v>
      </c>
      <c r="Y31" s="6">
        <v>0.565232</v>
      </c>
      <c r="Z31" s="6">
        <v>0.565516</v>
      </c>
      <c r="AA31" s="6">
        <v>0.565785</v>
      </c>
      <c r="AB31" s="6">
        <v>0.566041</v>
      </c>
    </row>
    <row r="32" spans="1:28" ht="21" customHeight="1">
      <c r="A32" s="42">
        <f t="shared" si="0"/>
        <v>2492</v>
      </c>
      <c r="B32" s="62" t="s">
        <v>24</v>
      </c>
      <c r="C32" s="56">
        <f t="shared" si="1"/>
        <v>2523</v>
      </c>
      <c r="D32" s="52">
        <v>48</v>
      </c>
      <c r="E32" s="57">
        <f t="shared" si="2"/>
        <v>2554</v>
      </c>
      <c r="F32" s="52" t="s">
        <v>24</v>
      </c>
      <c r="G32" s="68" t="s">
        <v>7</v>
      </c>
      <c r="H32" s="70">
        <v>30.5</v>
      </c>
      <c r="I32" s="70">
        <v>68</v>
      </c>
      <c r="J32" s="70">
        <v>65</v>
      </c>
      <c r="K32" s="70">
        <v>44</v>
      </c>
      <c r="L32" s="70">
        <v>50</v>
      </c>
      <c r="M32" s="70">
        <v>49.5</v>
      </c>
      <c r="N32" s="70">
        <v>62</v>
      </c>
      <c r="O32" s="70"/>
      <c r="P32" s="70"/>
      <c r="Q32" s="70"/>
      <c r="R32" s="70"/>
      <c r="W32" s="5">
        <f t="shared" si="3"/>
        <v>29</v>
      </c>
      <c r="X32" s="6">
        <v>0.566285</v>
      </c>
      <c r="Y32" s="6">
        <v>0.566517</v>
      </c>
      <c r="Z32" s="6">
        <v>0.566739</v>
      </c>
      <c r="AA32" s="6">
        <v>0.566951</v>
      </c>
      <c r="AB32" s="6">
        <v>0.567153</v>
      </c>
    </row>
    <row r="33" spans="1:28" ht="21.75" customHeight="1">
      <c r="A33" s="54">
        <f t="shared" si="0"/>
        <v>2493</v>
      </c>
      <c r="B33" s="63" t="s">
        <v>24</v>
      </c>
      <c r="C33" s="42">
        <f t="shared" si="1"/>
        <v>2524</v>
      </c>
      <c r="D33" s="52">
        <v>64</v>
      </c>
      <c r="E33" s="42">
        <f t="shared" si="2"/>
        <v>2555</v>
      </c>
      <c r="F33" s="52" t="s">
        <v>24</v>
      </c>
      <c r="W33" s="5">
        <f t="shared" si="3"/>
        <v>30</v>
      </c>
      <c r="X33" s="6">
        <v>0.567347</v>
      </c>
      <c r="Y33" s="6">
        <v>0.567533</v>
      </c>
      <c r="Z33" s="6">
        <v>0.567711</v>
      </c>
      <c r="AA33" s="6">
        <v>0.567883</v>
      </c>
      <c r="AB33" s="6">
        <v>0.568047</v>
      </c>
    </row>
    <row r="34" spans="1:28" ht="24" customHeight="1">
      <c r="A34" s="43">
        <f t="shared" si="0"/>
        <v>2494</v>
      </c>
      <c r="B34" s="64" t="s">
        <v>24</v>
      </c>
      <c r="C34" s="42">
        <f t="shared" si="1"/>
        <v>2525</v>
      </c>
      <c r="D34" s="65">
        <v>49.1</v>
      </c>
      <c r="E34" s="42">
        <f t="shared" si="2"/>
        <v>2556</v>
      </c>
      <c r="F34" s="65">
        <v>65</v>
      </c>
      <c r="W34" s="5">
        <f t="shared" si="3"/>
        <v>31</v>
      </c>
      <c r="X34" s="6">
        <v>0.568205</v>
      </c>
      <c r="Y34" s="6">
        <v>0.568358</v>
      </c>
      <c r="Z34" s="6">
        <v>0.568505</v>
      </c>
      <c r="AA34" s="6">
        <v>0.568646</v>
      </c>
      <c r="AB34" s="6">
        <v>0.568783</v>
      </c>
    </row>
    <row r="35" spans="3:28" ht="24" customHeight="1">
      <c r="C35" s="82" t="s">
        <v>14</v>
      </c>
      <c r="D35" s="83"/>
      <c r="E35" s="11">
        <v>2</v>
      </c>
      <c r="F35" s="11">
        <v>3</v>
      </c>
      <c r="G35" s="11">
        <v>4</v>
      </c>
      <c r="H35" s="11">
        <v>5</v>
      </c>
      <c r="I35" s="11">
        <v>6</v>
      </c>
      <c r="J35" s="11">
        <v>7</v>
      </c>
      <c r="K35" s="11">
        <v>10</v>
      </c>
      <c r="L35" s="11">
        <v>20</v>
      </c>
      <c r="M35" s="11">
        <v>25</v>
      </c>
      <c r="N35" s="11">
        <v>50</v>
      </c>
      <c r="O35" s="11">
        <v>100</v>
      </c>
      <c r="P35" s="11">
        <v>200</v>
      </c>
      <c r="Q35" s="11">
        <v>500</v>
      </c>
      <c r="R35" s="66"/>
      <c r="W35" s="5">
        <f t="shared" si="3"/>
        <v>32</v>
      </c>
      <c r="X35" s="6">
        <v>0.568915</v>
      </c>
      <c r="Y35" s="6">
        <v>0.569042</v>
      </c>
      <c r="Z35" s="6">
        <v>0.569166</v>
      </c>
      <c r="AA35" s="6">
        <v>0.569285</v>
      </c>
      <c r="AB35" s="6">
        <v>0.5694</v>
      </c>
    </row>
    <row r="36" spans="3:28" ht="21.75" customHeight="1">
      <c r="C36" s="82" t="s">
        <v>22</v>
      </c>
      <c r="D36" s="83"/>
      <c r="E36" s="16">
        <f aca="true" t="shared" si="4" ref="E36:Q36">ROUND((((-LN(-LN(1-1/E35)))+$B$81*$B$82)/$B$81),2)</f>
        <v>58.57</v>
      </c>
      <c r="F36" s="17">
        <f t="shared" si="4"/>
        <v>70.79</v>
      </c>
      <c r="G36" s="16">
        <f t="shared" si="4"/>
        <v>78.62</v>
      </c>
      <c r="H36" s="16">
        <f t="shared" si="4"/>
        <v>84.41</v>
      </c>
      <c r="I36" s="16">
        <f t="shared" si="4"/>
        <v>89.01</v>
      </c>
      <c r="J36" s="16">
        <f t="shared" si="4"/>
        <v>92.84</v>
      </c>
      <c r="K36" s="16">
        <f t="shared" si="4"/>
        <v>101.51</v>
      </c>
      <c r="L36" s="16">
        <f t="shared" si="4"/>
        <v>117.92</v>
      </c>
      <c r="M36" s="16">
        <f t="shared" si="4"/>
        <v>123.12</v>
      </c>
      <c r="N36" s="16">
        <f t="shared" si="4"/>
        <v>139.15</v>
      </c>
      <c r="O36" s="16">
        <f t="shared" si="4"/>
        <v>155.07</v>
      </c>
      <c r="P36" s="16">
        <f t="shared" si="4"/>
        <v>170.92</v>
      </c>
      <c r="Q36" s="16">
        <f t="shared" si="4"/>
        <v>191.84</v>
      </c>
      <c r="R36" s="67"/>
      <c r="S36" s="14" t="s">
        <v>0</v>
      </c>
      <c r="T36" s="14" t="s">
        <v>0</v>
      </c>
      <c r="W36" s="5">
        <f t="shared" si="3"/>
        <v>33</v>
      </c>
      <c r="X36" s="6">
        <v>0.571552</v>
      </c>
      <c r="Y36" s="6">
        <v>0.571662</v>
      </c>
      <c r="Z36" s="6">
        <v>0.571767</v>
      </c>
      <c r="AA36" s="6">
        <v>0.571868</v>
      </c>
      <c r="AB36" s="6">
        <v>0.571965</v>
      </c>
    </row>
    <row r="37" spans="3:28" ht="21">
      <c r="C37" s="13"/>
      <c r="D37" s="13" t="s">
        <v>15</v>
      </c>
      <c r="F37" s="2" t="s">
        <v>16</v>
      </c>
      <c r="W37" s="5">
        <f t="shared" si="3"/>
        <v>34</v>
      </c>
      <c r="X37" s="6">
        <v>0.572587</v>
      </c>
      <c r="Y37" s="6">
        <v>0.572761</v>
      </c>
      <c r="Z37" s="6">
        <v>0.57292</v>
      </c>
      <c r="AA37" s="6">
        <v>0.573068</v>
      </c>
      <c r="AB37" s="6">
        <v>0.573333</v>
      </c>
    </row>
    <row r="38" spans="23:28" ht="21">
      <c r="W38" s="5">
        <f t="shared" si="3"/>
        <v>35</v>
      </c>
      <c r="X38" s="6">
        <v>0.573564</v>
      </c>
      <c r="Y38" s="6">
        <v>0.573767</v>
      </c>
      <c r="Z38" s="6">
        <v>0.573947</v>
      </c>
      <c r="AA38" s="6">
        <v>0.574108</v>
      </c>
      <c r="AB38" s="6">
        <v>0.574253</v>
      </c>
    </row>
    <row r="39" spans="6:28" ht="21">
      <c r="F39" s="47">
        <v>2464</v>
      </c>
      <c r="G39" s="48">
        <v>70</v>
      </c>
      <c r="W39" s="5">
        <f t="shared" si="3"/>
        <v>36</v>
      </c>
      <c r="X39" s="6">
        <v>0.574383</v>
      </c>
      <c r="Y39" s="6">
        <v>0.574502</v>
      </c>
      <c r="Z39" s="6">
        <v>0.577216</v>
      </c>
      <c r="AA39" s="15"/>
      <c r="AB39" s="15"/>
    </row>
    <row r="40" spans="6:26" ht="21">
      <c r="F40" s="47">
        <f aca="true" t="shared" si="5" ref="F40:F103">F39+1</f>
        <v>2465</v>
      </c>
      <c r="G40" s="48">
        <v>44.8</v>
      </c>
      <c r="W40" s="5"/>
      <c r="X40" s="5"/>
      <c r="Y40" s="5"/>
      <c r="Z40" s="5"/>
    </row>
    <row r="41" spans="1:26" ht="21">
      <c r="A41" s="27"/>
      <c r="B41" s="28"/>
      <c r="F41" s="47">
        <f t="shared" si="5"/>
        <v>2466</v>
      </c>
      <c r="G41" s="48">
        <v>70</v>
      </c>
      <c r="W41" s="5"/>
      <c r="X41" s="5"/>
      <c r="Y41" s="5"/>
      <c r="Z41" s="5"/>
    </row>
    <row r="42" spans="6:26" ht="12" customHeight="1">
      <c r="F42" s="47">
        <f t="shared" si="5"/>
        <v>2467</v>
      </c>
      <c r="G42" s="48">
        <v>44.5</v>
      </c>
      <c r="W42" s="5"/>
      <c r="X42" s="5"/>
      <c r="Y42" s="5"/>
      <c r="Z42" s="5"/>
    </row>
    <row r="43" spans="6:26" ht="12" customHeight="1">
      <c r="F43" s="47">
        <f t="shared" si="5"/>
        <v>2468</v>
      </c>
      <c r="G43" s="48">
        <v>90</v>
      </c>
      <c r="W43" s="5"/>
      <c r="X43" s="5"/>
      <c r="Y43" s="5"/>
      <c r="Z43" s="5"/>
    </row>
    <row r="44" spans="1:26" ht="12" customHeight="1">
      <c r="A44" s="29"/>
      <c r="B44" s="30"/>
      <c r="F44" s="47">
        <f t="shared" si="5"/>
        <v>2469</v>
      </c>
      <c r="G44" s="48">
        <v>77</v>
      </c>
      <c r="W44" s="5"/>
      <c r="X44" s="5"/>
      <c r="Y44" s="5"/>
      <c r="Z44" s="5"/>
    </row>
    <row r="45" spans="1:26" ht="12" customHeight="1">
      <c r="A45" s="29"/>
      <c r="B45" s="30"/>
      <c r="F45" s="47">
        <f t="shared" si="5"/>
        <v>2470</v>
      </c>
      <c r="G45" s="48">
        <v>85</v>
      </c>
      <c r="W45" s="5"/>
      <c r="X45" s="5"/>
      <c r="Y45" s="5"/>
      <c r="Z45" s="5"/>
    </row>
    <row r="46" spans="1:26" ht="12" customHeight="1">
      <c r="A46" s="29"/>
      <c r="B46" s="30"/>
      <c r="F46" s="47">
        <f t="shared" si="5"/>
        <v>2471</v>
      </c>
      <c r="G46" s="48">
        <v>76.7</v>
      </c>
      <c r="W46" s="5"/>
      <c r="X46" s="5"/>
      <c r="Y46" s="5"/>
      <c r="Z46" s="5"/>
    </row>
    <row r="47" spans="1:26" ht="12" customHeight="1">
      <c r="A47" s="29"/>
      <c r="B47" s="30"/>
      <c r="F47" s="47">
        <f t="shared" si="5"/>
        <v>2472</v>
      </c>
      <c r="G47" s="48">
        <v>92.8</v>
      </c>
      <c r="W47" s="5"/>
      <c r="X47" s="5"/>
      <c r="Y47" s="5"/>
      <c r="Z47" s="5"/>
    </row>
    <row r="48" spans="1:26" ht="12" customHeight="1">
      <c r="A48" s="29"/>
      <c r="B48" s="30"/>
      <c r="F48" s="47">
        <f t="shared" si="5"/>
        <v>2473</v>
      </c>
      <c r="G48" s="48">
        <v>75</v>
      </c>
      <c r="W48" s="5"/>
      <c r="X48" s="5"/>
      <c r="Y48" s="5"/>
      <c r="Z48" s="5"/>
    </row>
    <row r="49" spans="1:26" ht="12" customHeight="1">
      <c r="A49" s="29"/>
      <c r="B49" s="30"/>
      <c r="F49" s="47">
        <f t="shared" si="5"/>
        <v>2474</v>
      </c>
      <c r="G49" s="48">
        <v>28</v>
      </c>
      <c r="W49" s="5"/>
      <c r="X49" s="5"/>
      <c r="Y49" s="5"/>
      <c r="Z49" s="5"/>
    </row>
    <row r="50" spans="1:26" ht="12" customHeight="1">
      <c r="A50" s="29"/>
      <c r="B50" s="30"/>
      <c r="F50" s="47">
        <f t="shared" si="5"/>
        <v>2475</v>
      </c>
      <c r="G50" s="48">
        <v>45</v>
      </c>
      <c r="W50" s="5"/>
      <c r="X50" s="5"/>
      <c r="Y50" s="5"/>
      <c r="Z50" s="5"/>
    </row>
    <row r="51" spans="1:26" ht="12" customHeight="1">
      <c r="A51" s="29"/>
      <c r="B51" s="30"/>
      <c r="F51" s="47">
        <f t="shared" si="5"/>
        <v>2476</v>
      </c>
      <c r="G51" s="48">
        <v>35.9</v>
      </c>
      <c r="W51" s="5"/>
      <c r="X51" s="5"/>
      <c r="Y51" s="5"/>
      <c r="Z51" s="5"/>
    </row>
    <row r="52" spans="1:26" ht="12" customHeight="1">
      <c r="A52" s="29"/>
      <c r="B52" s="30"/>
      <c r="F52" s="47">
        <f t="shared" si="5"/>
        <v>2477</v>
      </c>
      <c r="G52" s="48">
        <v>44.7</v>
      </c>
      <c r="W52" s="5"/>
      <c r="X52" s="5"/>
      <c r="Y52" s="5"/>
      <c r="Z52" s="5"/>
    </row>
    <row r="53" spans="1:26" ht="12" customHeight="1">
      <c r="A53" s="29"/>
      <c r="B53" s="30"/>
      <c r="F53" s="47">
        <f t="shared" si="5"/>
        <v>2478</v>
      </c>
      <c r="G53" s="48">
        <v>38.7</v>
      </c>
      <c r="W53" s="5"/>
      <c r="X53" s="5"/>
      <c r="Y53" s="5"/>
      <c r="Z53" s="5"/>
    </row>
    <row r="54" spans="2:26" ht="12" customHeight="1">
      <c r="B54" s="26"/>
      <c r="F54" s="47">
        <f t="shared" si="5"/>
        <v>2479</v>
      </c>
      <c r="G54" s="48">
        <v>31</v>
      </c>
      <c r="W54" s="5"/>
      <c r="X54" s="5"/>
      <c r="Y54" s="5"/>
      <c r="Z54" s="5"/>
    </row>
    <row r="55" spans="2:26" ht="12" customHeight="1">
      <c r="B55" s="26"/>
      <c r="F55" s="47">
        <f t="shared" si="5"/>
        <v>2480</v>
      </c>
      <c r="G55" s="48">
        <v>35.8</v>
      </c>
      <c r="W55" s="5"/>
      <c r="X55" s="5"/>
      <c r="Y55" s="5"/>
      <c r="Z55" s="5"/>
    </row>
    <row r="56" spans="2:26" ht="12" customHeight="1">
      <c r="B56" s="26"/>
      <c r="E56" s="31"/>
      <c r="F56" s="47">
        <f t="shared" si="5"/>
        <v>2481</v>
      </c>
      <c r="G56" s="48" t="s">
        <v>24</v>
      </c>
      <c r="W56" s="5"/>
      <c r="X56" s="5"/>
      <c r="Y56" s="5"/>
      <c r="Z56" s="5"/>
    </row>
    <row r="57" spans="2:23" ht="12" customHeight="1">
      <c r="B57" s="26"/>
      <c r="F57" s="47">
        <f t="shared" si="5"/>
        <v>2482</v>
      </c>
      <c r="G57" s="48">
        <v>49</v>
      </c>
      <c r="W57" s="1" t="s">
        <v>0</v>
      </c>
    </row>
    <row r="58" spans="2:24" ht="12" customHeight="1">
      <c r="B58" s="26"/>
      <c r="F58" s="47">
        <f t="shared" si="5"/>
        <v>2483</v>
      </c>
      <c r="G58" s="48">
        <v>44.2</v>
      </c>
      <c r="W58" s="1" t="s">
        <v>0</v>
      </c>
      <c r="X58" s="1" t="s">
        <v>17</v>
      </c>
    </row>
    <row r="59" spans="2:28" ht="12" customHeight="1">
      <c r="B59" s="26"/>
      <c r="F59" s="47">
        <f t="shared" si="5"/>
        <v>2484</v>
      </c>
      <c r="G59" s="48">
        <v>25</v>
      </c>
      <c r="W59" s="5">
        <v>1</v>
      </c>
      <c r="X59" s="32">
        <v>0</v>
      </c>
      <c r="Y59" s="5">
        <v>0.498384</v>
      </c>
      <c r="Z59" s="5">
        <v>0.643483</v>
      </c>
      <c r="AA59" s="5">
        <v>0.73147</v>
      </c>
      <c r="AB59" s="5">
        <v>0.792778</v>
      </c>
    </row>
    <row r="60" spans="2:28" ht="12" customHeight="1">
      <c r="B60" s="26"/>
      <c r="F60" s="47">
        <f t="shared" si="5"/>
        <v>2485</v>
      </c>
      <c r="G60" s="48">
        <v>20.6</v>
      </c>
      <c r="W60" s="5">
        <f aca="true" t="shared" si="6" ref="W60:W97">W59+1</f>
        <v>2</v>
      </c>
      <c r="X60" s="5">
        <v>0.838765</v>
      </c>
      <c r="Y60" s="5">
        <v>0.874926</v>
      </c>
      <c r="Z60" s="5">
        <v>0.904321</v>
      </c>
      <c r="AA60" s="5">
        <v>0.928816</v>
      </c>
      <c r="AB60" s="5">
        <v>0.949625</v>
      </c>
    </row>
    <row r="61" spans="1:28" ht="12" customHeight="1">
      <c r="A61" s="33"/>
      <c r="B61" s="34"/>
      <c r="C61" s="34"/>
      <c r="D61" s="4"/>
      <c r="E61" s="4"/>
      <c r="F61" s="47">
        <f t="shared" si="5"/>
        <v>2486</v>
      </c>
      <c r="G61" s="48">
        <v>55</v>
      </c>
      <c r="H61" s="4"/>
      <c r="I61" s="4"/>
      <c r="J61" s="4"/>
      <c r="K61" s="4"/>
      <c r="L61" s="4"/>
      <c r="M61" s="4"/>
      <c r="N61" s="4"/>
      <c r="O61" s="4"/>
      <c r="P61" s="4"/>
      <c r="W61" s="5">
        <f t="shared" si="6"/>
        <v>3</v>
      </c>
      <c r="X61" s="5">
        <v>0.96758</v>
      </c>
      <c r="Y61" s="5">
        <v>0.98327</v>
      </c>
      <c r="Z61" s="5">
        <v>0.997127</v>
      </c>
      <c r="AA61" s="5">
        <v>1.009478</v>
      </c>
      <c r="AB61" s="5">
        <v>1.020571</v>
      </c>
    </row>
    <row r="62" spans="1:28" ht="12" customHeight="1">
      <c r="A62" s="33"/>
      <c r="B62" s="35"/>
      <c r="C62" s="35"/>
      <c r="D62" s="14"/>
      <c r="E62" s="14"/>
      <c r="F62" s="47">
        <f t="shared" si="5"/>
        <v>2487</v>
      </c>
      <c r="G62" s="48">
        <v>31</v>
      </c>
      <c r="H62" s="14"/>
      <c r="I62" s="14"/>
      <c r="J62" s="14"/>
      <c r="K62" s="14"/>
      <c r="L62" s="14"/>
      <c r="M62" s="14"/>
      <c r="N62" s="14"/>
      <c r="O62" s="14"/>
      <c r="P62" s="14"/>
      <c r="W62" s="5">
        <f t="shared" si="6"/>
        <v>4</v>
      </c>
      <c r="X62" s="5">
        <v>1.030603</v>
      </c>
      <c r="Y62" s="5">
        <v>1.03973</v>
      </c>
      <c r="Z62" s="5">
        <v>1.048076</v>
      </c>
      <c r="AA62" s="5">
        <v>1.055746</v>
      </c>
      <c r="AB62" s="5">
        <v>1.062822</v>
      </c>
    </row>
    <row r="63" spans="2:28" ht="12" customHeight="1">
      <c r="B63" s="26"/>
      <c r="F63" s="47">
        <f t="shared" si="5"/>
        <v>2488</v>
      </c>
      <c r="G63" s="48" t="s">
        <v>24</v>
      </c>
      <c r="W63" s="5">
        <f t="shared" si="6"/>
        <v>5</v>
      </c>
      <c r="X63" s="5">
        <v>1.069377</v>
      </c>
      <c r="Y63" s="5">
        <v>1.07547</v>
      </c>
      <c r="Z63" s="5">
        <v>1.08115</v>
      </c>
      <c r="AA63" s="5">
        <v>1.086464</v>
      </c>
      <c r="AB63" s="5">
        <v>1.091446</v>
      </c>
    </row>
    <row r="64" spans="2:28" ht="12" customHeight="1">
      <c r="B64" s="26"/>
      <c r="F64" s="47">
        <f t="shared" si="5"/>
        <v>2489</v>
      </c>
      <c r="G64" s="48" t="s">
        <v>24</v>
      </c>
      <c r="Q64" s="4"/>
      <c r="R64" s="4"/>
      <c r="W64" s="5">
        <f t="shared" si="6"/>
        <v>6</v>
      </c>
      <c r="X64" s="5">
        <v>1.096128</v>
      </c>
      <c r="Y64" s="5">
        <v>1.100539</v>
      </c>
      <c r="Z64" s="5">
        <v>1.104703</v>
      </c>
      <c r="AA64" s="5">
        <v>1.108641</v>
      </c>
      <c r="AB64" s="5">
        <v>1.112374</v>
      </c>
    </row>
    <row r="65" spans="2:28" ht="12" customHeight="1">
      <c r="B65" s="26"/>
      <c r="F65" s="47">
        <f t="shared" si="5"/>
        <v>2490</v>
      </c>
      <c r="G65" s="48" t="s">
        <v>24</v>
      </c>
      <c r="Q65" s="14"/>
      <c r="R65" s="14"/>
      <c r="W65" s="5">
        <f t="shared" si="6"/>
        <v>7</v>
      </c>
      <c r="X65" s="5">
        <v>1.115917</v>
      </c>
      <c r="Y65" s="5">
        <v>1.119285</v>
      </c>
      <c r="Z65" s="5">
        <v>1.122493</v>
      </c>
      <c r="AA65" s="5">
        <v>1.125552</v>
      </c>
      <c r="AB65" s="5">
        <v>1.123472</v>
      </c>
    </row>
    <row r="66" spans="2:28" ht="12" customHeight="1">
      <c r="B66" s="26"/>
      <c r="F66" s="47">
        <f t="shared" si="5"/>
        <v>2491</v>
      </c>
      <c r="G66" s="48" t="s">
        <v>24</v>
      </c>
      <c r="W66" s="5">
        <f t="shared" si="6"/>
        <v>8</v>
      </c>
      <c r="X66" s="5">
        <v>1.131265</v>
      </c>
      <c r="Y66" s="5">
        <v>1.133937</v>
      </c>
      <c r="Z66" s="5">
        <v>1.136498</v>
      </c>
      <c r="AA66" s="5">
        <v>1.138955</v>
      </c>
      <c r="AB66" s="5">
        <v>1.141315</v>
      </c>
    </row>
    <row r="67" spans="2:28" ht="12" customHeight="1">
      <c r="B67" s="26"/>
      <c r="F67" s="47">
        <f t="shared" si="5"/>
        <v>2492</v>
      </c>
      <c r="G67" s="48" t="s">
        <v>24</v>
      </c>
      <c r="W67" s="5">
        <f t="shared" si="6"/>
        <v>9</v>
      </c>
      <c r="X67" s="5">
        <v>1.143582</v>
      </c>
      <c r="Y67" s="5">
        <v>1.145764</v>
      </c>
      <c r="Z67" s="5">
        <v>1.147865</v>
      </c>
      <c r="AA67" s="5">
        <v>1.14989</v>
      </c>
      <c r="AB67" s="5">
        <v>1.151843</v>
      </c>
    </row>
    <row r="68" spans="2:28" ht="12" customHeight="1">
      <c r="B68" s="26"/>
      <c r="F68" s="47">
        <f t="shared" si="5"/>
        <v>2493</v>
      </c>
      <c r="G68" s="48" t="s">
        <v>24</v>
      </c>
      <c r="W68" s="5">
        <f t="shared" si="6"/>
        <v>10</v>
      </c>
      <c r="X68" s="5">
        <v>1.153728</v>
      </c>
      <c r="Y68" s="5">
        <v>1.155549</v>
      </c>
      <c r="Z68" s="5">
        <v>1.15731</v>
      </c>
      <c r="AA68" s="5">
        <v>1.16676</v>
      </c>
      <c r="AB68" s="5">
        <v>1.160661</v>
      </c>
    </row>
    <row r="69" spans="2:28" ht="12" customHeight="1">
      <c r="B69" s="26"/>
      <c r="F69" s="47">
        <f t="shared" si="5"/>
        <v>2494</v>
      </c>
      <c r="G69" s="48" t="s">
        <v>24</v>
      </c>
      <c r="W69" s="5">
        <f t="shared" si="6"/>
        <v>11</v>
      </c>
      <c r="X69" s="5">
        <v>1.162257</v>
      </c>
      <c r="Y69" s="5">
        <v>1.163804</v>
      </c>
      <c r="Z69" s="5">
        <v>1.165305</v>
      </c>
      <c r="AA69" s="5">
        <v>1.173438</v>
      </c>
      <c r="AB69" s="5">
        <v>1.168173</v>
      </c>
    </row>
    <row r="70" spans="2:28" ht="12" customHeight="1">
      <c r="B70" s="26"/>
      <c r="F70" s="47">
        <f t="shared" si="5"/>
        <v>2495</v>
      </c>
      <c r="G70" s="48" t="s">
        <v>24</v>
      </c>
      <c r="W70" s="5">
        <f t="shared" si="6"/>
        <v>12</v>
      </c>
      <c r="X70" s="5">
        <v>1.169546</v>
      </c>
      <c r="Y70" s="5">
        <v>1.17088</v>
      </c>
      <c r="Z70" s="5">
        <v>1.172176</v>
      </c>
      <c r="AA70" s="5">
        <v>1.179263</v>
      </c>
      <c r="AB70" s="5">
        <v>1.174665</v>
      </c>
    </row>
    <row r="71" spans="2:28" ht="12" customHeight="1">
      <c r="B71" s="26"/>
      <c r="F71" s="47">
        <f t="shared" si="5"/>
        <v>2496</v>
      </c>
      <c r="G71" s="48">
        <v>63</v>
      </c>
      <c r="W71" s="5">
        <f t="shared" si="6"/>
        <v>13</v>
      </c>
      <c r="X71" s="5">
        <v>1.17586</v>
      </c>
      <c r="Y71" s="5">
        <v>1.177024</v>
      </c>
      <c r="Z71" s="5">
        <v>1.178158</v>
      </c>
      <c r="AA71" s="5">
        <v>1.184398</v>
      </c>
      <c r="AB71" s="5">
        <v>1.180341</v>
      </c>
    </row>
    <row r="72" spans="2:28" ht="12" customHeight="1">
      <c r="B72" s="26"/>
      <c r="F72" s="47">
        <f t="shared" si="5"/>
        <v>2497</v>
      </c>
      <c r="G72" s="48">
        <v>140.5</v>
      </c>
      <c r="W72" s="5">
        <f t="shared" si="6"/>
        <v>14</v>
      </c>
      <c r="X72" s="5">
        <v>1.181392</v>
      </c>
      <c r="Y72" s="5">
        <v>1.182418</v>
      </c>
      <c r="Z72" s="5">
        <v>1.18342</v>
      </c>
      <c r="AA72" s="5">
        <v>1.188964</v>
      </c>
      <c r="AB72" s="5">
        <v>1.185353</v>
      </c>
    </row>
    <row r="73" spans="2:28" ht="12" customHeight="1">
      <c r="B73" s="26"/>
      <c r="F73" s="47">
        <f t="shared" si="5"/>
        <v>2498</v>
      </c>
      <c r="G73" s="49">
        <v>90.4</v>
      </c>
      <c r="W73" s="5">
        <f t="shared" si="6"/>
        <v>15</v>
      </c>
      <c r="X73" s="5">
        <v>1.186287</v>
      </c>
      <c r="Y73" s="5">
        <v>1.187199</v>
      </c>
      <c r="Z73" s="5">
        <v>1.188091</v>
      </c>
      <c r="AA73" s="5">
        <v>1.193056</v>
      </c>
      <c r="AB73" s="5">
        <v>1.189818</v>
      </c>
    </row>
    <row r="74" spans="2:28" ht="12" customHeight="1">
      <c r="B74" s="26"/>
      <c r="E74" s="31"/>
      <c r="F74" s="47">
        <f t="shared" si="5"/>
        <v>2499</v>
      </c>
      <c r="G74" s="48">
        <v>70</v>
      </c>
      <c r="W74" s="5">
        <f t="shared" si="6"/>
        <v>16</v>
      </c>
      <c r="X74" s="5">
        <v>1.190653</v>
      </c>
      <c r="Y74" s="5">
        <v>1.191471</v>
      </c>
      <c r="Z74" s="5">
        <v>1.192272</v>
      </c>
      <c r="AA74" s="5">
        <v>1.196747</v>
      </c>
      <c r="AB74" s="5">
        <v>1.193824</v>
      </c>
    </row>
    <row r="75" spans="2:28" ht="12" customHeight="1">
      <c r="B75" s="26"/>
      <c r="F75" s="47">
        <f t="shared" si="5"/>
        <v>2500</v>
      </c>
      <c r="G75" s="48">
        <v>90.3</v>
      </c>
      <c r="W75" s="5">
        <f t="shared" si="6"/>
        <v>17</v>
      </c>
      <c r="X75" s="5">
        <v>1.194577</v>
      </c>
      <c r="Y75" s="5">
        <v>1.195315</v>
      </c>
      <c r="Z75" s="5">
        <v>1.196038</v>
      </c>
      <c r="AA75" s="5">
        <v>1.22298</v>
      </c>
      <c r="AB75" s="5">
        <v>1.197443</v>
      </c>
    </row>
    <row r="76" spans="1:28" ht="12" customHeight="1">
      <c r="A76" s="33">
        <f>ROUND(U4/5,0)</f>
        <v>15</v>
      </c>
      <c r="B76" s="26"/>
      <c r="C76" s="36">
        <f>+A76+1</f>
        <v>16</v>
      </c>
      <c r="F76" s="47">
        <f t="shared" si="5"/>
        <v>2501</v>
      </c>
      <c r="G76" s="48">
        <v>50.4</v>
      </c>
      <c r="W76" s="5">
        <f t="shared" si="6"/>
        <v>18</v>
      </c>
      <c r="X76" s="5">
        <v>1.198126</v>
      </c>
      <c r="Y76" s="5">
        <v>1.198795</v>
      </c>
      <c r="Z76" s="5">
        <v>1.199453</v>
      </c>
      <c r="AA76" s="5">
        <v>1.203154</v>
      </c>
      <c r="AB76" s="5">
        <v>1.200731</v>
      </c>
    </row>
    <row r="77" spans="1:28" ht="12" customHeight="1">
      <c r="A77" s="33">
        <f>U4-((A76-1)*5)</f>
        <v>7</v>
      </c>
      <c r="B77" s="37"/>
      <c r="F77" s="47">
        <f t="shared" si="5"/>
        <v>2502</v>
      </c>
      <c r="G77" s="48">
        <v>90.5</v>
      </c>
      <c r="W77" s="5">
        <f t="shared" si="6"/>
        <v>19</v>
      </c>
      <c r="X77" s="5">
        <v>1.201353</v>
      </c>
      <c r="Y77" s="5">
        <v>1.201964</v>
      </c>
      <c r="Z77" s="5">
        <v>1.202564</v>
      </c>
      <c r="AA77" s="5">
        <v>1.205956</v>
      </c>
      <c r="AB77" s="5">
        <v>1.203734</v>
      </c>
    </row>
    <row r="78" spans="1:28" ht="12" customHeight="1">
      <c r="A78" s="33" t="s">
        <v>18</v>
      </c>
      <c r="B78" s="38">
        <f>IF($A$77&gt;=6,VLOOKUP($C$76,$W$4:$AB$39,$A$77-4),VLOOKUP($A$76,$W$4:$AB$39,$A$77+1))</f>
        <v>0.556299</v>
      </c>
      <c r="F78" s="47">
        <f t="shared" si="5"/>
        <v>2503</v>
      </c>
      <c r="G78" s="48">
        <v>50.2</v>
      </c>
      <c r="W78" s="5">
        <f t="shared" si="6"/>
        <v>20</v>
      </c>
      <c r="X78" s="5">
        <v>1.204304</v>
      </c>
      <c r="Y78" s="5">
        <v>1.204864</v>
      </c>
      <c r="Z78" s="5">
        <v>1.205414</v>
      </c>
      <c r="AA78" s="5">
        <v>1.208535</v>
      </c>
      <c r="AB78" s="5">
        <v>1.206489</v>
      </c>
    </row>
    <row r="79" spans="1:28" ht="12" customHeight="1">
      <c r="A79" s="33" t="s">
        <v>19</v>
      </c>
      <c r="B79" s="38">
        <f>IF($A$77&gt;=6,VLOOKUP($C$76,$W$59:$AB$98,$A$77-4),VLOOKUP($A$76,$W$59:$AB$98,$A$77+1))</f>
        <v>1.191471</v>
      </c>
      <c r="F79" s="47">
        <f t="shared" si="5"/>
        <v>2504</v>
      </c>
      <c r="G79" s="48">
        <v>45.2</v>
      </c>
      <c r="W79" s="5">
        <f t="shared" si="6"/>
        <v>21</v>
      </c>
      <c r="X79" s="5">
        <v>1.207013</v>
      </c>
      <c r="Y79" s="5">
        <v>1.207528</v>
      </c>
      <c r="Z79" s="5">
        <v>1.208036</v>
      </c>
      <c r="AA79" s="5">
        <v>1.210919</v>
      </c>
      <c r="AB79" s="5">
        <v>1.209027</v>
      </c>
    </row>
    <row r="80" spans="2:28" ht="12" customHeight="1">
      <c r="B80" s="37"/>
      <c r="F80" s="47">
        <f t="shared" si="5"/>
        <v>2505</v>
      </c>
      <c r="G80" s="48">
        <v>30</v>
      </c>
      <c r="W80" s="5">
        <f t="shared" si="6"/>
        <v>22</v>
      </c>
      <c r="X80" s="5">
        <v>1.209511</v>
      </c>
      <c r="Y80" s="5">
        <v>1.209987</v>
      </c>
      <c r="Z80" s="5">
        <v>1.210487</v>
      </c>
      <c r="AA80" s="5">
        <v>1.210129</v>
      </c>
      <c r="AB80" s="5">
        <v>1.211374</v>
      </c>
    </row>
    <row r="81" spans="1:28" ht="12" customHeight="1">
      <c r="A81" s="33" t="s">
        <v>20</v>
      </c>
      <c r="B81" s="35">
        <f>B79/U7</f>
        <v>0.04387354993609662</v>
      </c>
      <c r="F81" s="47">
        <f t="shared" si="5"/>
        <v>2506</v>
      </c>
      <c r="G81" s="48">
        <v>40.3</v>
      </c>
      <c r="W81" s="5">
        <f t="shared" si="6"/>
        <v>23</v>
      </c>
      <c r="X81" s="5">
        <v>1.211823</v>
      </c>
      <c r="Y81" s="5">
        <v>1.212265</v>
      </c>
      <c r="Z81" s="5">
        <v>1.2127</v>
      </c>
      <c r="AA81" s="5">
        <v>1.215186</v>
      </c>
      <c r="AB81" s="5">
        <v>1.213552</v>
      </c>
    </row>
    <row r="82" spans="1:28" ht="12" customHeight="1">
      <c r="A82" s="33" t="s">
        <v>21</v>
      </c>
      <c r="B82" s="35">
        <f>U5-(B78/B81)</f>
        <v>50.2178040508918</v>
      </c>
      <c r="F82" s="47">
        <f t="shared" si="5"/>
        <v>2507</v>
      </c>
      <c r="G82" s="48">
        <v>40.7</v>
      </c>
      <c r="W82" s="5">
        <f t="shared" si="6"/>
        <v>24</v>
      </c>
      <c r="X82" s="5">
        <v>1.213969</v>
      </c>
      <c r="Y82" s="5">
        <v>1.214381</v>
      </c>
      <c r="Z82" s="5">
        <v>1.214786</v>
      </c>
      <c r="AA82" s="5">
        <v>1.21855</v>
      </c>
      <c r="AB82" s="5">
        <v>1.21558</v>
      </c>
    </row>
    <row r="83" spans="2:28" ht="12" customHeight="1">
      <c r="B83" s="37"/>
      <c r="F83" s="47">
        <f t="shared" si="5"/>
        <v>2508</v>
      </c>
      <c r="G83" s="48">
        <v>75.8</v>
      </c>
      <c r="W83" s="5">
        <f t="shared" si="6"/>
        <v>25</v>
      </c>
      <c r="X83" s="5">
        <v>1.216353</v>
      </c>
      <c r="Y83" s="5">
        <v>1.217105</v>
      </c>
      <c r="Z83" s="5">
        <v>1.217837</v>
      </c>
      <c r="AA83" s="5">
        <v>1.221858</v>
      </c>
      <c r="AB83" s="5">
        <v>1.219245</v>
      </c>
    </row>
    <row r="84" spans="2:28" ht="12" customHeight="1">
      <c r="B84" s="37"/>
      <c r="F84" s="47">
        <f t="shared" si="5"/>
        <v>2509</v>
      </c>
      <c r="G84" s="48">
        <v>47.9</v>
      </c>
      <c r="W84" s="5">
        <f t="shared" si="6"/>
        <v>26</v>
      </c>
      <c r="X84" s="5">
        <v>1.219923</v>
      </c>
      <c r="Y84" s="5">
        <v>1.220584</v>
      </c>
      <c r="Z84" s="5">
        <v>1.221229</v>
      </c>
      <c r="AA84" s="5">
        <v>1.224972</v>
      </c>
      <c r="AB84" s="5">
        <v>1.222473</v>
      </c>
    </row>
    <row r="85" spans="2:28" ht="12" customHeight="1">
      <c r="B85" s="26"/>
      <c r="F85" s="47">
        <f t="shared" si="5"/>
        <v>2510</v>
      </c>
      <c r="G85" s="48">
        <v>51.2</v>
      </c>
      <c r="W85" s="5">
        <f t="shared" si="6"/>
        <v>27</v>
      </c>
      <c r="X85" s="5">
        <v>1.223073</v>
      </c>
      <c r="Y85" s="5">
        <v>1.222659</v>
      </c>
      <c r="Z85" s="5">
        <v>1.224232</v>
      </c>
      <c r="AA85" s="5">
        <v>1.230219</v>
      </c>
      <c r="AB85" s="5">
        <v>1.22534</v>
      </c>
    </row>
    <row r="86" spans="2:28" ht="12" customHeight="1">
      <c r="B86" s="26"/>
      <c r="F86" s="47">
        <f t="shared" si="5"/>
        <v>2511</v>
      </c>
      <c r="G86" s="48">
        <v>84</v>
      </c>
      <c r="W86" s="5">
        <f t="shared" si="6"/>
        <v>28</v>
      </c>
      <c r="X86" s="5">
        <v>1.226657</v>
      </c>
      <c r="Y86" s="5">
        <v>1.227906</v>
      </c>
      <c r="Z86" s="5">
        <v>1.229092</v>
      </c>
      <c r="AA86" s="5">
        <v>1.235121</v>
      </c>
      <c r="AB86" s="5">
        <v>1.231292</v>
      </c>
    </row>
    <row r="87" spans="2:28" ht="12" customHeight="1">
      <c r="B87" s="26"/>
      <c r="F87" s="47">
        <f t="shared" si="5"/>
        <v>2512</v>
      </c>
      <c r="G87" s="48">
        <v>50.2</v>
      </c>
      <c r="W87" s="5">
        <f t="shared" si="6"/>
        <v>29</v>
      </c>
      <c r="X87" s="5">
        <v>1.232316</v>
      </c>
      <c r="Y87" s="5">
        <v>1.233293</v>
      </c>
      <c r="Z87" s="5">
        <v>1.234227</v>
      </c>
      <c r="AA87" s="5">
        <v>1.235121</v>
      </c>
      <c r="AB87" s="5">
        <v>1.235977</v>
      </c>
    </row>
    <row r="88" spans="2:28" ht="12" customHeight="1">
      <c r="B88" s="26"/>
      <c r="F88" s="47">
        <f t="shared" si="5"/>
        <v>2513</v>
      </c>
      <c r="G88" s="48">
        <v>67</v>
      </c>
      <c r="W88" s="5">
        <f t="shared" si="6"/>
        <v>30</v>
      </c>
      <c r="X88" s="5">
        <v>1.236799</v>
      </c>
      <c r="Y88" s="5">
        <v>1.237587</v>
      </c>
      <c r="Z88" s="5">
        <v>1.238345</v>
      </c>
      <c r="AA88" s="5">
        <v>1.239074</v>
      </c>
      <c r="AB88" s="5">
        <v>1.239775</v>
      </c>
    </row>
    <row r="89" spans="2:28" ht="12" customHeight="1">
      <c r="B89" s="26"/>
      <c r="F89" s="47">
        <f t="shared" si="5"/>
        <v>2514</v>
      </c>
      <c r="G89" s="48">
        <v>80</v>
      </c>
      <c r="U89" s="3"/>
      <c r="W89" s="5">
        <f t="shared" si="6"/>
        <v>31</v>
      </c>
      <c r="X89" s="5">
        <v>1.240451</v>
      </c>
      <c r="Y89" s="5">
        <v>1.241102</v>
      </c>
      <c r="Z89" s="5">
        <v>1.241731</v>
      </c>
      <c r="AA89" s="5">
        <v>1.242338</v>
      </c>
      <c r="AB89" s="5">
        <v>1.242924</v>
      </c>
    </row>
    <row r="90" spans="2:28" ht="12" customHeight="1">
      <c r="B90" s="26"/>
      <c r="F90" s="47">
        <f t="shared" si="5"/>
        <v>2515</v>
      </c>
      <c r="G90" s="49">
        <v>59</v>
      </c>
      <c r="W90" s="5">
        <f t="shared" si="6"/>
        <v>32</v>
      </c>
      <c r="X90" s="5">
        <v>1.243492</v>
      </c>
      <c r="Y90" s="5">
        <v>1.24404</v>
      </c>
      <c r="Z90" s="5">
        <v>1.244571</v>
      </c>
      <c r="AA90" s="5">
        <v>1.245086</v>
      </c>
      <c r="AB90" s="5">
        <v>1.245585</v>
      </c>
    </row>
    <row r="91" spans="2:28" ht="12" customHeight="1">
      <c r="B91" s="26"/>
      <c r="F91" s="47">
        <f t="shared" si="5"/>
        <v>2516</v>
      </c>
      <c r="G91" s="48">
        <v>195.2</v>
      </c>
      <c r="W91" s="5">
        <f t="shared" si="6"/>
        <v>33</v>
      </c>
      <c r="X91" s="5">
        <v>1.246068</v>
      </c>
      <c r="Y91" s="5">
        <v>1.246538</v>
      </c>
      <c r="Z91" s="5">
        <v>1.246993</v>
      </c>
      <c r="AA91" s="5">
        <v>1.247436</v>
      </c>
      <c r="AB91" s="5">
        <v>1.247866</v>
      </c>
    </row>
    <row r="92" spans="2:28" ht="12" customHeight="1">
      <c r="B92" s="26"/>
      <c r="F92" s="47">
        <f t="shared" si="5"/>
        <v>2517</v>
      </c>
      <c r="G92" s="48">
        <v>85</v>
      </c>
      <c r="W92" s="5">
        <f t="shared" si="6"/>
        <v>34</v>
      </c>
      <c r="X92" s="5">
        <v>1.248691</v>
      </c>
      <c r="Y92" s="5">
        <v>1.249472</v>
      </c>
      <c r="Z92" s="5">
        <v>1.250213</v>
      </c>
      <c r="AA92" s="5">
        <v>1.250916</v>
      </c>
      <c r="AB92" s="5">
        <v>1.251586</v>
      </c>
    </row>
    <row r="93" spans="2:28" ht="12" customHeight="1">
      <c r="B93" s="26"/>
      <c r="F93" s="47">
        <f t="shared" si="5"/>
        <v>2518</v>
      </c>
      <c r="G93" s="48" t="s">
        <v>24</v>
      </c>
      <c r="W93" s="5">
        <f t="shared" si="6"/>
        <v>35</v>
      </c>
      <c r="X93" s="5">
        <v>1.252224</v>
      </c>
      <c r="Y93" s="5">
        <v>1.252832</v>
      </c>
      <c r="Z93" s="5">
        <v>1.253413</v>
      </c>
      <c r="AA93" s="5">
        <v>1.253969</v>
      </c>
      <c r="AB93" s="5">
        <v>1.254501</v>
      </c>
    </row>
    <row r="94" spans="2:28" ht="12" customHeight="1">
      <c r="B94" s="26"/>
      <c r="F94" s="47">
        <f t="shared" si="5"/>
        <v>2519</v>
      </c>
      <c r="G94" s="48">
        <v>95</v>
      </c>
      <c r="W94" s="5">
        <f t="shared" si="6"/>
        <v>36</v>
      </c>
      <c r="X94" s="5">
        <v>1.25501</v>
      </c>
      <c r="Y94" s="5">
        <v>1.255499</v>
      </c>
      <c r="Z94" s="5">
        <v>1.255969</v>
      </c>
      <c r="AA94" s="5">
        <v>1.25642</v>
      </c>
      <c r="AB94" s="5">
        <v>1.256854</v>
      </c>
    </row>
    <row r="95" spans="2:28" ht="12" customHeight="1">
      <c r="B95" s="26"/>
      <c r="F95" s="47">
        <f t="shared" si="5"/>
        <v>2520</v>
      </c>
      <c r="G95" s="48" t="s">
        <v>24</v>
      </c>
      <c r="W95" s="5">
        <f t="shared" si="6"/>
        <v>37</v>
      </c>
      <c r="X95" s="5">
        <v>1.257272</v>
      </c>
      <c r="Y95" s="5">
        <v>1.257675</v>
      </c>
      <c r="Z95" s="5">
        <v>2.258064</v>
      </c>
      <c r="AA95" s="5">
        <v>1.258438</v>
      </c>
      <c r="AB95" s="5">
        <v>1.2588</v>
      </c>
    </row>
    <row r="96" spans="2:28" ht="12" customHeight="1">
      <c r="B96" s="26"/>
      <c r="F96" s="47">
        <f t="shared" si="5"/>
        <v>2521</v>
      </c>
      <c r="G96" s="48" t="s">
        <v>24</v>
      </c>
      <c r="W96" s="5">
        <f t="shared" si="6"/>
        <v>38</v>
      </c>
      <c r="X96" s="5">
        <v>1.259653</v>
      </c>
      <c r="Y96" s="5">
        <v>1.260439</v>
      </c>
      <c r="Z96" s="5">
        <v>1.261167</v>
      </c>
      <c r="AA96" s="5">
        <v>1.261841</v>
      </c>
      <c r="AB96" s="5">
        <v>1.263056</v>
      </c>
    </row>
    <row r="97" spans="2:28" ht="12" customHeight="1">
      <c r="B97" s="26"/>
      <c r="F97" s="47">
        <f t="shared" si="5"/>
        <v>2522</v>
      </c>
      <c r="G97" s="48">
        <v>67</v>
      </c>
      <c r="W97" s="5">
        <f t="shared" si="6"/>
        <v>39</v>
      </c>
      <c r="X97" s="5">
        <v>1.26412</v>
      </c>
      <c r="Y97" s="5">
        <v>1.265061</v>
      </c>
      <c r="Z97" s="5">
        <v>1.265899</v>
      </c>
      <c r="AA97" s="5">
        <v>1.266651</v>
      </c>
      <c r="AB97" s="5">
        <v>1.267331</v>
      </c>
    </row>
    <row r="98" spans="2:26" ht="12" customHeight="1">
      <c r="B98" s="26"/>
      <c r="F98" s="47">
        <f t="shared" si="5"/>
        <v>2523</v>
      </c>
      <c r="G98" s="48">
        <v>48</v>
      </c>
      <c r="W98" s="5">
        <v>40</v>
      </c>
      <c r="X98" s="5">
        <v>1.267948</v>
      </c>
      <c r="Y98" s="5">
        <v>1.268511</v>
      </c>
      <c r="Z98" s="5">
        <v>1.28255</v>
      </c>
    </row>
    <row r="99" spans="2:7" ht="12" customHeight="1">
      <c r="B99" s="26"/>
      <c r="F99" s="47">
        <f t="shared" si="5"/>
        <v>2524</v>
      </c>
      <c r="G99" s="48">
        <v>64</v>
      </c>
    </row>
    <row r="100" spans="6:7" ht="12" customHeight="1">
      <c r="F100" s="47">
        <f t="shared" si="5"/>
        <v>2525</v>
      </c>
      <c r="G100" s="48">
        <v>49.1</v>
      </c>
    </row>
    <row r="101" spans="6:7" ht="12" customHeight="1">
      <c r="F101" s="47">
        <f t="shared" si="5"/>
        <v>2526</v>
      </c>
      <c r="G101" s="48">
        <v>64</v>
      </c>
    </row>
    <row r="102" spans="6:7" ht="12" customHeight="1">
      <c r="F102" s="47">
        <f t="shared" si="5"/>
        <v>2527</v>
      </c>
      <c r="G102" s="48">
        <v>65.3</v>
      </c>
    </row>
    <row r="103" spans="6:7" ht="12" customHeight="1">
      <c r="F103" s="47">
        <f t="shared" si="5"/>
        <v>2528</v>
      </c>
      <c r="G103" s="48">
        <v>66.3</v>
      </c>
    </row>
    <row r="104" spans="6:7" ht="12" customHeight="1">
      <c r="F104" s="47">
        <f aca="true" t="shared" si="7" ref="F104:F138">F103+1</f>
        <v>2529</v>
      </c>
      <c r="G104" s="48">
        <v>91.5</v>
      </c>
    </row>
    <row r="105" spans="6:7" ht="12" customHeight="1">
      <c r="F105" s="47">
        <f t="shared" si="7"/>
        <v>2530</v>
      </c>
      <c r="G105" s="48">
        <v>98.7</v>
      </c>
    </row>
    <row r="106" spans="6:7" ht="12" customHeight="1">
      <c r="F106" s="47">
        <f t="shared" si="7"/>
        <v>2531</v>
      </c>
      <c r="G106" s="48">
        <v>42.5</v>
      </c>
    </row>
    <row r="107" spans="6:7" ht="12" customHeight="1">
      <c r="F107" s="47">
        <f t="shared" si="7"/>
        <v>2532</v>
      </c>
      <c r="G107" s="48">
        <v>59.1</v>
      </c>
    </row>
    <row r="108" spans="6:7" ht="12" customHeight="1">
      <c r="F108" s="47">
        <f t="shared" si="7"/>
        <v>2533</v>
      </c>
      <c r="G108" s="48">
        <v>40.5</v>
      </c>
    </row>
    <row r="109" spans="6:7" ht="12" customHeight="1">
      <c r="F109" s="47">
        <f t="shared" si="7"/>
        <v>2534</v>
      </c>
      <c r="G109" s="48">
        <v>60.6</v>
      </c>
    </row>
    <row r="110" spans="6:7" ht="12" customHeight="1">
      <c r="F110" s="47">
        <f t="shared" si="7"/>
        <v>2535</v>
      </c>
      <c r="G110" s="48" t="s">
        <v>24</v>
      </c>
    </row>
    <row r="111" spans="6:7" ht="12" customHeight="1">
      <c r="F111" s="47">
        <f t="shared" si="7"/>
        <v>2536</v>
      </c>
      <c r="G111" s="48">
        <v>82</v>
      </c>
    </row>
    <row r="112" spans="6:7" ht="12" customHeight="1">
      <c r="F112" s="47">
        <f t="shared" si="7"/>
        <v>2537</v>
      </c>
      <c r="G112" s="48">
        <v>85.5</v>
      </c>
    </row>
    <row r="113" spans="6:7" ht="12" customHeight="1">
      <c r="F113" s="47">
        <f t="shared" si="7"/>
        <v>2538</v>
      </c>
      <c r="G113" s="49">
        <v>76.8</v>
      </c>
    </row>
    <row r="114" spans="6:7" ht="12" customHeight="1">
      <c r="F114" s="47">
        <f t="shared" si="7"/>
        <v>2539</v>
      </c>
      <c r="G114" s="48">
        <v>40.4</v>
      </c>
    </row>
    <row r="115" spans="6:7" ht="12" customHeight="1">
      <c r="F115" s="47">
        <f t="shared" si="7"/>
        <v>2540</v>
      </c>
      <c r="G115" s="49">
        <v>60.1</v>
      </c>
    </row>
    <row r="116" spans="6:7" ht="12" customHeight="1">
      <c r="F116" s="47">
        <f t="shared" si="7"/>
        <v>2541</v>
      </c>
      <c r="G116" s="50">
        <v>51.2</v>
      </c>
    </row>
    <row r="117" spans="6:7" ht="12" customHeight="1">
      <c r="F117" s="47">
        <f t="shared" si="7"/>
        <v>2542</v>
      </c>
      <c r="G117" s="53" t="s">
        <v>24</v>
      </c>
    </row>
    <row r="118" spans="6:7" ht="12" customHeight="1">
      <c r="F118" s="47">
        <f t="shared" si="7"/>
        <v>2543</v>
      </c>
      <c r="G118" s="53" t="s">
        <v>24</v>
      </c>
    </row>
    <row r="119" spans="6:7" ht="12" customHeight="1">
      <c r="F119" s="47">
        <f t="shared" si="7"/>
        <v>2544</v>
      </c>
      <c r="G119" s="53" t="s">
        <v>24</v>
      </c>
    </row>
    <row r="120" spans="6:7" ht="12" customHeight="1">
      <c r="F120" s="47">
        <f t="shared" si="7"/>
        <v>2545</v>
      </c>
      <c r="G120" s="53" t="s">
        <v>24</v>
      </c>
    </row>
    <row r="121" spans="6:7" ht="12" customHeight="1">
      <c r="F121" s="47">
        <f t="shared" si="7"/>
        <v>2546</v>
      </c>
      <c r="G121" s="53">
        <v>50.6</v>
      </c>
    </row>
    <row r="122" spans="6:7" ht="12" customHeight="1">
      <c r="F122" s="47">
        <f t="shared" si="7"/>
        <v>2547</v>
      </c>
      <c r="G122" s="53">
        <v>64.2</v>
      </c>
    </row>
    <row r="123" spans="6:7" ht="12" customHeight="1">
      <c r="F123" s="47">
        <f t="shared" si="7"/>
        <v>2548</v>
      </c>
      <c r="G123" s="53">
        <v>126.7</v>
      </c>
    </row>
    <row r="124" spans="6:7" ht="12" customHeight="1">
      <c r="F124" s="47">
        <f t="shared" si="7"/>
        <v>2549</v>
      </c>
      <c r="G124" s="53">
        <v>53.5</v>
      </c>
    </row>
    <row r="125" spans="6:7" ht="12" customHeight="1">
      <c r="F125" s="47">
        <f t="shared" si="7"/>
        <v>2550</v>
      </c>
      <c r="G125" s="53" t="s">
        <v>24</v>
      </c>
    </row>
    <row r="126" spans="6:7" ht="12" customHeight="1">
      <c r="F126" s="47">
        <f t="shared" si="7"/>
        <v>2551</v>
      </c>
      <c r="G126" s="53" t="s">
        <v>24</v>
      </c>
    </row>
    <row r="127" spans="6:7" ht="12" customHeight="1">
      <c r="F127" s="47">
        <f t="shared" si="7"/>
        <v>2552</v>
      </c>
      <c r="G127" s="53" t="s">
        <v>24</v>
      </c>
    </row>
    <row r="128" spans="6:7" ht="12" customHeight="1">
      <c r="F128" s="47">
        <f t="shared" si="7"/>
        <v>2553</v>
      </c>
      <c r="G128" s="53" t="s">
        <v>24</v>
      </c>
    </row>
    <row r="129" spans="6:7" ht="12" customHeight="1">
      <c r="F129" s="47">
        <f t="shared" si="7"/>
        <v>2554</v>
      </c>
      <c r="G129" s="53" t="s">
        <v>24</v>
      </c>
    </row>
    <row r="130" spans="6:7" ht="12" customHeight="1">
      <c r="F130" s="47">
        <f t="shared" si="7"/>
        <v>2555</v>
      </c>
      <c r="G130" s="53" t="s">
        <v>24</v>
      </c>
    </row>
    <row r="131" spans="6:7" ht="12" customHeight="1">
      <c r="F131" s="47">
        <f t="shared" si="7"/>
        <v>2556</v>
      </c>
      <c r="G131" s="53">
        <v>65</v>
      </c>
    </row>
    <row r="132" spans="6:7" ht="12" customHeight="1">
      <c r="F132" s="47">
        <f>F131+1</f>
        <v>2557</v>
      </c>
      <c r="G132" s="53">
        <v>30.5</v>
      </c>
    </row>
    <row r="133" spans="6:7" ht="12" customHeight="1">
      <c r="F133" s="74">
        <f t="shared" si="7"/>
        <v>2558</v>
      </c>
      <c r="G133" s="73">
        <v>68</v>
      </c>
    </row>
    <row r="134" spans="6:7" ht="12" customHeight="1">
      <c r="F134" s="74">
        <f t="shared" si="7"/>
        <v>2559</v>
      </c>
      <c r="G134" s="73">
        <v>65</v>
      </c>
    </row>
    <row r="135" spans="6:7" ht="12" customHeight="1">
      <c r="F135" s="74">
        <f t="shared" si="7"/>
        <v>2560</v>
      </c>
      <c r="G135" s="85">
        <v>44</v>
      </c>
    </row>
    <row r="136" spans="6:7" ht="12" customHeight="1">
      <c r="F136" s="74">
        <f t="shared" si="7"/>
        <v>2561</v>
      </c>
      <c r="G136" s="73">
        <v>50</v>
      </c>
    </row>
    <row r="137" spans="6:7" ht="12" customHeight="1">
      <c r="F137" s="74">
        <f t="shared" si="7"/>
        <v>2562</v>
      </c>
      <c r="G137" s="73">
        <v>49.5</v>
      </c>
    </row>
    <row r="138" spans="6:7" ht="12" customHeight="1">
      <c r="F138" s="75">
        <f t="shared" si="7"/>
        <v>2563</v>
      </c>
      <c r="G138" s="84">
        <v>62</v>
      </c>
    </row>
    <row r="139" spans="6:7" ht="12" customHeight="1">
      <c r="F139" s="73"/>
      <c r="G139" s="73"/>
    </row>
    <row r="140" spans="6:7" ht="21">
      <c r="F140" s="73"/>
      <c r="G140" s="73"/>
    </row>
    <row r="141" spans="6:7" ht="21">
      <c r="F141" s="72"/>
      <c r="G141" s="71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A2:F2"/>
    <mergeCell ref="A1:F1"/>
    <mergeCell ref="C35:D35"/>
    <mergeCell ref="C36:D36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2014-11-03T09:02:23Z</cp:lastPrinted>
  <dcterms:created xsi:type="dcterms:W3CDTF">2007-06-15T01:12:23Z</dcterms:created>
  <dcterms:modified xsi:type="dcterms:W3CDTF">2020-10-22T07:25:14Z</dcterms:modified>
  <cp:category/>
  <cp:version/>
  <cp:contentType/>
  <cp:contentStatus/>
</cp:coreProperties>
</file>