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80" windowHeight="5445" firstSheet="1" activeTab="1"/>
  </bookViews>
  <sheets>
    <sheet name="max R" sheetId="1" r:id="rId1"/>
    <sheet name="MONTHLY" sheetId="2" r:id="rId2"/>
  </sheets>
  <definedNames>
    <definedName name="Print_Area_MI">'MONTHLY'!$A$37:$O$116</definedName>
    <definedName name="_xlnm.Print_Titles" localSheetId="1">'MONTHLY'!$1:$4</definedName>
  </definedNames>
  <calcPr fullCalcOnLoad="1"/>
</workbook>
</file>

<file path=xl/sharedStrings.xml><?xml version="1.0" encoding="utf-8"?>
<sst xmlns="http://schemas.openxmlformats.org/spreadsheetml/2006/main" count="344" uniqueCount="30">
  <si>
    <t>สถานี : 20042 อ.ปาย จ.แม่ฮ่องสอน</t>
  </si>
  <si>
    <t>ปีน้ำ</t>
  </si>
  <si>
    <t xml:space="preserve"> 1 วัน</t>
  </si>
  <si>
    <t>2 วัน</t>
  </si>
  <si>
    <t>3 วัน</t>
  </si>
  <si>
    <t>ปริมาณน้ำฝนสูงสุด 1 วัน = 195.2 มม. (23 ส.ค.2516)</t>
  </si>
  <si>
    <t>ปริมาณน้ำฝนสูงสุด 2 วัน = 242.2 มม. (22 ส.ค.2516)</t>
  </si>
  <si>
    <t>ปริมาณน้ำฝนสูงสุด 3 วัน = 242.2 มม. (22 ต.ค.2516)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</si>
  <si>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</si>
  <si>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</si>
  <si>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</si>
  <si>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</si>
  <si>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</si>
  <si>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</si>
  <si>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</si>
  <si>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</si>
  <si>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</si>
  <si>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</si>
  <si>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</si>
  <si>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</si>
  <si>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</si>
  <si>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</si>
  <si>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</si>
  <si>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 xml:space="preserve"> ปริมาณน้ำฝนรายเดือน  -  มิลลิเมตร</t>
  </si>
  <si>
    <t>-</t>
  </si>
  <si>
    <t>สูงสุด</t>
  </si>
  <si>
    <t>ต่ำสุด</t>
  </si>
  <si>
    <t>ปริมาณน้ำฝนสูงสุด - มิลลิเมตร</t>
  </si>
  <si>
    <t>สถานี : 20042  อ.ปาย  จ.แม่ฮ่องสอน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</si>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</sst>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General_)"/>
    <numFmt numFmtId="183" formatCode="0_)"/>
    <numFmt numFmtId="184" formatCode="0.0_)"/>
    <numFmt numFmtId="185" formatCode="0.0"/>
    <numFmt numFmtId="186" formatCode="d\ ดดด"/>
    <numFmt numFmtId="187" formatCode="dd\ ดดด\ yyyy"/>
    <numFmt numFmtId="188" formatCode="0.00_)"/>
    <numFmt numFmtId="189" formatCode="dd\ ดดดyyyy"/>
    <numFmt numFmtId="190" formatCode="yyyy"/>
    <numFmt numFmtId="191" formatCode="dd\ \ด\ด\ด\ yyyy"/>
    <numFmt numFmtId="192" formatCode="\ \ \ bbbb"/>
    <numFmt numFmtId="193" formatCode="bbbb"/>
    <numFmt numFmtId="194" formatCode="\ bbbb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b/>
      <sz val="14"/>
      <name val="DilleniaUPC"/>
      <family val="1"/>
    </font>
    <font>
      <sz val="14"/>
      <name val="Dillen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9.75"/>
      <color indexed="8"/>
      <name val="Arial"/>
      <family val="0"/>
    </font>
    <font>
      <sz val="11.75"/>
      <color indexed="62"/>
      <name val="AngsanaUPC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6"/>
      <name val="DilleniaUPC"/>
      <family val="1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1" fillId="0" borderId="0">
      <alignment/>
      <protection/>
    </xf>
  </cellStyleXfs>
  <cellXfs count="86">
    <xf numFmtId="182" fontId="0" fillId="0" borderId="0" xfId="0" applyAlignment="1">
      <alignment/>
    </xf>
    <xf numFmtId="182" fontId="6" fillId="0" borderId="0" xfId="0" applyFont="1" applyAlignment="1">
      <alignment/>
    </xf>
    <xf numFmtId="185" fontId="6" fillId="0" borderId="0" xfId="0" applyNumberFormat="1" applyFont="1" applyAlignment="1">
      <alignment/>
    </xf>
    <xf numFmtId="185" fontId="6" fillId="0" borderId="10" xfId="0" applyNumberFormat="1" applyFont="1" applyBorder="1" applyAlignment="1">
      <alignment horizontal="center"/>
    </xf>
    <xf numFmtId="182" fontId="6" fillId="0" borderId="11" xfId="0" applyFont="1" applyBorder="1" applyAlignment="1">
      <alignment horizontal="center"/>
    </xf>
    <xf numFmtId="185" fontId="6" fillId="0" borderId="12" xfId="0" applyNumberFormat="1" applyFont="1" applyBorder="1" applyAlignment="1">
      <alignment horizontal="center"/>
    </xf>
    <xf numFmtId="185" fontId="6" fillId="0" borderId="13" xfId="0" applyNumberFormat="1" applyFont="1" applyBorder="1" applyAlignment="1">
      <alignment horizontal="center"/>
    </xf>
    <xf numFmtId="185" fontId="6" fillId="0" borderId="14" xfId="0" applyNumberFormat="1" applyFont="1" applyBorder="1" applyAlignment="1">
      <alignment horizontal="center"/>
    </xf>
    <xf numFmtId="182" fontId="6" fillId="0" borderId="15" xfId="0" applyFont="1" applyBorder="1" applyAlignment="1">
      <alignment horizontal="center"/>
    </xf>
    <xf numFmtId="185" fontId="6" fillId="0" borderId="16" xfId="0" applyNumberFormat="1" applyFont="1" applyBorder="1" applyAlignment="1">
      <alignment horizontal="center"/>
    </xf>
    <xf numFmtId="185" fontId="6" fillId="0" borderId="17" xfId="0" applyNumberFormat="1" applyFont="1" applyBorder="1" applyAlignment="1">
      <alignment horizontal="center"/>
    </xf>
    <xf numFmtId="185" fontId="6" fillId="0" borderId="18" xfId="0" applyNumberFormat="1" applyFont="1" applyBorder="1" applyAlignment="1">
      <alignment horizontal="center"/>
    </xf>
    <xf numFmtId="182" fontId="6" fillId="0" borderId="19" xfId="0" applyFont="1" applyBorder="1" applyAlignment="1">
      <alignment horizontal="center"/>
    </xf>
    <xf numFmtId="185" fontId="6" fillId="0" borderId="20" xfId="0" applyNumberFormat="1" applyFont="1" applyBorder="1" applyAlignment="1">
      <alignment horizontal="center"/>
    </xf>
    <xf numFmtId="185" fontId="6" fillId="0" borderId="21" xfId="0" applyNumberFormat="1" applyFont="1" applyBorder="1" applyAlignment="1">
      <alignment horizontal="center"/>
    </xf>
    <xf numFmtId="182" fontId="6" fillId="0" borderId="22" xfId="0" applyFont="1" applyBorder="1" applyAlignment="1">
      <alignment horizontal="center"/>
    </xf>
    <xf numFmtId="185" fontId="6" fillId="0" borderId="23" xfId="0" applyNumberFormat="1" applyFont="1" applyBorder="1" applyAlignment="1">
      <alignment horizontal="center"/>
    </xf>
    <xf numFmtId="185" fontId="6" fillId="0" borderId="24" xfId="0" applyNumberFormat="1" applyFont="1" applyBorder="1" applyAlignment="1">
      <alignment horizontal="center"/>
    </xf>
    <xf numFmtId="185" fontId="6" fillId="0" borderId="25" xfId="0" applyNumberFormat="1" applyFont="1" applyBorder="1" applyAlignment="1">
      <alignment horizontal="center"/>
    </xf>
    <xf numFmtId="182" fontId="9" fillId="0" borderId="0" xfId="0" applyFont="1" applyBorder="1" applyAlignment="1">
      <alignment/>
    </xf>
    <xf numFmtId="1" fontId="9" fillId="0" borderId="26" xfId="0" applyNumberFormat="1" applyFont="1" applyBorder="1" applyAlignment="1" applyProtection="1">
      <alignment horizontal="center"/>
      <protection/>
    </xf>
    <xf numFmtId="1" fontId="9" fillId="0" borderId="11" xfId="0" applyNumberFormat="1" applyFont="1" applyBorder="1" applyAlignment="1" applyProtection="1">
      <alignment horizontal="center"/>
      <protection/>
    </xf>
    <xf numFmtId="185" fontId="9" fillId="0" borderId="27" xfId="0" applyNumberFormat="1" applyFont="1" applyBorder="1" applyAlignment="1" applyProtection="1">
      <alignment horizontal="center"/>
      <protection/>
    </xf>
    <xf numFmtId="185" fontId="9" fillId="0" borderId="13" xfId="0" applyNumberFormat="1" applyFont="1" applyBorder="1" applyAlignment="1" applyProtection="1">
      <alignment horizontal="center"/>
      <protection/>
    </xf>
    <xf numFmtId="185" fontId="9" fillId="0" borderId="28" xfId="0" applyNumberFormat="1" applyFont="1" applyBorder="1" applyAlignment="1" applyProtection="1">
      <alignment horizontal="center"/>
      <protection/>
    </xf>
    <xf numFmtId="185" fontId="9" fillId="0" borderId="11" xfId="0" applyNumberFormat="1" applyFont="1" applyBorder="1" applyAlignment="1" applyProtection="1">
      <alignment horizontal="center"/>
      <protection/>
    </xf>
    <xf numFmtId="1" fontId="9" fillId="0" borderId="29" xfId="0" applyNumberFormat="1" applyFont="1" applyBorder="1" applyAlignment="1" applyProtection="1">
      <alignment horizontal="center"/>
      <protection/>
    </xf>
    <xf numFmtId="185" fontId="9" fillId="0" borderId="30" xfId="0" applyNumberFormat="1" applyFont="1" applyBorder="1" applyAlignment="1" applyProtection="1">
      <alignment horizontal="right"/>
      <protection/>
    </xf>
    <xf numFmtId="185" fontId="9" fillId="0" borderId="31" xfId="0" applyNumberFormat="1" applyFont="1" applyBorder="1" applyAlignment="1" applyProtection="1">
      <alignment horizontal="right"/>
      <protection/>
    </xf>
    <xf numFmtId="185" fontId="9" fillId="0" borderId="32" xfId="0" applyNumberFormat="1" applyFont="1" applyBorder="1" applyAlignment="1" applyProtection="1">
      <alignment horizontal="right"/>
      <protection/>
    </xf>
    <xf numFmtId="185" fontId="9" fillId="0" borderId="33" xfId="0" applyNumberFormat="1" applyFont="1" applyBorder="1" applyAlignment="1" applyProtection="1">
      <alignment horizontal="right"/>
      <protection/>
    </xf>
    <xf numFmtId="1" fontId="9" fillId="0" borderId="34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>
      <alignment horizontal="center"/>
      <protection/>
    </xf>
    <xf numFmtId="185" fontId="9" fillId="0" borderId="36" xfId="0" applyNumberFormat="1" applyFont="1" applyBorder="1" applyAlignment="1" applyProtection="1">
      <alignment horizontal="right"/>
      <protection/>
    </xf>
    <xf numFmtId="185" fontId="9" fillId="0" borderId="10" xfId="0" applyNumberFormat="1" applyFont="1" applyBorder="1" applyAlignment="1" applyProtection="1">
      <alignment horizontal="right"/>
      <protection/>
    </xf>
    <xf numFmtId="185" fontId="9" fillId="0" borderId="37" xfId="0" applyNumberFormat="1" applyFont="1" applyBorder="1" applyAlignment="1" applyProtection="1">
      <alignment horizontal="right"/>
      <protection/>
    </xf>
    <xf numFmtId="185" fontId="9" fillId="0" borderId="19" xfId="0" applyNumberFormat="1" applyFont="1" applyBorder="1" applyAlignment="1" applyProtection="1">
      <alignment horizontal="right"/>
      <protection/>
    </xf>
    <xf numFmtId="1" fontId="9" fillId="0" borderId="38" xfId="0" applyNumberFormat="1" applyFont="1" applyBorder="1" applyAlignment="1" applyProtection="1">
      <alignment horizontal="right"/>
      <protection/>
    </xf>
    <xf numFmtId="185" fontId="9" fillId="33" borderId="10" xfId="0" applyNumberFormat="1" applyFont="1" applyFill="1" applyBorder="1" applyAlignment="1" applyProtection="1">
      <alignment horizontal="right"/>
      <protection/>
    </xf>
    <xf numFmtId="185" fontId="9" fillId="33" borderId="36" xfId="0" applyNumberFormat="1" applyFont="1" applyFill="1" applyBorder="1" applyAlignment="1" applyProtection="1">
      <alignment horizontal="right"/>
      <protection/>
    </xf>
    <xf numFmtId="183" fontId="9" fillId="0" borderId="38" xfId="0" applyNumberFormat="1" applyFont="1" applyBorder="1" applyAlignment="1" applyProtection="1">
      <alignment horizontal="right"/>
      <protection/>
    </xf>
    <xf numFmtId="182" fontId="9" fillId="0" borderId="0" xfId="0" applyFont="1" applyAlignment="1">
      <alignment/>
    </xf>
    <xf numFmtId="1" fontId="9" fillId="0" borderId="39" xfId="0" applyNumberFormat="1" applyFont="1" applyBorder="1" applyAlignment="1" applyProtection="1">
      <alignment horizontal="center"/>
      <protection/>
    </xf>
    <xf numFmtId="185" fontId="9" fillId="0" borderId="40" xfId="0" applyNumberFormat="1" applyFont="1" applyBorder="1" applyAlignment="1" applyProtection="1">
      <alignment horizontal="right"/>
      <protection/>
    </xf>
    <xf numFmtId="185" fontId="9" fillId="0" borderId="24" xfId="0" applyNumberFormat="1" applyFont="1" applyBorder="1" applyAlignment="1" applyProtection="1">
      <alignment horizontal="right"/>
      <protection/>
    </xf>
    <xf numFmtId="185" fontId="9" fillId="0" borderId="41" xfId="0" applyNumberFormat="1" applyFont="1" applyBorder="1" applyAlignment="1" applyProtection="1">
      <alignment horizontal="right"/>
      <protection/>
    </xf>
    <xf numFmtId="185" fontId="9" fillId="0" borderId="22" xfId="0" applyNumberFormat="1" applyFont="1" applyBorder="1" applyAlignment="1" applyProtection="1">
      <alignment horizontal="right"/>
      <protection/>
    </xf>
    <xf numFmtId="183" fontId="9" fillId="0" borderId="42" xfId="0" applyNumberFormat="1" applyFont="1" applyBorder="1" applyAlignment="1" applyProtection="1">
      <alignment horizontal="right"/>
      <protection/>
    </xf>
    <xf numFmtId="1" fontId="9" fillId="0" borderId="43" xfId="0" applyNumberFormat="1" applyFont="1" applyBorder="1" applyAlignment="1" applyProtection="1">
      <alignment horizontal="center"/>
      <protection/>
    </xf>
    <xf numFmtId="185" fontId="9" fillId="0" borderId="44" xfId="0" applyNumberFormat="1" applyFont="1" applyBorder="1" applyAlignment="1" applyProtection="1">
      <alignment horizontal="right"/>
      <protection/>
    </xf>
    <xf numFmtId="185" fontId="9" fillId="0" borderId="17" xfId="0" applyNumberFormat="1" applyFont="1" applyBorder="1" applyAlignment="1" applyProtection="1">
      <alignment horizontal="right"/>
      <protection/>
    </xf>
    <xf numFmtId="185" fontId="9" fillId="0" borderId="45" xfId="0" applyNumberFormat="1" applyFont="1" applyBorder="1" applyAlignment="1" applyProtection="1">
      <alignment horizontal="right"/>
      <protection/>
    </xf>
    <xf numFmtId="185" fontId="9" fillId="0" borderId="15" xfId="0" applyNumberFormat="1" applyFont="1" applyBorder="1" applyAlignment="1" applyProtection="1">
      <alignment horizontal="right"/>
      <protection/>
    </xf>
    <xf numFmtId="183" fontId="9" fillId="0" borderId="46" xfId="0" applyNumberFormat="1" applyFont="1" applyBorder="1" applyAlignment="1" applyProtection="1">
      <alignment horizontal="right"/>
      <protection/>
    </xf>
    <xf numFmtId="185" fontId="9" fillId="0" borderId="36" xfId="0" applyNumberFormat="1" applyFont="1" applyBorder="1" applyAlignment="1">
      <alignment horizontal="right"/>
    </xf>
    <xf numFmtId="185" fontId="9" fillId="0" borderId="10" xfId="0" applyNumberFormat="1" applyFont="1" applyBorder="1" applyAlignment="1">
      <alignment horizontal="right"/>
    </xf>
    <xf numFmtId="185" fontId="9" fillId="0" borderId="37" xfId="0" applyNumberFormat="1" applyFont="1" applyBorder="1" applyAlignment="1">
      <alignment horizontal="right"/>
    </xf>
    <xf numFmtId="185" fontId="9" fillId="33" borderId="36" xfId="0" applyNumberFormat="1" applyFont="1" applyFill="1" applyBorder="1" applyAlignment="1">
      <alignment horizontal="right"/>
    </xf>
    <xf numFmtId="185" fontId="9" fillId="33" borderId="10" xfId="0" applyNumberFormat="1" applyFont="1" applyFill="1" applyBorder="1" applyAlignment="1">
      <alignment horizontal="right"/>
    </xf>
    <xf numFmtId="182" fontId="9" fillId="0" borderId="38" xfId="0" applyFont="1" applyBorder="1" applyAlignment="1">
      <alignment horizontal="right"/>
    </xf>
    <xf numFmtId="185" fontId="9" fillId="34" borderId="10" xfId="0" applyNumberFormat="1" applyFont="1" applyFill="1" applyBorder="1" applyAlignment="1">
      <alignment horizontal="right"/>
    </xf>
    <xf numFmtId="185" fontId="9" fillId="0" borderId="35" xfId="0" applyNumberFormat="1" applyFont="1" applyBorder="1" applyAlignment="1" applyProtection="1">
      <alignment horizontal="right"/>
      <protection/>
    </xf>
    <xf numFmtId="185" fontId="9" fillId="0" borderId="47" xfId="0" applyNumberFormat="1" applyFont="1" applyBorder="1" applyAlignment="1" applyProtection="1">
      <alignment horizontal="right"/>
      <protection/>
    </xf>
    <xf numFmtId="182" fontId="9" fillId="0" borderId="0" xfId="0" applyFont="1" applyAlignment="1" applyProtection="1">
      <alignment horizontal="center"/>
      <protection/>
    </xf>
    <xf numFmtId="182" fontId="9" fillId="0" borderId="0" xfId="0" applyFont="1" applyAlignment="1">
      <alignment horizontal="center"/>
    </xf>
    <xf numFmtId="185" fontId="9" fillId="0" borderId="4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 horizontal="right"/>
      <protection/>
    </xf>
    <xf numFmtId="183" fontId="9" fillId="0" borderId="50" xfId="0" applyNumberFormat="1" applyFont="1" applyBorder="1" applyAlignment="1" applyProtection="1">
      <alignment horizontal="right"/>
      <protection/>
    </xf>
    <xf numFmtId="184" fontId="9" fillId="0" borderId="51" xfId="0" applyNumberFormat="1" applyFont="1" applyBorder="1" applyAlignment="1" applyProtection="1">
      <alignment horizontal="right"/>
      <protection/>
    </xf>
    <xf numFmtId="185" fontId="9" fillId="0" borderId="51" xfId="0" applyNumberFormat="1" applyFont="1" applyBorder="1" applyAlignment="1" applyProtection="1">
      <alignment horizontal="right"/>
      <protection/>
    </xf>
    <xf numFmtId="183" fontId="9" fillId="0" borderId="51" xfId="0" applyNumberFormat="1" applyFont="1" applyBorder="1" applyAlignment="1" applyProtection="1">
      <alignment horizontal="right"/>
      <protection/>
    </xf>
    <xf numFmtId="183" fontId="9" fillId="0" borderId="0" xfId="0" applyNumberFormat="1" applyFont="1" applyBorder="1" applyAlignment="1" applyProtection="1">
      <alignment horizontal="center"/>
      <protection/>
    </xf>
    <xf numFmtId="184" fontId="9" fillId="0" borderId="0" xfId="0" applyNumberFormat="1" applyFont="1" applyBorder="1" applyAlignment="1" applyProtection="1">
      <alignment horizontal="right"/>
      <protection/>
    </xf>
    <xf numFmtId="185" fontId="9" fillId="0" borderId="0" xfId="0" applyNumberFormat="1" applyFont="1" applyBorder="1" applyAlignment="1" applyProtection="1">
      <alignment horizontal="right"/>
      <protection/>
    </xf>
    <xf numFmtId="183" fontId="9" fillId="0" borderId="0" xfId="0" applyNumberFormat="1" applyFont="1" applyBorder="1" applyAlignment="1" applyProtection="1">
      <alignment horizontal="right"/>
      <protection/>
    </xf>
    <xf numFmtId="184" fontId="9" fillId="0" borderId="0" xfId="0" applyNumberFormat="1" applyFont="1" applyBorder="1" applyAlignment="1" applyProtection="1">
      <alignment horizontal="center"/>
      <protection/>
    </xf>
    <xf numFmtId="185" fontId="9" fillId="0" borderId="0" xfId="0" applyNumberFormat="1" applyFont="1" applyBorder="1" applyAlignment="1" applyProtection="1">
      <alignment horizontal="center"/>
      <protection/>
    </xf>
    <xf numFmtId="186" fontId="10" fillId="0" borderId="0" xfId="0" applyNumberFormat="1" applyFont="1" applyBorder="1" applyAlignment="1">
      <alignment horizontal="left"/>
    </xf>
    <xf numFmtId="182" fontId="9" fillId="0" borderId="0" xfId="0" applyFont="1" applyBorder="1" applyAlignment="1" applyProtection="1">
      <alignment horizontal="center"/>
      <protection/>
    </xf>
    <xf numFmtId="1" fontId="9" fillId="0" borderId="22" xfId="0" applyNumberFormat="1" applyFont="1" applyBorder="1" applyAlignment="1" applyProtection="1">
      <alignment horizontal="center"/>
      <protection/>
    </xf>
    <xf numFmtId="185" fontId="9" fillId="0" borderId="52" xfId="0" applyNumberFormat="1" applyFont="1" applyBorder="1" applyAlignment="1" applyProtection="1">
      <alignment horizontal="right"/>
      <protection/>
    </xf>
    <xf numFmtId="185" fontId="9" fillId="0" borderId="0" xfId="0" applyNumberFormat="1" applyFont="1" applyBorder="1" applyAlignment="1">
      <alignment/>
    </xf>
    <xf numFmtId="182" fontId="5" fillId="0" borderId="0" xfId="0" applyFont="1" applyAlignment="1">
      <alignment horizontal="center"/>
    </xf>
    <xf numFmtId="185" fontId="5" fillId="0" borderId="0" xfId="0" applyNumberFormat="1" applyFont="1" applyAlignment="1">
      <alignment horizontal="center"/>
    </xf>
    <xf numFmtId="185" fontId="9" fillId="0" borderId="0" xfId="0" applyNumberFormat="1" applyFont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0827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อ.ปาย จ.แม่ฮ่องสอน</a:t>
            </a:r>
          </a:p>
        </c:rich>
      </c:tx>
      <c:layout>
        <c:manualLayout>
          <c:xMode val="factor"/>
          <c:yMode val="factor"/>
          <c:x val="-0.0217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1225"/>
          <c:w val="0.9407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ปริมาณน้ำฝนเฉลี่ย 988.3 มม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MONTHLY!$A$5:$A$107</c:f>
              <c:numCache/>
            </c:numRef>
          </c:cat>
          <c:val>
            <c:numRef>
              <c:f>MONTHLY!$N$5:$N$107</c:f>
              <c:numCache/>
            </c:numRef>
          </c:val>
        </c:ser>
        <c:axId val="23731349"/>
        <c:axId val="33461214"/>
      </c:barChart>
      <c:lineChart>
        <c:grouping val="standard"/>
        <c:varyColors val="0"/>
        <c:ser>
          <c:idx val="1"/>
          <c:order val="1"/>
          <c:tx>
            <c:v>ปริมาณน้ำฝนลี่ย 989.3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MONTHLY!$A$5:$A$107</c:f>
              <c:numCache/>
            </c:numRef>
          </c:cat>
          <c:val>
            <c:numRef>
              <c:f>MONTHLY!$P$5:$P$107</c:f>
              <c:numCache/>
            </c:numRef>
          </c:val>
          <c:smooth val="0"/>
        </c:ser>
        <c:axId val="23731349"/>
        <c:axId val="33461214"/>
      </c:lineChart>
      <c:catAx>
        <c:axId val="23731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  <c:crossAx val="33461214"/>
        <c:crosses val="autoZero"/>
        <c:auto val="1"/>
        <c:lblOffset val="100"/>
        <c:tickLblSkip val="5"/>
        <c:noMultiLvlLbl val="0"/>
      </c:catAx>
      <c:valAx>
        <c:axId val="3346121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3731349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5"/>
          <c:y val="0.197"/>
          <c:w val="0.193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161925</xdr:rowOff>
    </xdr:from>
    <xdr:to>
      <xdr:col>28</xdr:col>
      <xdr:colOff>342900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610350" y="971550"/>
        <a:ext cx="8001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6384" width="9.140625" style="1" customWidth="1"/>
  </cols>
  <sheetData>
    <row r="1" spans="1:9" ht="21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9" ht="21">
      <c r="A2" s="83" t="s">
        <v>27</v>
      </c>
      <c r="B2" s="83"/>
      <c r="C2" s="83"/>
      <c r="D2" s="83"/>
      <c r="E2" s="83"/>
      <c r="F2" s="83"/>
      <c r="G2" s="83"/>
      <c r="H2" s="83"/>
      <c r="I2" s="83"/>
    </row>
    <row r="3" spans="2:4" ht="9.75" customHeight="1">
      <c r="B3" s="2"/>
      <c r="C3" s="2"/>
      <c r="D3" s="2"/>
    </row>
    <row r="4" spans="1:9" ht="21">
      <c r="A4" s="4" t="s">
        <v>1</v>
      </c>
      <c r="B4" s="5" t="s">
        <v>2</v>
      </c>
      <c r="C4" s="6" t="s">
        <v>3</v>
      </c>
      <c r="D4" s="7" t="s">
        <v>4</v>
      </c>
      <c r="F4" s="4" t="s">
        <v>1</v>
      </c>
      <c r="G4" s="5" t="s">
        <v>2</v>
      </c>
      <c r="H4" s="6" t="s">
        <v>3</v>
      </c>
      <c r="I4" s="7" t="s">
        <v>4</v>
      </c>
    </row>
    <row r="5" spans="1:9" ht="19.5" customHeight="1">
      <c r="A5" s="8">
        <v>2496</v>
      </c>
      <c r="B5" s="9">
        <v>38.6</v>
      </c>
      <c r="C5" s="10">
        <v>58</v>
      </c>
      <c r="D5" s="11">
        <v>75.1</v>
      </c>
      <c r="F5" s="12">
        <f>+A40+1</f>
        <v>2534</v>
      </c>
      <c r="G5" s="13">
        <v>60.6</v>
      </c>
      <c r="H5" s="3">
        <v>80.6</v>
      </c>
      <c r="I5" s="14">
        <v>80.6</v>
      </c>
    </row>
    <row r="6" spans="1:9" ht="19.5" customHeight="1">
      <c r="A6" s="12">
        <f>+A5+1</f>
        <v>2497</v>
      </c>
      <c r="B6" s="13">
        <v>140.5</v>
      </c>
      <c r="C6" s="3">
        <v>200.5</v>
      </c>
      <c r="D6" s="14">
        <v>200.5</v>
      </c>
      <c r="F6" s="12">
        <f aca="true" t="shared" si="0" ref="F6:F16">+F5+1</f>
        <v>2535</v>
      </c>
      <c r="G6" s="13">
        <v>96.1</v>
      </c>
      <c r="H6" s="3">
        <v>102.3</v>
      </c>
      <c r="I6" s="14">
        <v>102.3</v>
      </c>
    </row>
    <row r="7" spans="1:9" ht="19.5" customHeight="1">
      <c r="A7" s="12">
        <v>2498</v>
      </c>
      <c r="B7" s="13">
        <v>90.4</v>
      </c>
      <c r="C7" s="3">
        <v>105.4</v>
      </c>
      <c r="D7" s="14">
        <v>115.6</v>
      </c>
      <c r="F7" s="12">
        <f t="shared" si="0"/>
        <v>2536</v>
      </c>
      <c r="G7" s="13">
        <v>82</v>
      </c>
      <c r="H7" s="3">
        <v>143.7</v>
      </c>
      <c r="I7" s="14">
        <v>155.8</v>
      </c>
    </row>
    <row r="8" spans="1:9" ht="19.5" customHeight="1">
      <c r="A8" s="12">
        <v>2499</v>
      </c>
      <c r="B8" s="13">
        <v>70</v>
      </c>
      <c r="C8" s="3">
        <v>76.2</v>
      </c>
      <c r="D8" s="14">
        <v>123.9</v>
      </c>
      <c r="F8" s="12">
        <f t="shared" si="0"/>
        <v>2537</v>
      </c>
      <c r="G8" s="13">
        <v>85.5</v>
      </c>
      <c r="H8" s="3">
        <v>89.1</v>
      </c>
      <c r="I8" s="14">
        <v>105.8</v>
      </c>
    </row>
    <row r="9" spans="1:9" ht="19.5" customHeight="1">
      <c r="A9" s="12">
        <v>2500</v>
      </c>
      <c r="B9" s="13">
        <v>90.3</v>
      </c>
      <c r="C9" s="3">
        <v>150.7</v>
      </c>
      <c r="D9" s="14">
        <v>171.2</v>
      </c>
      <c r="F9" s="12">
        <f t="shared" si="0"/>
        <v>2538</v>
      </c>
      <c r="G9" s="13">
        <v>76.8</v>
      </c>
      <c r="H9" s="3">
        <v>96.9</v>
      </c>
      <c r="I9" s="14">
        <v>111.1</v>
      </c>
    </row>
    <row r="10" spans="1:9" ht="19.5" customHeight="1">
      <c r="A10" s="12">
        <v>2501</v>
      </c>
      <c r="B10" s="13">
        <v>50.4</v>
      </c>
      <c r="C10" s="3">
        <v>70.7</v>
      </c>
      <c r="D10" s="14">
        <v>90.4</v>
      </c>
      <c r="F10" s="12">
        <f t="shared" si="0"/>
        <v>2539</v>
      </c>
      <c r="G10" s="13">
        <v>40.4</v>
      </c>
      <c r="H10" s="3">
        <v>41.4</v>
      </c>
      <c r="I10" s="14">
        <v>54.2</v>
      </c>
    </row>
    <row r="11" spans="1:9" ht="19.5" customHeight="1">
      <c r="A11" s="12">
        <f aca="true" t="shared" si="1" ref="A11:A28">+A10+1</f>
        <v>2502</v>
      </c>
      <c r="B11" s="13">
        <v>90.5</v>
      </c>
      <c r="C11" s="3">
        <v>160.6</v>
      </c>
      <c r="D11" s="14">
        <v>221</v>
      </c>
      <c r="F11" s="12">
        <f t="shared" si="0"/>
        <v>2540</v>
      </c>
      <c r="G11" s="13">
        <v>60.1</v>
      </c>
      <c r="H11" s="3">
        <v>64.3</v>
      </c>
      <c r="I11" s="14">
        <v>64.3</v>
      </c>
    </row>
    <row r="12" spans="1:9" ht="19.5" customHeight="1">
      <c r="A12" s="12">
        <f t="shared" si="1"/>
        <v>2503</v>
      </c>
      <c r="B12" s="13">
        <v>50.2</v>
      </c>
      <c r="C12" s="3">
        <v>90.2</v>
      </c>
      <c r="D12" s="14">
        <v>120.5</v>
      </c>
      <c r="F12" s="12">
        <f t="shared" si="0"/>
        <v>2541</v>
      </c>
      <c r="G12" s="13">
        <v>51.2</v>
      </c>
      <c r="H12" s="3">
        <v>51.2</v>
      </c>
      <c r="I12" s="14">
        <v>52</v>
      </c>
    </row>
    <row r="13" spans="1:9" ht="19.5" customHeight="1">
      <c r="A13" s="12">
        <f t="shared" si="1"/>
        <v>2504</v>
      </c>
      <c r="B13" s="13">
        <v>45.2</v>
      </c>
      <c r="C13" s="3">
        <v>85.2</v>
      </c>
      <c r="D13" s="14">
        <v>120.3</v>
      </c>
      <c r="F13" s="12">
        <f t="shared" si="0"/>
        <v>2542</v>
      </c>
      <c r="G13" s="13"/>
      <c r="H13" s="3"/>
      <c r="I13" s="14"/>
    </row>
    <row r="14" spans="1:9" ht="19.5" customHeight="1">
      <c r="A14" s="12">
        <f t="shared" si="1"/>
        <v>2505</v>
      </c>
      <c r="B14" s="13">
        <v>30</v>
      </c>
      <c r="C14" s="3">
        <v>45</v>
      </c>
      <c r="D14" s="14">
        <v>62</v>
      </c>
      <c r="F14" s="12">
        <f t="shared" si="0"/>
        <v>2543</v>
      </c>
      <c r="G14" s="13"/>
      <c r="H14" s="3"/>
      <c r="I14" s="14"/>
    </row>
    <row r="15" spans="1:9" ht="19.5" customHeight="1">
      <c r="A15" s="12">
        <f t="shared" si="1"/>
        <v>2506</v>
      </c>
      <c r="B15" s="13">
        <v>40.3</v>
      </c>
      <c r="C15" s="3">
        <v>45.4</v>
      </c>
      <c r="D15" s="14">
        <v>66.3</v>
      </c>
      <c r="F15" s="12">
        <f t="shared" si="0"/>
        <v>2544</v>
      </c>
      <c r="G15" s="13"/>
      <c r="H15" s="3"/>
      <c r="I15" s="14"/>
    </row>
    <row r="16" spans="1:9" ht="19.5" customHeight="1">
      <c r="A16" s="12">
        <f t="shared" si="1"/>
        <v>2507</v>
      </c>
      <c r="B16" s="13">
        <v>40.7</v>
      </c>
      <c r="C16" s="3">
        <v>69.2</v>
      </c>
      <c r="D16" s="14">
        <v>84.5</v>
      </c>
      <c r="F16" s="15">
        <f t="shared" si="0"/>
        <v>2545</v>
      </c>
      <c r="G16" s="16"/>
      <c r="H16" s="17"/>
      <c r="I16" s="18"/>
    </row>
    <row r="17" spans="1:9" ht="19.5" customHeight="1">
      <c r="A17" s="12">
        <f t="shared" si="1"/>
        <v>2508</v>
      </c>
      <c r="B17" s="13">
        <v>75.8</v>
      </c>
      <c r="C17" s="3">
        <v>96.7</v>
      </c>
      <c r="D17" s="14">
        <v>104.5</v>
      </c>
      <c r="G17" s="2"/>
      <c r="H17" s="2"/>
      <c r="I17" s="2"/>
    </row>
    <row r="18" spans="1:9" ht="19.5" customHeight="1">
      <c r="A18" s="12">
        <f t="shared" si="1"/>
        <v>2509</v>
      </c>
      <c r="B18" s="13">
        <v>47.9</v>
      </c>
      <c r="C18" s="3">
        <v>60.1</v>
      </c>
      <c r="D18" s="14">
        <v>79.3</v>
      </c>
      <c r="F18" s="1" t="s">
        <v>5</v>
      </c>
      <c r="G18" s="2"/>
      <c r="H18" s="2"/>
      <c r="I18" s="2"/>
    </row>
    <row r="19" spans="1:9" ht="19.5" customHeight="1">
      <c r="A19" s="12">
        <f t="shared" si="1"/>
        <v>2510</v>
      </c>
      <c r="B19" s="13">
        <v>51.2</v>
      </c>
      <c r="C19" s="3">
        <v>69.3</v>
      </c>
      <c r="D19" s="14">
        <v>87</v>
      </c>
      <c r="F19" s="1" t="s">
        <v>6</v>
      </c>
      <c r="G19" s="2"/>
      <c r="H19" s="2"/>
      <c r="I19" s="2"/>
    </row>
    <row r="20" spans="1:9" ht="19.5" customHeight="1">
      <c r="A20" s="12">
        <f t="shared" si="1"/>
        <v>2511</v>
      </c>
      <c r="B20" s="13">
        <v>84</v>
      </c>
      <c r="C20" s="3">
        <v>97.8</v>
      </c>
      <c r="D20" s="14">
        <v>111.8</v>
      </c>
      <c r="F20" s="1" t="s">
        <v>7</v>
      </c>
      <c r="G20" s="2"/>
      <c r="H20" s="2"/>
      <c r="I20" s="2"/>
    </row>
    <row r="21" spans="1:4" ht="19.5" customHeight="1">
      <c r="A21" s="12">
        <f t="shared" si="1"/>
        <v>2512</v>
      </c>
      <c r="B21" s="13">
        <v>50.2</v>
      </c>
      <c r="C21" s="3">
        <v>77.2</v>
      </c>
      <c r="D21" s="14">
        <v>78.3</v>
      </c>
    </row>
    <row r="22" spans="1:4" ht="19.5" customHeight="1">
      <c r="A22" s="12">
        <f t="shared" si="1"/>
        <v>2513</v>
      </c>
      <c r="B22" s="13">
        <v>103.9</v>
      </c>
      <c r="C22" s="3">
        <v>112.1</v>
      </c>
      <c r="D22" s="14">
        <v>131.1</v>
      </c>
    </row>
    <row r="23" spans="1:4" ht="19.5" customHeight="1">
      <c r="A23" s="12">
        <f t="shared" si="1"/>
        <v>2514</v>
      </c>
      <c r="B23" s="13">
        <v>80</v>
      </c>
      <c r="C23" s="3">
        <v>145</v>
      </c>
      <c r="D23" s="14">
        <v>145</v>
      </c>
    </row>
    <row r="24" spans="1:4" ht="19.5" customHeight="1">
      <c r="A24" s="12">
        <f t="shared" si="1"/>
        <v>2515</v>
      </c>
      <c r="B24" s="13">
        <v>59</v>
      </c>
      <c r="C24" s="3">
        <v>87</v>
      </c>
      <c r="D24" s="14">
        <v>87.3</v>
      </c>
    </row>
    <row r="25" spans="1:4" ht="19.5" customHeight="1">
      <c r="A25" s="12">
        <f t="shared" si="1"/>
        <v>2516</v>
      </c>
      <c r="B25" s="13">
        <v>195.2</v>
      </c>
      <c r="C25" s="3">
        <v>242.2</v>
      </c>
      <c r="D25" s="14">
        <v>242.2</v>
      </c>
    </row>
    <row r="26" spans="1:4" ht="19.5" customHeight="1">
      <c r="A26" s="12">
        <f t="shared" si="1"/>
        <v>2517</v>
      </c>
      <c r="B26" s="13">
        <v>85</v>
      </c>
      <c r="C26" s="3">
        <v>110.3</v>
      </c>
      <c r="D26" s="14">
        <v>149.3</v>
      </c>
    </row>
    <row r="27" spans="1:4" ht="19.5" customHeight="1">
      <c r="A27" s="12">
        <f t="shared" si="1"/>
        <v>2518</v>
      </c>
      <c r="B27" s="13">
        <v>72</v>
      </c>
      <c r="C27" s="3">
        <v>72</v>
      </c>
      <c r="D27" s="14">
        <v>72</v>
      </c>
    </row>
    <row r="28" spans="1:4" ht="19.5" customHeight="1">
      <c r="A28" s="12">
        <f t="shared" si="1"/>
        <v>2519</v>
      </c>
      <c r="B28" s="13">
        <v>95</v>
      </c>
      <c r="C28" s="3">
        <v>102</v>
      </c>
      <c r="D28" s="14">
        <v>105</v>
      </c>
    </row>
    <row r="29" spans="1:4" ht="19.5" customHeight="1">
      <c r="A29" s="12">
        <v>2522</v>
      </c>
      <c r="B29" s="13">
        <v>67</v>
      </c>
      <c r="C29" s="3">
        <v>92</v>
      </c>
      <c r="D29" s="14">
        <v>92</v>
      </c>
    </row>
    <row r="30" spans="1:4" ht="19.5" customHeight="1">
      <c r="A30" s="12">
        <f aca="true" t="shared" si="2" ref="A30:A40">+A29+1</f>
        <v>2523</v>
      </c>
      <c r="B30" s="13">
        <v>48</v>
      </c>
      <c r="C30" s="3">
        <v>81</v>
      </c>
      <c r="D30" s="14">
        <v>81</v>
      </c>
    </row>
    <row r="31" spans="1:4" ht="19.5" customHeight="1">
      <c r="A31" s="12">
        <f t="shared" si="2"/>
        <v>2524</v>
      </c>
      <c r="B31" s="13">
        <v>64</v>
      </c>
      <c r="C31" s="3">
        <v>91</v>
      </c>
      <c r="D31" s="14">
        <v>91</v>
      </c>
    </row>
    <row r="32" spans="1:4" ht="19.5" customHeight="1">
      <c r="A32" s="12">
        <f t="shared" si="2"/>
        <v>2525</v>
      </c>
      <c r="B32" s="13">
        <v>49.1</v>
      </c>
      <c r="C32" s="3">
        <v>79.6</v>
      </c>
      <c r="D32" s="14">
        <v>84.9</v>
      </c>
    </row>
    <row r="33" spans="1:4" ht="19.5" customHeight="1">
      <c r="A33" s="12">
        <f t="shared" si="2"/>
        <v>2526</v>
      </c>
      <c r="B33" s="13">
        <v>64</v>
      </c>
      <c r="C33" s="3">
        <v>87</v>
      </c>
      <c r="D33" s="14">
        <v>105.4</v>
      </c>
    </row>
    <row r="34" spans="1:4" ht="19.5" customHeight="1">
      <c r="A34" s="12">
        <f t="shared" si="2"/>
        <v>2527</v>
      </c>
      <c r="B34" s="13">
        <v>65.3</v>
      </c>
      <c r="C34" s="3">
        <v>94.3</v>
      </c>
      <c r="D34" s="14">
        <v>101.1</v>
      </c>
    </row>
    <row r="35" spans="1:4" ht="19.5" customHeight="1">
      <c r="A35" s="12">
        <f t="shared" si="2"/>
        <v>2528</v>
      </c>
      <c r="B35" s="13">
        <v>66.3</v>
      </c>
      <c r="C35" s="3">
        <v>71.5</v>
      </c>
      <c r="D35" s="14">
        <v>95.2</v>
      </c>
    </row>
    <row r="36" spans="1:4" ht="19.5" customHeight="1">
      <c r="A36" s="12">
        <f t="shared" si="2"/>
        <v>2529</v>
      </c>
      <c r="B36" s="13">
        <v>91.5</v>
      </c>
      <c r="C36" s="3">
        <v>105.2</v>
      </c>
      <c r="D36" s="14">
        <v>133.3</v>
      </c>
    </row>
    <row r="37" spans="1:4" ht="19.5" customHeight="1">
      <c r="A37" s="12">
        <f t="shared" si="2"/>
        <v>2530</v>
      </c>
      <c r="B37" s="13">
        <v>98.7</v>
      </c>
      <c r="C37" s="3">
        <v>135.2</v>
      </c>
      <c r="D37" s="14">
        <v>141.1</v>
      </c>
    </row>
    <row r="38" spans="1:4" ht="19.5" customHeight="1">
      <c r="A38" s="12">
        <f t="shared" si="2"/>
        <v>2531</v>
      </c>
      <c r="B38" s="13">
        <v>42.5</v>
      </c>
      <c r="C38" s="3">
        <v>65.9</v>
      </c>
      <c r="D38" s="14">
        <v>72.7</v>
      </c>
    </row>
    <row r="39" spans="1:4" ht="19.5" customHeight="1">
      <c r="A39" s="12">
        <f t="shared" si="2"/>
        <v>2532</v>
      </c>
      <c r="B39" s="13">
        <v>59.1</v>
      </c>
      <c r="C39" s="3">
        <v>69.6</v>
      </c>
      <c r="D39" s="14">
        <v>90.6</v>
      </c>
    </row>
    <row r="40" spans="1:4" ht="19.5" customHeight="1">
      <c r="A40" s="15">
        <f t="shared" si="2"/>
        <v>2533</v>
      </c>
      <c r="B40" s="16">
        <v>40.5</v>
      </c>
      <c r="C40" s="17">
        <v>63.6</v>
      </c>
      <c r="D40" s="18">
        <v>63.6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2">
    <mergeCell ref="A1:I1"/>
    <mergeCell ref="A2:I2"/>
  </mergeCells>
  <printOptions/>
  <pageMargins left="0.9448818897637796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23"/>
  <sheetViews>
    <sheetView showGridLines="0" tabSelected="1" zoomScalePageLayoutView="0" workbookViewId="0" topLeftCell="A93">
      <selection activeCell="R29" sqref="R29"/>
    </sheetView>
  </sheetViews>
  <sheetFormatPr defaultColWidth="9.7109375" defaultRowHeight="12.75"/>
  <cols>
    <col min="1" max="13" width="5.7109375" style="64" customWidth="1"/>
    <col min="14" max="15" width="6.7109375" style="64" customWidth="1"/>
    <col min="16" max="16384" width="9.7109375" style="41" customWidth="1"/>
  </cols>
  <sheetData>
    <row r="1" spans="1:15" s="19" customFormat="1" ht="30" customHeight="1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19" customFormat="1" ht="24" customHeight="1">
      <c r="A2" s="85" t="s">
        <v>28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19" customFormat="1" ht="9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19" customFormat="1" ht="24" customHeight="1">
      <c r="A4" s="21" t="s">
        <v>1</v>
      </c>
      <c r="B4" s="22" t="s">
        <v>8</v>
      </c>
      <c r="C4" s="23" t="s">
        <v>9</v>
      </c>
      <c r="D4" s="23" t="s">
        <v>10</v>
      </c>
      <c r="E4" s="23" t="s">
        <v>11</v>
      </c>
      <c r="F4" s="23" t="s">
        <v>12</v>
      </c>
      <c r="G4" s="23" t="s">
        <v>13</v>
      </c>
      <c r="H4" s="23" t="s">
        <v>14</v>
      </c>
      <c r="I4" s="23" t="s">
        <v>15</v>
      </c>
      <c r="J4" s="23" t="s">
        <v>16</v>
      </c>
      <c r="K4" s="23" t="s">
        <v>17</v>
      </c>
      <c r="L4" s="23" t="s">
        <v>18</v>
      </c>
      <c r="M4" s="24" t="s">
        <v>19</v>
      </c>
      <c r="N4" s="25" t="s">
        <v>20</v>
      </c>
      <c r="O4" s="21" t="s">
        <v>22</v>
      </c>
    </row>
    <row r="5" spans="1:16" s="19" customFormat="1" ht="19.5" customHeight="1">
      <c r="A5" s="26">
        <v>2464</v>
      </c>
      <c r="B5" s="27">
        <v>17.3</v>
      </c>
      <c r="C5" s="28">
        <v>127.6</v>
      </c>
      <c r="D5" s="28">
        <v>84</v>
      </c>
      <c r="E5" s="28">
        <v>287.2</v>
      </c>
      <c r="F5" s="28">
        <v>296.7</v>
      </c>
      <c r="G5" s="28">
        <v>232.4</v>
      </c>
      <c r="H5" s="28">
        <v>61.4</v>
      </c>
      <c r="I5" s="28">
        <v>57.4</v>
      </c>
      <c r="J5" s="28">
        <v>0</v>
      </c>
      <c r="K5" s="28">
        <v>0</v>
      </c>
      <c r="L5" s="28">
        <v>0</v>
      </c>
      <c r="M5" s="29">
        <v>19.5</v>
      </c>
      <c r="N5" s="30">
        <f aca="true" t="shared" si="0" ref="N5:N24">SUM(B5:M5)</f>
        <v>1183.5000000000002</v>
      </c>
      <c r="O5" s="31">
        <v>72</v>
      </c>
      <c r="P5" s="81">
        <v>989.3</v>
      </c>
    </row>
    <row r="6" spans="1:16" s="19" customFormat="1" ht="19.5" customHeight="1">
      <c r="A6" s="32">
        <v>2465</v>
      </c>
      <c r="B6" s="33">
        <v>66.9</v>
      </c>
      <c r="C6" s="34">
        <v>117.6</v>
      </c>
      <c r="D6" s="34">
        <v>69</v>
      </c>
      <c r="E6" s="34">
        <v>128.1</v>
      </c>
      <c r="F6" s="34">
        <v>105.8</v>
      </c>
      <c r="G6" s="34">
        <v>320.8</v>
      </c>
      <c r="H6" s="34">
        <v>46.2</v>
      </c>
      <c r="I6" s="34">
        <v>33.2</v>
      </c>
      <c r="J6" s="34">
        <v>44.8</v>
      </c>
      <c r="K6" s="34">
        <v>0</v>
      </c>
      <c r="L6" s="34">
        <v>0</v>
      </c>
      <c r="M6" s="35">
        <v>58.3</v>
      </c>
      <c r="N6" s="36">
        <f t="shared" si="0"/>
        <v>990.7</v>
      </c>
      <c r="O6" s="37">
        <v>99</v>
      </c>
      <c r="P6" s="81">
        <v>989.3</v>
      </c>
    </row>
    <row r="7" spans="1:16" s="19" customFormat="1" ht="19.5" customHeight="1">
      <c r="A7" s="32">
        <v>2466</v>
      </c>
      <c r="B7" s="33">
        <v>73.6</v>
      </c>
      <c r="C7" s="34">
        <v>160.3</v>
      </c>
      <c r="D7" s="34">
        <v>157.3</v>
      </c>
      <c r="E7" s="34">
        <v>94.8</v>
      </c>
      <c r="F7" s="34">
        <v>234.6</v>
      </c>
      <c r="G7" s="34">
        <v>86.1</v>
      </c>
      <c r="H7" s="34">
        <v>170.2</v>
      </c>
      <c r="I7" s="34">
        <v>68.7</v>
      </c>
      <c r="J7" s="34">
        <v>0</v>
      </c>
      <c r="K7" s="34">
        <v>25.6</v>
      </c>
      <c r="L7" s="34">
        <v>0</v>
      </c>
      <c r="M7" s="35">
        <v>83</v>
      </c>
      <c r="N7" s="36">
        <f t="shared" si="0"/>
        <v>1154.2</v>
      </c>
      <c r="O7" s="37">
        <v>102</v>
      </c>
      <c r="P7" s="81">
        <v>989.3</v>
      </c>
    </row>
    <row r="8" spans="1:16" s="19" customFormat="1" ht="19.5" customHeight="1">
      <c r="A8" s="32">
        <v>2467</v>
      </c>
      <c r="B8" s="33">
        <v>73.4</v>
      </c>
      <c r="C8" s="34">
        <v>109.6</v>
      </c>
      <c r="D8" s="34">
        <v>185.2</v>
      </c>
      <c r="E8" s="34">
        <v>140.9</v>
      </c>
      <c r="F8" s="34">
        <v>267.8</v>
      </c>
      <c r="G8" s="34">
        <v>147.4</v>
      </c>
      <c r="H8" s="34">
        <v>55.6</v>
      </c>
      <c r="I8" s="34">
        <v>13</v>
      </c>
      <c r="J8" s="34">
        <v>0</v>
      </c>
      <c r="K8" s="34">
        <v>0</v>
      </c>
      <c r="L8" s="34">
        <v>0</v>
      </c>
      <c r="M8" s="35">
        <v>0</v>
      </c>
      <c r="N8" s="36">
        <f t="shared" si="0"/>
        <v>992.9000000000001</v>
      </c>
      <c r="O8" s="37">
        <v>75</v>
      </c>
      <c r="P8" s="81">
        <v>989.3</v>
      </c>
    </row>
    <row r="9" spans="1:16" s="19" customFormat="1" ht="19.5" customHeight="1">
      <c r="A9" s="32">
        <v>2468</v>
      </c>
      <c r="B9" s="33">
        <v>45.9</v>
      </c>
      <c r="C9" s="34">
        <v>99.7</v>
      </c>
      <c r="D9" s="34">
        <v>90.4</v>
      </c>
      <c r="E9" s="34">
        <v>225.2</v>
      </c>
      <c r="F9" s="34">
        <v>118.7</v>
      </c>
      <c r="G9" s="34">
        <v>278.6</v>
      </c>
      <c r="H9" s="34">
        <v>79.5</v>
      </c>
      <c r="I9" s="34">
        <v>6.3</v>
      </c>
      <c r="J9" s="34">
        <v>4.7</v>
      </c>
      <c r="K9" s="34">
        <v>36.6</v>
      </c>
      <c r="L9" s="34">
        <v>0</v>
      </c>
      <c r="M9" s="35">
        <v>3.3</v>
      </c>
      <c r="N9" s="36">
        <f t="shared" si="0"/>
        <v>988.9</v>
      </c>
      <c r="O9" s="37">
        <v>76</v>
      </c>
      <c r="P9" s="81">
        <v>989.3</v>
      </c>
    </row>
    <row r="10" spans="1:16" s="19" customFormat="1" ht="19.5" customHeight="1">
      <c r="A10" s="32">
        <v>2469</v>
      </c>
      <c r="B10" s="33">
        <v>13.3</v>
      </c>
      <c r="C10" s="34">
        <v>88.8</v>
      </c>
      <c r="D10" s="34">
        <v>210.4</v>
      </c>
      <c r="E10" s="34">
        <v>117.2</v>
      </c>
      <c r="F10" s="34">
        <v>257.8</v>
      </c>
      <c r="G10" s="34">
        <v>94.9</v>
      </c>
      <c r="H10" s="34">
        <v>157.8</v>
      </c>
      <c r="I10" s="34">
        <v>26.5</v>
      </c>
      <c r="J10" s="34">
        <v>19.9</v>
      </c>
      <c r="K10" s="34">
        <v>0</v>
      </c>
      <c r="L10" s="34">
        <v>2.5</v>
      </c>
      <c r="M10" s="35">
        <v>0</v>
      </c>
      <c r="N10" s="36">
        <f t="shared" si="0"/>
        <v>989.1</v>
      </c>
      <c r="O10" s="37">
        <v>89</v>
      </c>
      <c r="P10" s="81">
        <v>989.3</v>
      </c>
    </row>
    <row r="11" spans="1:16" s="19" customFormat="1" ht="19.5" customHeight="1">
      <c r="A11" s="32">
        <v>2470</v>
      </c>
      <c r="B11" s="33">
        <v>128.1</v>
      </c>
      <c r="C11" s="34">
        <v>306.4</v>
      </c>
      <c r="D11" s="34">
        <v>101</v>
      </c>
      <c r="E11" s="34">
        <v>164.7</v>
      </c>
      <c r="F11" s="34">
        <v>82.3</v>
      </c>
      <c r="G11" s="34">
        <v>132.2</v>
      </c>
      <c r="H11" s="34">
        <v>238.2</v>
      </c>
      <c r="I11" s="34">
        <v>7.5</v>
      </c>
      <c r="J11" s="34">
        <v>0</v>
      </c>
      <c r="K11" s="34">
        <v>0</v>
      </c>
      <c r="L11" s="34">
        <v>24.2</v>
      </c>
      <c r="M11" s="35">
        <v>0</v>
      </c>
      <c r="N11" s="36">
        <f t="shared" si="0"/>
        <v>1184.6000000000001</v>
      </c>
      <c r="O11" s="37">
        <v>86</v>
      </c>
      <c r="P11" s="81">
        <v>989.3</v>
      </c>
    </row>
    <row r="12" spans="1:16" s="19" customFormat="1" ht="19.5" customHeight="1">
      <c r="A12" s="32">
        <v>2471</v>
      </c>
      <c r="B12" s="33">
        <v>124.2</v>
      </c>
      <c r="C12" s="34">
        <v>123.1</v>
      </c>
      <c r="D12" s="34">
        <v>328</v>
      </c>
      <c r="E12" s="34">
        <v>236.3</v>
      </c>
      <c r="F12" s="34">
        <v>139.2</v>
      </c>
      <c r="G12" s="34">
        <v>85.4</v>
      </c>
      <c r="H12" s="34">
        <v>39.3</v>
      </c>
      <c r="I12" s="34">
        <v>95.3</v>
      </c>
      <c r="J12" s="34">
        <v>0</v>
      </c>
      <c r="K12" s="34">
        <v>0</v>
      </c>
      <c r="L12" s="34">
        <v>4.3</v>
      </c>
      <c r="M12" s="35">
        <v>7.5</v>
      </c>
      <c r="N12" s="36">
        <f t="shared" si="0"/>
        <v>1182.6</v>
      </c>
      <c r="O12" s="37">
        <v>83</v>
      </c>
      <c r="P12" s="81">
        <v>989.3</v>
      </c>
    </row>
    <row r="13" spans="1:16" s="19" customFormat="1" ht="19.5" customHeight="1">
      <c r="A13" s="32">
        <v>2472</v>
      </c>
      <c r="B13" s="33">
        <v>227.5</v>
      </c>
      <c r="C13" s="34">
        <v>275.4</v>
      </c>
      <c r="D13" s="34">
        <v>113.5</v>
      </c>
      <c r="E13" s="34">
        <v>175.1</v>
      </c>
      <c r="F13" s="34">
        <v>269.7</v>
      </c>
      <c r="G13" s="34">
        <v>336</v>
      </c>
      <c r="H13" s="34" t="s">
        <v>24</v>
      </c>
      <c r="I13" s="34">
        <v>11.4</v>
      </c>
      <c r="J13" s="34">
        <v>28.3</v>
      </c>
      <c r="K13" s="34">
        <v>0</v>
      </c>
      <c r="L13" s="34">
        <v>17</v>
      </c>
      <c r="M13" s="35">
        <v>1.5</v>
      </c>
      <c r="N13" s="36">
        <f t="shared" si="0"/>
        <v>1455.4</v>
      </c>
      <c r="O13" s="37">
        <v>87</v>
      </c>
      <c r="P13" s="81">
        <v>989.3</v>
      </c>
    </row>
    <row r="14" spans="1:16" s="19" customFormat="1" ht="19.5" customHeight="1">
      <c r="A14" s="32">
        <v>2473</v>
      </c>
      <c r="B14" s="33">
        <v>0</v>
      </c>
      <c r="C14" s="34">
        <v>375.7</v>
      </c>
      <c r="D14" s="34">
        <v>195.8</v>
      </c>
      <c r="E14" s="34">
        <v>184.2</v>
      </c>
      <c r="F14" s="34">
        <v>165.2</v>
      </c>
      <c r="G14" s="34">
        <v>332.8</v>
      </c>
      <c r="H14" s="34">
        <v>27.7</v>
      </c>
      <c r="I14" s="34">
        <v>16.8</v>
      </c>
      <c r="J14" s="34">
        <v>0</v>
      </c>
      <c r="K14" s="34">
        <v>10.5</v>
      </c>
      <c r="L14" s="34">
        <v>0</v>
      </c>
      <c r="M14" s="35">
        <v>0</v>
      </c>
      <c r="N14" s="36">
        <f t="shared" si="0"/>
        <v>1308.7</v>
      </c>
      <c r="O14" s="37">
        <v>89</v>
      </c>
      <c r="P14" s="81">
        <v>989.3</v>
      </c>
    </row>
    <row r="15" spans="1:16" s="19" customFormat="1" ht="19.5" customHeight="1">
      <c r="A15" s="32">
        <v>2474</v>
      </c>
      <c r="B15" s="33">
        <v>0</v>
      </c>
      <c r="C15" s="34">
        <v>93.9</v>
      </c>
      <c r="D15" s="38">
        <v>80.2</v>
      </c>
      <c r="E15" s="34">
        <v>130</v>
      </c>
      <c r="F15" s="38">
        <v>84.7</v>
      </c>
      <c r="G15" s="38">
        <v>72</v>
      </c>
      <c r="H15" s="38">
        <v>64.1</v>
      </c>
      <c r="I15" s="34">
        <v>7.5</v>
      </c>
      <c r="J15" s="34">
        <v>7.6</v>
      </c>
      <c r="K15" s="34">
        <v>0</v>
      </c>
      <c r="L15" s="34">
        <v>5.8</v>
      </c>
      <c r="M15" s="35">
        <v>0</v>
      </c>
      <c r="N15" s="36" t="s">
        <v>24</v>
      </c>
      <c r="O15" s="37" t="s">
        <v>24</v>
      </c>
      <c r="P15" s="81">
        <v>989.3</v>
      </c>
    </row>
    <row r="16" spans="1:16" s="19" customFormat="1" ht="19.5" customHeight="1">
      <c r="A16" s="32">
        <v>2475</v>
      </c>
      <c r="B16" s="33">
        <v>23.3</v>
      </c>
      <c r="C16" s="34">
        <v>127.2</v>
      </c>
      <c r="D16" s="38">
        <v>74</v>
      </c>
      <c r="E16" s="34">
        <v>113.9</v>
      </c>
      <c r="F16" s="34">
        <v>124.2</v>
      </c>
      <c r="G16" s="34">
        <v>213.4</v>
      </c>
      <c r="H16" s="34">
        <v>88.1</v>
      </c>
      <c r="I16" s="34">
        <v>0</v>
      </c>
      <c r="J16" s="34">
        <v>0</v>
      </c>
      <c r="K16" s="34">
        <v>0</v>
      </c>
      <c r="L16" s="34">
        <v>0</v>
      </c>
      <c r="M16" s="35">
        <v>3.5</v>
      </c>
      <c r="N16" s="36">
        <f t="shared" si="0"/>
        <v>767.6</v>
      </c>
      <c r="O16" s="37">
        <v>75</v>
      </c>
      <c r="P16" s="81">
        <v>989.3</v>
      </c>
    </row>
    <row r="17" spans="1:16" s="19" customFormat="1" ht="19.5" customHeight="1">
      <c r="A17" s="32">
        <v>2476</v>
      </c>
      <c r="B17" s="33">
        <v>10.8</v>
      </c>
      <c r="C17" s="34">
        <v>109.8</v>
      </c>
      <c r="D17" s="34">
        <v>91.8</v>
      </c>
      <c r="E17" s="34">
        <v>117.7</v>
      </c>
      <c r="F17" s="34">
        <v>188.7</v>
      </c>
      <c r="G17" s="38">
        <v>56.9</v>
      </c>
      <c r="H17" s="38">
        <v>45.7</v>
      </c>
      <c r="I17" s="34">
        <v>13</v>
      </c>
      <c r="J17" s="34">
        <v>0</v>
      </c>
      <c r="K17" s="34">
        <v>12.1</v>
      </c>
      <c r="L17" s="34">
        <v>0</v>
      </c>
      <c r="M17" s="35">
        <v>0</v>
      </c>
      <c r="N17" s="36" t="s">
        <v>24</v>
      </c>
      <c r="O17" s="37" t="s">
        <v>24</v>
      </c>
      <c r="P17" s="81">
        <v>989.3</v>
      </c>
    </row>
    <row r="18" spans="1:16" s="19" customFormat="1" ht="19.5" customHeight="1">
      <c r="A18" s="32">
        <v>2477</v>
      </c>
      <c r="B18" s="33">
        <v>60.5</v>
      </c>
      <c r="C18" s="34">
        <v>66.7</v>
      </c>
      <c r="D18" s="34">
        <v>153.7</v>
      </c>
      <c r="E18" s="34">
        <v>231.6</v>
      </c>
      <c r="F18" s="34">
        <v>132.1</v>
      </c>
      <c r="G18" s="38" t="s">
        <v>24</v>
      </c>
      <c r="H18" s="38">
        <v>42.1</v>
      </c>
      <c r="I18" s="34">
        <v>23.3</v>
      </c>
      <c r="J18" s="34">
        <v>0</v>
      </c>
      <c r="K18" s="34">
        <v>0</v>
      </c>
      <c r="L18" s="34">
        <v>0</v>
      </c>
      <c r="M18" s="35">
        <v>0</v>
      </c>
      <c r="N18" s="36">
        <f t="shared" si="0"/>
        <v>710</v>
      </c>
      <c r="O18" s="37">
        <v>64</v>
      </c>
      <c r="P18" s="81">
        <v>989.3</v>
      </c>
    </row>
    <row r="19" spans="1:16" s="19" customFormat="1" ht="19.5" customHeight="1">
      <c r="A19" s="32">
        <v>2478</v>
      </c>
      <c r="B19" s="33">
        <v>46.9</v>
      </c>
      <c r="C19" s="34">
        <v>121.8</v>
      </c>
      <c r="D19" s="34">
        <v>123.4</v>
      </c>
      <c r="E19" s="34">
        <v>125.1</v>
      </c>
      <c r="F19" s="34">
        <v>135.1</v>
      </c>
      <c r="G19" s="34">
        <v>214.4</v>
      </c>
      <c r="H19" s="34">
        <v>109.9</v>
      </c>
      <c r="I19" s="34">
        <v>69.3</v>
      </c>
      <c r="J19" s="34">
        <v>36.9</v>
      </c>
      <c r="K19" s="34">
        <v>0</v>
      </c>
      <c r="L19" s="34">
        <v>7.6</v>
      </c>
      <c r="M19" s="35">
        <v>3.8</v>
      </c>
      <c r="N19" s="36">
        <f t="shared" si="0"/>
        <v>994.1999999999999</v>
      </c>
      <c r="O19" s="37">
        <v>90</v>
      </c>
      <c r="P19" s="81">
        <v>989.3</v>
      </c>
    </row>
    <row r="20" spans="1:16" s="19" customFormat="1" ht="19.5" customHeight="1">
      <c r="A20" s="32">
        <v>2479</v>
      </c>
      <c r="B20" s="33">
        <v>9.4</v>
      </c>
      <c r="C20" s="34">
        <v>92.8</v>
      </c>
      <c r="D20" s="34">
        <v>159.3</v>
      </c>
      <c r="E20" s="34">
        <v>205.3</v>
      </c>
      <c r="F20" s="34">
        <v>114.3</v>
      </c>
      <c r="G20" s="34">
        <v>118.1</v>
      </c>
      <c r="H20" s="38">
        <v>30.7</v>
      </c>
      <c r="I20" s="34">
        <v>21.6</v>
      </c>
      <c r="J20" s="34">
        <v>0</v>
      </c>
      <c r="K20" s="34">
        <v>0</v>
      </c>
      <c r="L20" s="34">
        <v>30.8</v>
      </c>
      <c r="M20" s="35">
        <v>0</v>
      </c>
      <c r="N20" s="36">
        <f t="shared" si="0"/>
        <v>782.3000000000001</v>
      </c>
      <c r="O20" s="37">
        <v>63</v>
      </c>
      <c r="P20" s="81">
        <v>989.3</v>
      </c>
    </row>
    <row r="21" spans="1:16" s="19" customFormat="1" ht="19.5" customHeight="1">
      <c r="A21" s="32">
        <v>2480</v>
      </c>
      <c r="B21" s="33">
        <v>99.9</v>
      </c>
      <c r="C21" s="34">
        <v>114.5</v>
      </c>
      <c r="D21" s="34">
        <v>74.9</v>
      </c>
      <c r="E21" s="34">
        <v>149.6</v>
      </c>
      <c r="F21" s="34">
        <v>186.2</v>
      </c>
      <c r="G21" s="34">
        <v>238.4</v>
      </c>
      <c r="H21" s="34">
        <v>27.5</v>
      </c>
      <c r="I21" s="34">
        <v>33.5</v>
      </c>
      <c r="J21" s="34">
        <v>76.5</v>
      </c>
      <c r="K21" s="34">
        <v>4</v>
      </c>
      <c r="L21" s="34">
        <v>17.7</v>
      </c>
      <c r="M21" s="35">
        <v>0</v>
      </c>
      <c r="N21" s="36">
        <f t="shared" si="0"/>
        <v>1022.6999999999999</v>
      </c>
      <c r="O21" s="37">
        <v>74</v>
      </c>
      <c r="P21" s="81">
        <v>989.3</v>
      </c>
    </row>
    <row r="22" spans="1:16" s="19" customFormat="1" ht="19.5" customHeight="1">
      <c r="A22" s="32">
        <v>2481</v>
      </c>
      <c r="B22" s="33" t="s">
        <v>24</v>
      </c>
      <c r="C22" s="34" t="s">
        <v>24</v>
      </c>
      <c r="D22" s="34" t="s">
        <v>24</v>
      </c>
      <c r="E22" s="34" t="s">
        <v>24</v>
      </c>
      <c r="F22" s="34" t="s">
        <v>24</v>
      </c>
      <c r="G22" s="34" t="s">
        <v>24</v>
      </c>
      <c r="H22" s="34" t="s">
        <v>24</v>
      </c>
      <c r="I22" s="34" t="s">
        <v>24</v>
      </c>
      <c r="J22" s="34" t="s">
        <v>24</v>
      </c>
      <c r="K22" s="34" t="s">
        <v>24</v>
      </c>
      <c r="L22" s="34" t="s">
        <v>24</v>
      </c>
      <c r="M22" s="35" t="s">
        <v>24</v>
      </c>
      <c r="N22" s="36" t="s">
        <v>24</v>
      </c>
      <c r="O22" s="37" t="s">
        <v>24</v>
      </c>
      <c r="P22" s="81">
        <v>989.3</v>
      </c>
    </row>
    <row r="23" spans="1:16" s="19" customFormat="1" ht="19.5" customHeight="1">
      <c r="A23" s="32">
        <v>2482</v>
      </c>
      <c r="B23" s="33">
        <v>68.4</v>
      </c>
      <c r="C23" s="34">
        <v>160</v>
      </c>
      <c r="D23" s="34">
        <v>94.7</v>
      </c>
      <c r="E23" s="34">
        <v>147.1</v>
      </c>
      <c r="F23" s="34">
        <v>315.7</v>
      </c>
      <c r="G23" s="34">
        <v>323</v>
      </c>
      <c r="H23" s="34">
        <v>7.7</v>
      </c>
      <c r="I23" s="34">
        <v>78.5</v>
      </c>
      <c r="J23" s="34">
        <v>0</v>
      </c>
      <c r="K23" s="34">
        <v>0</v>
      </c>
      <c r="L23" s="34">
        <v>0</v>
      </c>
      <c r="M23" s="35">
        <v>0</v>
      </c>
      <c r="N23" s="36">
        <f t="shared" si="0"/>
        <v>1195.1000000000001</v>
      </c>
      <c r="O23" s="37">
        <v>76</v>
      </c>
      <c r="P23" s="81">
        <v>989.3</v>
      </c>
    </row>
    <row r="24" spans="1:16" s="19" customFormat="1" ht="19.5" customHeight="1">
      <c r="A24" s="32">
        <v>2483</v>
      </c>
      <c r="B24" s="33">
        <v>0</v>
      </c>
      <c r="C24" s="34">
        <v>112.1</v>
      </c>
      <c r="D24" s="34">
        <v>182.4</v>
      </c>
      <c r="E24" s="34">
        <v>108.8</v>
      </c>
      <c r="F24" s="34">
        <v>261.4</v>
      </c>
      <c r="G24" s="34">
        <v>304.6</v>
      </c>
      <c r="H24" s="34">
        <v>94.5</v>
      </c>
      <c r="I24" s="34">
        <v>25.5</v>
      </c>
      <c r="J24" s="34">
        <v>0</v>
      </c>
      <c r="K24" s="34">
        <v>0</v>
      </c>
      <c r="L24" s="34">
        <v>0</v>
      </c>
      <c r="M24" s="35">
        <v>0</v>
      </c>
      <c r="N24" s="36">
        <f t="shared" si="0"/>
        <v>1089.3000000000002</v>
      </c>
      <c r="O24" s="37">
        <v>72</v>
      </c>
      <c r="P24" s="81">
        <v>989.3</v>
      </c>
    </row>
    <row r="25" spans="1:16" s="19" customFormat="1" ht="19.5" customHeight="1">
      <c r="A25" s="32">
        <v>2484</v>
      </c>
      <c r="B25" s="39">
        <v>0</v>
      </c>
      <c r="C25" s="38">
        <v>34</v>
      </c>
      <c r="D25" s="38">
        <v>52.9</v>
      </c>
      <c r="E25" s="38">
        <v>50</v>
      </c>
      <c r="F25" s="38">
        <v>61</v>
      </c>
      <c r="G25" s="34">
        <v>100.2</v>
      </c>
      <c r="H25" s="34">
        <v>36</v>
      </c>
      <c r="I25" s="34">
        <v>5</v>
      </c>
      <c r="J25" s="34">
        <v>0</v>
      </c>
      <c r="K25" s="34">
        <v>0</v>
      </c>
      <c r="L25" s="34">
        <v>0</v>
      </c>
      <c r="M25" s="35">
        <v>0</v>
      </c>
      <c r="N25" s="36" t="s">
        <v>24</v>
      </c>
      <c r="O25" s="37" t="s">
        <v>24</v>
      </c>
      <c r="P25" s="81">
        <v>989.3</v>
      </c>
    </row>
    <row r="26" spans="1:16" s="19" customFormat="1" ht="19.5" customHeight="1">
      <c r="A26" s="32">
        <v>2485</v>
      </c>
      <c r="B26" s="39">
        <v>40.8</v>
      </c>
      <c r="C26" s="38">
        <v>89.8</v>
      </c>
      <c r="D26" s="38">
        <v>85.7</v>
      </c>
      <c r="E26" s="38">
        <v>63.8</v>
      </c>
      <c r="F26" s="34">
        <v>187.1</v>
      </c>
      <c r="G26" s="34">
        <v>209.5</v>
      </c>
      <c r="H26" s="34">
        <v>59.1</v>
      </c>
      <c r="I26" s="34">
        <v>0</v>
      </c>
      <c r="J26" s="34">
        <v>0</v>
      </c>
      <c r="K26" s="34">
        <v>0</v>
      </c>
      <c r="L26" s="34">
        <v>0</v>
      </c>
      <c r="M26" s="35">
        <v>0</v>
      </c>
      <c r="N26" s="36">
        <v>735.8</v>
      </c>
      <c r="O26" s="37">
        <v>106</v>
      </c>
      <c r="P26" s="81">
        <v>989.3</v>
      </c>
    </row>
    <row r="27" spans="1:16" s="19" customFormat="1" ht="19.5" customHeight="1">
      <c r="A27" s="32">
        <v>2486</v>
      </c>
      <c r="B27" s="39">
        <v>10</v>
      </c>
      <c r="C27" s="38">
        <v>8</v>
      </c>
      <c r="D27" s="38">
        <v>57</v>
      </c>
      <c r="E27" s="34">
        <v>113</v>
      </c>
      <c r="F27" s="34">
        <v>242</v>
      </c>
      <c r="G27" s="34">
        <v>192</v>
      </c>
      <c r="H27" s="34">
        <v>10</v>
      </c>
      <c r="I27" s="34">
        <v>93.5</v>
      </c>
      <c r="J27" s="34">
        <v>0</v>
      </c>
      <c r="K27" s="34">
        <v>0</v>
      </c>
      <c r="L27" s="34">
        <v>0</v>
      </c>
      <c r="M27" s="35">
        <v>0</v>
      </c>
      <c r="N27" s="36">
        <v>725.5</v>
      </c>
      <c r="O27" s="37">
        <v>58</v>
      </c>
      <c r="P27" s="81">
        <v>989.3</v>
      </c>
    </row>
    <row r="28" spans="1:16" s="19" customFormat="1" ht="19.5" customHeight="1">
      <c r="A28" s="32">
        <v>2487</v>
      </c>
      <c r="B28" s="33">
        <v>0</v>
      </c>
      <c r="C28" s="34" t="s">
        <v>24</v>
      </c>
      <c r="D28" s="34">
        <v>58.5</v>
      </c>
      <c r="E28" s="34">
        <v>138</v>
      </c>
      <c r="F28" s="34">
        <v>124</v>
      </c>
      <c r="G28" s="34">
        <v>20</v>
      </c>
      <c r="H28" s="34">
        <v>54</v>
      </c>
      <c r="I28" s="34">
        <v>35</v>
      </c>
      <c r="J28" s="34">
        <v>0</v>
      </c>
      <c r="K28" s="34">
        <v>0</v>
      </c>
      <c r="L28" s="34">
        <v>0</v>
      </c>
      <c r="M28" s="35">
        <v>0</v>
      </c>
      <c r="N28" s="36" t="s">
        <v>24</v>
      </c>
      <c r="O28" s="37" t="s">
        <v>24</v>
      </c>
      <c r="P28" s="81">
        <v>989.3</v>
      </c>
    </row>
    <row r="29" spans="1:16" s="19" customFormat="1" ht="19.5" customHeight="1">
      <c r="A29" s="32">
        <v>2488</v>
      </c>
      <c r="B29" s="33" t="s">
        <v>24</v>
      </c>
      <c r="C29" s="34" t="s">
        <v>24</v>
      </c>
      <c r="D29" s="34" t="s">
        <v>24</v>
      </c>
      <c r="E29" s="34" t="s">
        <v>24</v>
      </c>
      <c r="F29" s="34" t="s">
        <v>24</v>
      </c>
      <c r="G29" s="34" t="s">
        <v>24</v>
      </c>
      <c r="H29" s="34" t="s">
        <v>24</v>
      </c>
      <c r="I29" s="34" t="s">
        <v>24</v>
      </c>
      <c r="J29" s="34" t="s">
        <v>24</v>
      </c>
      <c r="K29" s="34" t="s">
        <v>24</v>
      </c>
      <c r="L29" s="34" t="s">
        <v>24</v>
      </c>
      <c r="M29" s="35" t="s">
        <v>24</v>
      </c>
      <c r="N29" s="36" t="s">
        <v>24</v>
      </c>
      <c r="O29" s="37" t="s">
        <v>24</v>
      </c>
      <c r="P29" s="81">
        <v>989.3</v>
      </c>
    </row>
    <row r="30" spans="1:16" s="19" customFormat="1" ht="19.5" customHeight="1">
      <c r="A30" s="32">
        <v>2489</v>
      </c>
      <c r="B30" s="33" t="s">
        <v>24</v>
      </c>
      <c r="C30" s="34" t="s">
        <v>24</v>
      </c>
      <c r="D30" s="34" t="s">
        <v>24</v>
      </c>
      <c r="E30" s="34" t="s">
        <v>24</v>
      </c>
      <c r="F30" s="34" t="s">
        <v>24</v>
      </c>
      <c r="G30" s="34" t="s">
        <v>24</v>
      </c>
      <c r="H30" s="34" t="s">
        <v>24</v>
      </c>
      <c r="I30" s="34" t="s">
        <v>24</v>
      </c>
      <c r="J30" s="34" t="s">
        <v>24</v>
      </c>
      <c r="K30" s="34" t="s">
        <v>24</v>
      </c>
      <c r="L30" s="34" t="s">
        <v>24</v>
      </c>
      <c r="M30" s="35" t="s">
        <v>24</v>
      </c>
      <c r="N30" s="36" t="s">
        <v>24</v>
      </c>
      <c r="O30" s="37" t="s">
        <v>24</v>
      </c>
      <c r="P30" s="81">
        <v>989.3</v>
      </c>
    </row>
    <row r="31" spans="1:16" s="19" customFormat="1" ht="19.5" customHeight="1">
      <c r="A31" s="32">
        <v>2490</v>
      </c>
      <c r="B31" s="33" t="s">
        <v>24</v>
      </c>
      <c r="C31" s="34" t="s">
        <v>24</v>
      </c>
      <c r="D31" s="34" t="s">
        <v>24</v>
      </c>
      <c r="E31" s="34" t="s">
        <v>24</v>
      </c>
      <c r="F31" s="34" t="s">
        <v>24</v>
      </c>
      <c r="G31" s="34" t="s">
        <v>24</v>
      </c>
      <c r="H31" s="34" t="s">
        <v>24</v>
      </c>
      <c r="I31" s="34" t="s">
        <v>24</v>
      </c>
      <c r="J31" s="34" t="s">
        <v>24</v>
      </c>
      <c r="K31" s="34" t="s">
        <v>24</v>
      </c>
      <c r="L31" s="34" t="s">
        <v>24</v>
      </c>
      <c r="M31" s="35" t="s">
        <v>24</v>
      </c>
      <c r="N31" s="36" t="s">
        <v>24</v>
      </c>
      <c r="O31" s="37" t="s">
        <v>24</v>
      </c>
      <c r="P31" s="81">
        <v>989.3</v>
      </c>
    </row>
    <row r="32" spans="1:16" s="19" customFormat="1" ht="19.5" customHeight="1">
      <c r="A32" s="32">
        <v>2491</v>
      </c>
      <c r="B32" s="33" t="s">
        <v>24</v>
      </c>
      <c r="C32" s="34" t="s">
        <v>24</v>
      </c>
      <c r="D32" s="34" t="s">
        <v>24</v>
      </c>
      <c r="E32" s="34" t="s">
        <v>24</v>
      </c>
      <c r="F32" s="34" t="s">
        <v>24</v>
      </c>
      <c r="G32" s="34" t="s">
        <v>24</v>
      </c>
      <c r="H32" s="34" t="s">
        <v>24</v>
      </c>
      <c r="I32" s="34" t="s">
        <v>24</v>
      </c>
      <c r="J32" s="34" t="s">
        <v>24</v>
      </c>
      <c r="K32" s="34" t="s">
        <v>24</v>
      </c>
      <c r="L32" s="34" t="s">
        <v>24</v>
      </c>
      <c r="M32" s="35" t="s">
        <v>24</v>
      </c>
      <c r="N32" s="36" t="s">
        <v>24</v>
      </c>
      <c r="O32" s="37" t="s">
        <v>24</v>
      </c>
      <c r="P32" s="81">
        <v>989.3</v>
      </c>
    </row>
    <row r="33" spans="1:16" s="19" customFormat="1" ht="19.5" customHeight="1">
      <c r="A33" s="32">
        <v>2492</v>
      </c>
      <c r="B33" s="33" t="s">
        <v>24</v>
      </c>
      <c r="C33" s="34" t="s">
        <v>24</v>
      </c>
      <c r="D33" s="34" t="s">
        <v>24</v>
      </c>
      <c r="E33" s="34" t="s">
        <v>24</v>
      </c>
      <c r="F33" s="34" t="s">
        <v>24</v>
      </c>
      <c r="G33" s="34" t="s">
        <v>24</v>
      </c>
      <c r="H33" s="34" t="s">
        <v>24</v>
      </c>
      <c r="I33" s="34" t="s">
        <v>24</v>
      </c>
      <c r="J33" s="34" t="s">
        <v>24</v>
      </c>
      <c r="K33" s="34" t="s">
        <v>24</v>
      </c>
      <c r="L33" s="34" t="s">
        <v>24</v>
      </c>
      <c r="M33" s="35" t="s">
        <v>24</v>
      </c>
      <c r="N33" s="36" t="s">
        <v>24</v>
      </c>
      <c r="O33" s="37" t="s">
        <v>24</v>
      </c>
      <c r="P33" s="81">
        <v>989.3</v>
      </c>
    </row>
    <row r="34" spans="1:16" s="19" customFormat="1" ht="19.5" customHeight="1">
      <c r="A34" s="32">
        <v>2493</v>
      </c>
      <c r="B34" s="33" t="s">
        <v>24</v>
      </c>
      <c r="C34" s="34" t="s">
        <v>24</v>
      </c>
      <c r="D34" s="34" t="s">
        <v>24</v>
      </c>
      <c r="E34" s="34" t="s">
        <v>24</v>
      </c>
      <c r="F34" s="34" t="s">
        <v>24</v>
      </c>
      <c r="G34" s="34" t="s">
        <v>24</v>
      </c>
      <c r="H34" s="34" t="s">
        <v>24</v>
      </c>
      <c r="I34" s="34" t="s">
        <v>24</v>
      </c>
      <c r="J34" s="34" t="s">
        <v>24</v>
      </c>
      <c r="K34" s="34" t="s">
        <v>24</v>
      </c>
      <c r="L34" s="34" t="s">
        <v>24</v>
      </c>
      <c r="M34" s="35" t="s">
        <v>24</v>
      </c>
      <c r="N34" s="36" t="s">
        <v>24</v>
      </c>
      <c r="O34" s="37" t="s">
        <v>24</v>
      </c>
      <c r="P34" s="81">
        <v>989.3</v>
      </c>
    </row>
    <row r="35" spans="1:16" s="19" customFormat="1" ht="19.5" customHeight="1">
      <c r="A35" s="32">
        <v>2494</v>
      </c>
      <c r="B35" s="33" t="s">
        <v>24</v>
      </c>
      <c r="C35" s="34" t="s">
        <v>24</v>
      </c>
      <c r="D35" s="34" t="s">
        <v>24</v>
      </c>
      <c r="E35" s="34" t="s">
        <v>24</v>
      </c>
      <c r="F35" s="34" t="s">
        <v>24</v>
      </c>
      <c r="G35" s="34" t="s">
        <v>24</v>
      </c>
      <c r="H35" s="34" t="s">
        <v>24</v>
      </c>
      <c r="I35" s="34" t="s">
        <v>24</v>
      </c>
      <c r="J35" s="34" t="s">
        <v>24</v>
      </c>
      <c r="K35" s="34" t="s">
        <v>24</v>
      </c>
      <c r="L35" s="34" t="s">
        <v>24</v>
      </c>
      <c r="M35" s="35" t="s">
        <v>24</v>
      </c>
      <c r="N35" s="36" t="s">
        <v>24</v>
      </c>
      <c r="O35" s="37" t="s">
        <v>24</v>
      </c>
      <c r="P35" s="81">
        <v>989.3</v>
      </c>
    </row>
    <row r="36" spans="1:16" s="19" customFormat="1" ht="19.5" customHeight="1">
      <c r="A36" s="32">
        <v>2495</v>
      </c>
      <c r="B36" s="33" t="s">
        <v>24</v>
      </c>
      <c r="C36" s="34" t="s">
        <v>24</v>
      </c>
      <c r="D36" s="34" t="s">
        <v>24</v>
      </c>
      <c r="E36" s="34" t="s">
        <v>24</v>
      </c>
      <c r="F36" s="34" t="s">
        <v>24</v>
      </c>
      <c r="G36" s="34" t="s">
        <v>24</v>
      </c>
      <c r="H36" s="34" t="s">
        <v>24</v>
      </c>
      <c r="I36" s="34" t="s">
        <v>24</v>
      </c>
      <c r="J36" s="34" t="s">
        <v>24</v>
      </c>
      <c r="K36" s="34" t="s">
        <v>24</v>
      </c>
      <c r="L36" s="34" t="s">
        <v>24</v>
      </c>
      <c r="M36" s="35" t="s">
        <v>24</v>
      </c>
      <c r="N36" s="36" t="s">
        <v>24</v>
      </c>
      <c r="O36" s="37" t="s">
        <v>24</v>
      </c>
      <c r="P36" s="81">
        <v>989.3</v>
      </c>
    </row>
    <row r="37" spans="1:16" ht="19.5" customHeight="1">
      <c r="A37" s="32">
        <v>2496</v>
      </c>
      <c r="B37" s="39">
        <v>30</v>
      </c>
      <c r="C37" s="38">
        <v>142.6</v>
      </c>
      <c r="D37" s="38">
        <v>164.3</v>
      </c>
      <c r="E37" s="34">
        <v>146.8</v>
      </c>
      <c r="F37" s="34">
        <v>224.9</v>
      </c>
      <c r="G37" s="34">
        <v>255</v>
      </c>
      <c r="H37" s="34">
        <v>87.8</v>
      </c>
      <c r="I37" s="34">
        <v>14.1</v>
      </c>
      <c r="J37" s="34">
        <v>0</v>
      </c>
      <c r="K37" s="34">
        <v>0</v>
      </c>
      <c r="L37" s="34">
        <v>1</v>
      </c>
      <c r="M37" s="35">
        <v>0</v>
      </c>
      <c r="N37" s="36">
        <v>1066.5</v>
      </c>
      <c r="O37" s="40">
        <v>92</v>
      </c>
      <c r="P37" s="81">
        <v>989.3</v>
      </c>
    </row>
    <row r="38" spans="1:16" ht="19.5" customHeight="1">
      <c r="A38" s="32">
        <v>2497</v>
      </c>
      <c r="B38" s="33">
        <v>0</v>
      </c>
      <c r="C38" s="34">
        <v>340.6</v>
      </c>
      <c r="D38" s="34">
        <v>62</v>
      </c>
      <c r="E38" s="34">
        <v>106.3</v>
      </c>
      <c r="F38" s="34">
        <v>167.9</v>
      </c>
      <c r="G38" s="34">
        <v>124.8</v>
      </c>
      <c r="H38" s="34">
        <v>119.3</v>
      </c>
      <c r="I38" s="34">
        <v>0</v>
      </c>
      <c r="J38" s="34">
        <v>0</v>
      </c>
      <c r="K38" s="34">
        <v>0</v>
      </c>
      <c r="L38" s="34">
        <v>0</v>
      </c>
      <c r="M38" s="35">
        <v>286.4</v>
      </c>
      <c r="N38" s="36">
        <f>SUM(B38:M38)</f>
        <v>1207.3</v>
      </c>
      <c r="O38" s="40">
        <v>81</v>
      </c>
      <c r="P38" s="81">
        <v>989.3</v>
      </c>
    </row>
    <row r="39" spans="1:16" ht="19.5" customHeight="1">
      <c r="A39" s="32">
        <v>2498</v>
      </c>
      <c r="B39" s="33">
        <v>50</v>
      </c>
      <c r="C39" s="34">
        <v>106.3</v>
      </c>
      <c r="D39" s="34">
        <v>146</v>
      </c>
      <c r="E39" s="34">
        <v>200.1</v>
      </c>
      <c r="F39" s="34">
        <v>337.4</v>
      </c>
      <c r="G39" s="34">
        <v>159.5</v>
      </c>
      <c r="H39" s="34">
        <v>55.1</v>
      </c>
      <c r="I39" s="34">
        <v>50.2</v>
      </c>
      <c r="J39" s="34">
        <v>0</v>
      </c>
      <c r="K39" s="34">
        <v>0</v>
      </c>
      <c r="L39" s="34">
        <v>15.5</v>
      </c>
      <c r="M39" s="35">
        <v>0</v>
      </c>
      <c r="N39" s="36">
        <v>1120.1</v>
      </c>
      <c r="O39" s="40">
        <v>106</v>
      </c>
      <c r="P39" s="81">
        <v>989.3</v>
      </c>
    </row>
    <row r="40" spans="1:16" ht="19.5" customHeight="1">
      <c r="A40" s="42">
        <v>2499</v>
      </c>
      <c r="B40" s="43">
        <v>77.6</v>
      </c>
      <c r="C40" s="44">
        <v>251.8</v>
      </c>
      <c r="D40" s="44">
        <v>158</v>
      </c>
      <c r="E40" s="44">
        <v>235.1</v>
      </c>
      <c r="F40" s="44">
        <v>267.2</v>
      </c>
      <c r="G40" s="44">
        <v>415.9</v>
      </c>
      <c r="H40" s="44">
        <v>64.1</v>
      </c>
      <c r="I40" s="44">
        <v>0</v>
      </c>
      <c r="J40" s="44">
        <v>0</v>
      </c>
      <c r="K40" s="44">
        <v>0</v>
      </c>
      <c r="L40" s="44">
        <v>0</v>
      </c>
      <c r="M40" s="45">
        <v>0</v>
      </c>
      <c r="N40" s="46">
        <f aca="true" t="shared" si="1" ref="N40:N45">SUM(B40:M40)</f>
        <v>1469.6999999999998</v>
      </c>
      <c r="O40" s="47">
        <v>101</v>
      </c>
      <c r="P40" s="81">
        <v>989.3</v>
      </c>
    </row>
    <row r="41" spans="1:16" ht="19.5" customHeight="1">
      <c r="A41" s="48">
        <v>2500</v>
      </c>
      <c r="B41" s="49">
        <v>45.3</v>
      </c>
      <c r="C41" s="50">
        <v>147.1</v>
      </c>
      <c r="D41" s="50">
        <v>270.7</v>
      </c>
      <c r="E41" s="50">
        <v>168.4</v>
      </c>
      <c r="F41" s="50">
        <v>294.8</v>
      </c>
      <c r="G41" s="50">
        <v>413.6</v>
      </c>
      <c r="H41" s="50">
        <v>236.6</v>
      </c>
      <c r="I41" s="50">
        <v>10.1</v>
      </c>
      <c r="J41" s="50">
        <v>0</v>
      </c>
      <c r="K41" s="50">
        <v>0</v>
      </c>
      <c r="L41" s="50">
        <v>0</v>
      </c>
      <c r="M41" s="51">
        <v>0</v>
      </c>
      <c r="N41" s="52">
        <f t="shared" si="1"/>
        <v>1586.6</v>
      </c>
      <c r="O41" s="53">
        <v>84</v>
      </c>
      <c r="P41" s="81">
        <v>989.3</v>
      </c>
    </row>
    <row r="42" spans="1:16" ht="19.5" customHeight="1">
      <c r="A42" s="32">
        <v>2501</v>
      </c>
      <c r="B42" s="33">
        <v>91.1</v>
      </c>
      <c r="C42" s="34">
        <v>171.6</v>
      </c>
      <c r="D42" s="34">
        <v>273.2</v>
      </c>
      <c r="E42" s="34">
        <v>399.1</v>
      </c>
      <c r="F42" s="34">
        <v>251.1</v>
      </c>
      <c r="G42" s="34">
        <v>115.2</v>
      </c>
      <c r="H42" s="34">
        <v>23.2</v>
      </c>
      <c r="I42" s="34">
        <v>0.4</v>
      </c>
      <c r="J42" s="34">
        <v>0</v>
      </c>
      <c r="K42" s="34">
        <v>25.8</v>
      </c>
      <c r="L42" s="34">
        <v>0</v>
      </c>
      <c r="M42" s="35">
        <v>0</v>
      </c>
      <c r="N42" s="36">
        <f t="shared" si="1"/>
        <v>1350.7</v>
      </c>
      <c r="O42" s="40">
        <v>78</v>
      </c>
      <c r="P42" s="81">
        <v>989.3</v>
      </c>
    </row>
    <row r="43" spans="1:16" ht="19.5" customHeight="1">
      <c r="A43" s="32">
        <v>2502</v>
      </c>
      <c r="B43" s="33">
        <v>25</v>
      </c>
      <c r="C43" s="34">
        <v>163.9</v>
      </c>
      <c r="D43" s="34">
        <v>155.2</v>
      </c>
      <c r="E43" s="34">
        <v>426.5</v>
      </c>
      <c r="F43" s="34">
        <v>736.7</v>
      </c>
      <c r="G43" s="34">
        <v>685.6</v>
      </c>
      <c r="H43" s="34">
        <v>40.9</v>
      </c>
      <c r="I43" s="34">
        <v>0</v>
      </c>
      <c r="J43" s="34">
        <v>0</v>
      </c>
      <c r="K43" s="34">
        <v>61.5</v>
      </c>
      <c r="L43" s="34">
        <v>0.7</v>
      </c>
      <c r="M43" s="35">
        <v>0</v>
      </c>
      <c r="N43" s="36">
        <f t="shared" si="1"/>
        <v>2296</v>
      </c>
      <c r="O43" s="40">
        <v>90</v>
      </c>
      <c r="P43" s="81">
        <v>989.3</v>
      </c>
    </row>
    <row r="44" spans="1:16" ht="19.5" customHeight="1">
      <c r="A44" s="32">
        <v>2503</v>
      </c>
      <c r="B44" s="33">
        <v>0</v>
      </c>
      <c r="C44" s="34">
        <v>150.2</v>
      </c>
      <c r="D44" s="34">
        <v>203.3</v>
      </c>
      <c r="E44" s="34">
        <v>318.1</v>
      </c>
      <c r="F44" s="34">
        <v>511.8</v>
      </c>
      <c r="G44" s="34">
        <v>436.7</v>
      </c>
      <c r="H44" s="34">
        <v>107.1</v>
      </c>
      <c r="I44" s="34">
        <v>66.7</v>
      </c>
      <c r="J44" s="34">
        <v>25.5</v>
      </c>
      <c r="K44" s="34">
        <v>12.3</v>
      </c>
      <c r="L44" s="34">
        <v>11</v>
      </c>
      <c r="M44" s="35">
        <v>5</v>
      </c>
      <c r="N44" s="36">
        <f t="shared" si="1"/>
        <v>1847.7</v>
      </c>
      <c r="O44" s="40">
        <v>101</v>
      </c>
      <c r="P44" s="81">
        <v>989.3</v>
      </c>
    </row>
    <row r="45" spans="1:16" ht="19.5" customHeight="1">
      <c r="A45" s="32">
        <v>2504</v>
      </c>
      <c r="B45" s="33">
        <v>137.4</v>
      </c>
      <c r="C45" s="34">
        <v>278.4</v>
      </c>
      <c r="D45" s="34">
        <v>350.1</v>
      </c>
      <c r="E45" s="34">
        <v>308.8</v>
      </c>
      <c r="F45" s="34">
        <v>587.6</v>
      </c>
      <c r="G45" s="34">
        <v>486.4</v>
      </c>
      <c r="H45" s="34">
        <v>67.3</v>
      </c>
      <c r="I45" s="34">
        <v>0</v>
      </c>
      <c r="J45" s="34">
        <v>30.6</v>
      </c>
      <c r="K45" s="34">
        <v>0</v>
      </c>
      <c r="L45" s="34">
        <v>0</v>
      </c>
      <c r="M45" s="35">
        <v>20.1</v>
      </c>
      <c r="N45" s="36">
        <f t="shared" si="1"/>
        <v>2266.7000000000003</v>
      </c>
      <c r="O45" s="40">
        <v>127</v>
      </c>
      <c r="P45" s="81">
        <v>989.3</v>
      </c>
    </row>
    <row r="46" spans="1:16" ht="19.5" customHeight="1">
      <c r="A46" s="32">
        <v>2505</v>
      </c>
      <c r="B46" s="33">
        <v>11</v>
      </c>
      <c r="C46" s="34">
        <v>59.3</v>
      </c>
      <c r="D46" s="34">
        <v>127.7</v>
      </c>
      <c r="E46" s="34">
        <v>167.7</v>
      </c>
      <c r="F46" s="34">
        <v>173.6</v>
      </c>
      <c r="G46" s="34">
        <v>136.6</v>
      </c>
      <c r="H46" s="34">
        <v>142.7</v>
      </c>
      <c r="I46" s="34">
        <v>0</v>
      </c>
      <c r="J46" s="34">
        <v>0</v>
      </c>
      <c r="K46" s="34">
        <v>0</v>
      </c>
      <c r="L46" s="34">
        <v>0</v>
      </c>
      <c r="M46" s="35">
        <v>0</v>
      </c>
      <c r="N46" s="36">
        <v>818.6</v>
      </c>
      <c r="O46" s="40">
        <v>92</v>
      </c>
      <c r="P46" s="81">
        <v>989.3</v>
      </c>
    </row>
    <row r="47" spans="1:16" ht="19.5" customHeight="1">
      <c r="A47" s="32">
        <v>2506</v>
      </c>
      <c r="B47" s="33">
        <v>48.9</v>
      </c>
      <c r="C47" s="34">
        <v>93.7</v>
      </c>
      <c r="D47" s="34">
        <v>164</v>
      </c>
      <c r="E47" s="34" t="s">
        <v>24</v>
      </c>
      <c r="F47" s="34">
        <v>179.8</v>
      </c>
      <c r="G47" s="34">
        <v>97</v>
      </c>
      <c r="H47" s="34">
        <v>145.8</v>
      </c>
      <c r="I47" s="34">
        <v>30.7</v>
      </c>
      <c r="J47" s="34">
        <v>0</v>
      </c>
      <c r="K47" s="34">
        <v>0</v>
      </c>
      <c r="L47" s="34">
        <v>0</v>
      </c>
      <c r="M47" s="35">
        <v>45.4</v>
      </c>
      <c r="N47" s="36">
        <v>805.3</v>
      </c>
      <c r="O47" s="40">
        <v>86</v>
      </c>
      <c r="P47" s="81">
        <v>989.3</v>
      </c>
    </row>
    <row r="48" spans="1:16" ht="19.5" customHeight="1">
      <c r="A48" s="32">
        <v>2507</v>
      </c>
      <c r="B48" s="33">
        <v>68.2</v>
      </c>
      <c r="C48" s="34">
        <v>147.3</v>
      </c>
      <c r="D48" s="34">
        <v>100.9</v>
      </c>
      <c r="E48" s="34">
        <v>159</v>
      </c>
      <c r="F48" s="34">
        <v>269.3</v>
      </c>
      <c r="G48" s="34">
        <v>150.2</v>
      </c>
      <c r="H48" s="34">
        <v>131.9</v>
      </c>
      <c r="I48" s="34">
        <v>1.7</v>
      </c>
      <c r="J48" s="34">
        <v>3.3</v>
      </c>
      <c r="K48" s="34">
        <v>0</v>
      </c>
      <c r="L48" s="34">
        <v>18.1</v>
      </c>
      <c r="M48" s="35">
        <v>0</v>
      </c>
      <c r="N48" s="36">
        <f aca="true" t="shared" si="2" ref="N48:N53">SUM(B48:M48)</f>
        <v>1049.9</v>
      </c>
      <c r="O48" s="40">
        <v>101</v>
      </c>
      <c r="P48" s="81">
        <v>989.3</v>
      </c>
    </row>
    <row r="49" spans="1:16" ht="19.5" customHeight="1">
      <c r="A49" s="32">
        <v>2508</v>
      </c>
      <c r="B49" s="33">
        <v>33.1</v>
      </c>
      <c r="C49" s="34">
        <v>209.3</v>
      </c>
      <c r="D49" s="34">
        <v>193.1</v>
      </c>
      <c r="E49" s="34">
        <v>53.2</v>
      </c>
      <c r="F49" s="34">
        <v>106.9</v>
      </c>
      <c r="G49" s="34">
        <v>195.1</v>
      </c>
      <c r="H49" s="34">
        <v>222.2</v>
      </c>
      <c r="I49" s="34">
        <v>0</v>
      </c>
      <c r="J49" s="34">
        <v>0</v>
      </c>
      <c r="K49" s="34">
        <v>0</v>
      </c>
      <c r="L49" s="34">
        <v>0</v>
      </c>
      <c r="M49" s="35">
        <v>0</v>
      </c>
      <c r="N49" s="36">
        <f t="shared" si="2"/>
        <v>1012.9000000000001</v>
      </c>
      <c r="O49" s="40">
        <v>91</v>
      </c>
      <c r="P49" s="81">
        <v>989.3</v>
      </c>
    </row>
    <row r="50" spans="1:16" ht="19.5" customHeight="1">
      <c r="A50" s="32">
        <v>2509</v>
      </c>
      <c r="B50" s="33">
        <v>0</v>
      </c>
      <c r="C50" s="34">
        <v>151.3</v>
      </c>
      <c r="D50" s="34">
        <v>94.9</v>
      </c>
      <c r="E50" s="34">
        <v>137.2</v>
      </c>
      <c r="F50" s="34">
        <v>266.8</v>
      </c>
      <c r="G50" s="34">
        <v>164.6</v>
      </c>
      <c r="H50" s="34">
        <v>81.1</v>
      </c>
      <c r="I50" s="34">
        <v>31</v>
      </c>
      <c r="J50" s="34">
        <v>7.2</v>
      </c>
      <c r="K50" s="34">
        <v>0</v>
      </c>
      <c r="L50" s="34">
        <v>0</v>
      </c>
      <c r="M50" s="35">
        <v>26.2</v>
      </c>
      <c r="N50" s="36">
        <f t="shared" si="2"/>
        <v>960.3000000000002</v>
      </c>
      <c r="O50" s="40">
        <v>71</v>
      </c>
      <c r="P50" s="81">
        <v>989.3</v>
      </c>
    </row>
    <row r="51" spans="1:16" ht="19.5" customHeight="1">
      <c r="A51" s="32">
        <v>2510</v>
      </c>
      <c r="B51" s="33">
        <v>55.9</v>
      </c>
      <c r="C51" s="34">
        <v>145.1</v>
      </c>
      <c r="D51" s="34">
        <v>71.6</v>
      </c>
      <c r="E51" s="34">
        <v>153.8</v>
      </c>
      <c r="F51" s="34">
        <v>175.5</v>
      </c>
      <c r="G51" s="34">
        <v>346.5</v>
      </c>
      <c r="H51" s="34">
        <v>48.2</v>
      </c>
      <c r="I51" s="34">
        <v>46.2</v>
      </c>
      <c r="J51" s="34">
        <v>0</v>
      </c>
      <c r="K51" s="34">
        <v>17.2</v>
      </c>
      <c r="L51" s="34">
        <v>0</v>
      </c>
      <c r="M51" s="35">
        <v>0</v>
      </c>
      <c r="N51" s="36">
        <f t="shared" si="2"/>
        <v>1060.0000000000002</v>
      </c>
      <c r="O51" s="40">
        <v>69</v>
      </c>
      <c r="P51" s="81">
        <v>989.3</v>
      </c>
    </row>
    <row r="52" spans="1:16" ht="19.5" customHeight="1">
      <c r="A52" s="32">
        <v>2511</v>
      </c>
      <c r="B52" s="33">
        <v>78.9</v>
      </c>
      <c r="C52" s="34">
        <v>126</v>
      </c>
      <c r="D52" s="34">
        <v>166.1</v>
      </c>
      <c r="E52" s="34">
        <v>70.4</v>
      </c>
      <c r="F52" s="34">
        <v>207.5</v>
      </c>
      <c r="G52" s="34">
        <v>104.7</v>
      </c>
      <c r="H52" s="34">
        <v>83.5</v>
      </c>
      <c r="I52" s="34">
        <v>23.6</v>
      </c>
      <c r="J52" s="34">
        <v>0</v>
      </c>
      <c r="K52" s="34">
        <v>0</v>
      </c>
      <c r="L52" s="34">
        <v>0</v>
      </c>
      <c r="M52" s="35">
        <v>0</v>
      </c>
      <c r="N52" s="36">
        <f t="shared" si="2"/>
        <v>860.7</v>
      </c>
      <c r="O52" s="40">
        <v>62</v>
      </c>
      <c r="P52" s="81">
        <v>989.3</v>
      </c>
    </row>
    <row r="53" spans="1:16" ht="19.5" customHeight="1">
      <c r="A53" s="32">
        <v>2512</v>
      </c>
      <c r="B53" s="33">
        <v>42.4</v>
      </c>
      <c r="C53" s="34">
        <v>146.8</v>
      </c>
      <c r="D53" s="34">
        <v>185.8</v>
      </c>
      <c r="E53" s="34">
        <v>215.9</v>
      </c>
      <c r="F53" s="34">
        <v>234</v>
      </c>
      <c r="G53" s="34">
        <v>86.3</v>
      </c>
      <c r="H53" s="34">
        <v>103.3</v>
      </c>
      <c r="I53" s="34">
        <v>16</v>
      </c>
      <c r="J53" s="34">
        <v>4.3</v>
      </c>
      <c r="K53" s="34">
        <v>0</v>
      </c>
      <c r="L53" s="34">
        <v>0</v>
      </c>
      <c r="M53" s="35">
        <v>11.5</v>
      </c>
      <c r="N53" s="36">
        <f t="shared" si="2"/>
        <v>1046.3</v>
      </c>
      <c r="O53" s="40">
        <v>57</v>
      </c>
      <c r="P53" s="81">
        <v>989.3</v>
      </c>
    </row>
    <row r="54" spans="1:16" ht="19.5" customHeight="1">
      <c r="A54" s="32">
        <v>2513</v>
      </c>
      <c r="B54" s="33">
        <v>41.3</v>
      </c>
      <c r="C54" s="34">
        <v>242.5</v>
      </c>
      <c r="D54" s="34">
        <v>272.6</v>
      </c>
      <c r="E54" s="34">
        <v>132.1</v>
      </c>
      <c r="F54" s="34">
        <v>271.5</v>
      </c>
      <c r="G54" s="34">
        <v>129.5</v>
      </c>
      <c r="H54" s="34">
        <v>47</v>
      </c>
      <c r="I54" s="34">
        <v>14.8</v>
      </c>
      <c r="J54" s="34">
        <v>49.3</v>
      </c>
      <c r="K54" s="34">
        <v>0</v>
      </c>
      <c r="L54" s="34">
        <v>0</v>
      </c>
      <c r="M54" s="35">
        <v>10.5</v>
      </c>
      <c r="N54" s="36">
        <v>1211.1</v>
      </c>
      <c r="O54" s="40">
        <v>57</v>
      </c>
      <c r="P54" s="81">
        <v>989.3</v>
      </c>
    </row>
    <row r="55" spans="1:16" ht="19.5" customHeight="1">
      <c r="A55" s="32">
        <v>2514</v>
      </c>
      <c r="B55" s="33">
        <v>12</v>
      </c>
      <c r="C55" s="34">
        <v>149</v>
      </c>
      <c r="D55" s="34">
        <v>109</v>
      </c>
      <c r="E55" s="34">
        <v>168.5</v>
      </c>
      <c r="F55" s="34">
        <v>335</v>
      </c>
      <c r="G55" s="34">
        <v>99</v>
      </c>
      <c r="H55" s="34">
        <v>171.5</v>
      </c>
      <c r="I55" s="34">
        <v>0</v>
      </c>
      <c r="J55" s="34">
        <v>45</v>
      </c>
      <c r="K55" s="34">
        <v>0</v>
      </c>
      <c r="L55" s="34">
        <v>0</v>
      </c>
      <c r="M55" s="35">
        <v>0</v>
      </c>
      <c r="N55" s="36">
        <f>SUM(B55:M55)</f>
        <v>1089</v>
      </c>
      <c r="O55" s="40">
        <v>25</v>
      </c>
      <c r="P55" s="81">
        <v>989.3</v>
      </c>
    </row>
    <row r="56" spans="1:16" ht="19.5" customHeight="1">
      <c r="A56" s="32">
        <v>2515</v>
      </c>
      <c r="B56" s="33">
        <v>144.3</v>
      </c>
      <c r="C56" s="34">
        <v>45.7</v>
      </c>
      <c r="D56" s="34">
        <v>63.5</v>
      </c>
      <c r="E56" s="34">
        <v>125.3</v>
      </c>
      <c r="F56" s="34">
        <v>232.5</v>
      </c>
      <c r="G56" s="34">
        <v>122</v>
      </c>
      <c r="H56" s="34" t="s">
        <v>24</v>
      </c>
      <c r="I56" s="34">
        <v>78</v>
      </c>
      <c r="J56" s="34">
        <v>56</v>
      </c>
      <c r="K56" s="34">
        <v>0</v>
      </c>
      <c r="L56" s="34">
        <v>0</v>
      </c>
      <c r="M56" s="35">
        <v>0</v>
      </c>
      <c r="N56" s="36">
        <v>867.3</v>
      </c>
      <c r="O56" s="40">
        <v>36</v>
      </c>
      <c r="P56" s="81">
        <v>989.3</v>
      </c>
    </row>
    <row r="57" spans="1:16" ht="19.5" customHeight="1">
      <c r="A57" s="32">
        <v>2516</v>
      </c>
      <c r="B57" s="33">
        <v>0</v>
      </c>
      <c r="C57" s="34">
        <v>38</v>
      </c>
      <c r="D57" s="34">
        <v>182</v>
      </c>
      <c r="E57" s="34">
        <v>253.2</v>
      </c>
      <c r="F57" s="34">
        <v>643.8</v>
      </c>
      <c r="G57" s="34">
        <v>162</v>
      </c>
      <c r="H57" s="34" t="s">
        <v>24</v>
      </c>
      <c r="I57" s="34">
        <v>59</v>
      </c>
      <c r="J57" s="34">
        <v>0</v>
      </c>
      <c r="K57" s="34">
        <v>0</v>
      </c>
      <c r="L57" s="34">
        <v>0</v>
      </c>
      <c r="M57" s="35">
        <v>15.6</v>
      </c>
      <c r="N57" s="36">
        <v>1353.6</v>
      </c>
      <c r="O57" s="40">
        <v>25</v>
      </c>
      <c r="P57" s="81">
        <v>989.3</v>
      </c>
    </row>
    <row r="58" spans="1:16" ht="19.5" customHeight="1">
      <c r="A58" s="32">
        <v>2517</v>
      </c>
      <c r="B58" s="33">
        <v>23</v>
      </c>
      <c r="C58" s="34">
        <v>165</v>
      </c>
      <c r="D58" s="34">
        <v>170.4</v>
      </c>
      <c r="E58" s="34">
        <v>102</v>
      </c>
      <c r="F58" s="34">
        <v>298.7</v>
      </c>
      <c r="G58" s="34">
        <v>237.3</v>
      </c>
      <c r="H58" s="34">
        <v>22</v>
      </c>
      <c r="I58" s="34">
        <v>0</v>
      </c>
      <c r="J58" s="34">
        <v>0</v>
      </c>
      <c r="K58" s="34">
        <v>21</v>
      </c>
      <c r="L58" s="34">
        <v>0</v>
      </c>
      <c r="M58" s="35">
        <v>0</v>
      </c>
      <c r="N58" s="36">
        <f>SUM(B58:M58)</f>
        <v>1039.3999999999999</v>
      </c>
      <c r="O58" s="40">
        <v>27</v>
      </c>
      <c r="P58" s="81">
        <v>989.3</v>
      </c>
    </row>
    <row r="59" spans="1:16" ht="19.5" customHeight="1">
      <c r="A59" s="32">
        <v>2518</v>
      </c>
      <c r="B59" s="33">
        <v>0</v>
      </c>
      <c r="C59" s="34" t="s">
        <v>24</v>
      </c>
      <c r="D59" s="34" t="s">
        <v>24</v>
      </c>
      <c r="E59" s="34">
        <v>87.5</v>
      </c>
      <c r="F59" s="34">
        <v>144</v>
      </c>
      <c r="G59" s="34" t="s">
        <v>24</v>
      </c>
      <c r="H59" s="34" t="s">
        <v>24</v>
      </c>
      <c r="I59" s="34">
        <v>0</v>
      </c>
      <c r="J59" s="34">
        <v>0</v>
      </c>
      <c r="K59" s="34">
        <v>0</v>
      </c>
      <c r="L59" s="34">
        <v>0</v>
      </c>
      <c r="M59" s="35">
        <v>0</v>
      </c>
      <c r="N59" s="36" t="s">
        <v>24</v>
      </c>
      <c r="O59" s="40" t="s">
        <v>24</v>
      </c>
      <c r="P59" s="81">
        <v>989.3</v>
      </c>
    </row>
    <row r="60" spans="1:16" ht="19.5" customHeight="1">
      <c r="A60" s="32">
        <v>2519</v>
      </c>
      <c r="B60" s="33">
        <v>0</v>
      </c>
      <c r="C60" s="34">
        <v>123.8</v>
      </c>
      <c r="D60" s="38">
        <v>36</v>
      </c>
      <c r="E60" s="38">
        <v>36.5</v>
      </c>
      <c r="F60" s="34">
        <v>164</v>
      </c>
      <c r="G60" s="34">
        <v>179</v>
      </c>
      <c r="H60" s="34">
        <v>204.3</v>
      </c>
      <c r="I60" s="34">
        <v>0</v>
      </c>
      <c r="J60" s="34">
        <v>0</v>
      </c>
      <c r="K60" s="34">
        <v>32</v>
      </c>
      <c r="L60" s="34">
        <v>0</v>
      </c>
      <c r="M60" s="35">
        <v>6.1</v>
      </c>
      <c r="N60" s="36">
        <v>781.7</v>
      </c>
      <c r="O60" s="40">
        <v>29</v>
      </c>
      <c r="P60" s="81">
        <v>989.3</v>
      </c>
    </row>
    <row r="61" spans="1:16" ht="19.5" customHeight="1">
      <c r="A61" s="32">
        <v>2520</v>
      </c>
      <c r="B61" s="33" t="s">
        <v>24</v>
      </c>
      <c r="C61" s="34" t="s">
        <v>24</v>
      </c>
      <c r="D61" s="34" t="s">
        <v>24</v>
      </c>
      <c r="E61" s="34" t="s">
        <v>24</v>
      </c>
      <c r="F61" s="34" t="s">
        <v>24</v>
      </c>
      <c r="G61" s="34" t="s">
        <v>24</v>
      </c>
      <c r="H61" s="34" t="s">
        <v>24</v>
      </c>
      <c r="I61" s="34" t="s">
        <v>24</v>
      </c>
      <c r="J61" s="34" t="s">
        <v>24</v>
      </c>
      <c r="K61" s="34" t="s">
        <v>24</v>
      </c>
      <c r="L61" s="34" t="s">
        <v>24</v>
      </c>
      <c r="M61" s="35" t="s">
        <v>24</v>
      </c>
      <c r="N61" s="36" t="s">
        <v>24</v>
      </c>
      <c r="O61" s="40" t="s">
        <v>24</v>
      </c>
      <c r="P61" s="81">
        <v>989.3</v>
      </c>
    </row>
    <row r="62" spans="1:16" ht="19.5" customHeight="1">
      <c r="A62" s="32">
        <v>2521</v>
      </c>
      <c r="B62" s="33" t="s">
        <v>24</v>
      </c>
      <c r="C62" s="34" t="s">
        <v>24</v>
      </c>
      <c r="D62" s="34" t="s">
        <v>24</v>
      </c>
      <c r="E62" s="34" t="s">
        <v>24</v>
      </c>
      <c r="F62" s="34" t="s">
        <v>24</v>
      </c>
      <c r="G62" s="34" t="s">
        <v>24</v>
      </c>
      <c r="H62" s="34" t="s">
        <v>24</v>
      </c>
      <c r="I62" s="34" t="s">
        <v>24</v>
      </c>
      <c r="J62" s="34" t="s">
        <v>24</v>
      </c>
      <c r="K62" s="34" t="s">
        <v>24</v>
      </c>
      <c r="L62" s="34" t="s">
        <v>24</v>
      </c>
      <c r="M62" s="35" t="s">
        <v>24</v>
      </c>
      <c r="N62" s="36" t="s">
        <v>24</v>
      </c>
      <c r="O62" s="40" t="s">
        <v>24</v>
      </c>
      <c r="P62" s="81">
        <v>989.3</v>
      </c>
    </row>
    <row r="63" spans="1:16" ht="19.5" customHeight="1">
      <c r="A63" s="32">
        <v>2522</v>
      </c>
      <c r="B63" s="33">
        <v>59</v>
      </c>
      <c r="C63" s="34">
        <v>106.6</v>
      </c>
      <c r="D63" s="34">
        <v>144.1</v>
      </c>
      <c r="E63" s="34">
        <v>104.8</v>
      </c>
      <c r="F63" s="34">
        <v>160.2</v>
      </c>
      <c r="G63" s="38">
        <v>72.7</v>
      </c>
      <c r="H63" s="38">
        <v>43</v>
      </c>
      <c r="I63" s="34">
        <v>0</v>
      </c>
      <c r="J63" s="34">
        <v>0</v>
      </c>
      <c r="K63" s="34">
        <v>0</v>
      </c>
      <c r="L63" s="34">
        <v>0</v>
      </c>
      <c r="M63" s="35">
        <v>38.7</v>
      </c>
      <c r="N63" s="36">
        <v>729.1</v>
      </c>
      <c r="O63" s="40">
        <v>38</v>
      </c>
      <c r="P63" s="81">
        <v>989.3</v>
      </c>
    </row>
    <row r="64" spans="1:16" ht="19.5" customHeight="1">
      <c r="A64" s="32">
        <v>2523</v>
      </c>
      <c r="B64" s="33">
        <v>32.7</v>
      </c>
      <c r="C64" s="34">
        <v>148.8</v>
      </c>
      <c r="D64" s="34">
        <v>205.4</v>
      </c>
      <c r="E64" s="34">
        <v>143</v>
      </c>
      <c r="F64" s="34">
        <v>111.2</v>
      </c>
      <c r="G64" s="34">
        <v>176.7</v>
      </c>
      <c r="H64" s="34">
        <v>81</v>
      </c>
      <c r="I64" s="34">
        <v>13.7</v>
      </c>
      <c r="J64" s="34">
        <v>0</v>
      </c>
      <c r="K64" s="34">
        <v>0</v>
      </c>
      <c r="L64" s="34">
        <v>0</v>
      </c>
      <c r="M64" s="35">
        <v>16.3</v>
      </c>
      <c r="N64" s="36">
        <f>SUM(B64:M64)</f>
        <v>928.8</v>
      </c>
      <c r="O64" s="40">
        <v>49</v>
      </c>
      <c r="P64" s="81">
        <v>989.3</v>
      </c>
    </row>
    <row r="65" spans="1:16" ht="19.5" customHeight="1">
      <c r="A65" s="32">
        <v>2524</v>
      </c>
      <c r="B65" s="33">
        <v>24.4</v>
      </c>
      <c r="C65" s="34">
        <v>214.8</v>
      </c>
      <c r="D65" s="34">
        <v>60</v>
      </c>
      <c r="E65" s="34">
        <v>154</v>
      </c>
      <c r="F65" s="34">
        <v>197.5</v>
      </c>
      <c r="G65" s="34">
        <v>75.8</v>
      </c>
      <c r="H65" s="34">
        <v>42.5</v>
      </c>
      <c r="I65" s="34">
        <v>69.5</v>
      </c>
      <c r="J65" s="34">
        <v>0</v>
      </c>
      <c r="K65" s="34">
        <v>16.5</v>
      </c>
      <c r="L65" s="34">
        <v>0</v>
      </c>
      <c r="M65" s="35">
        <v>0</v>
      </c>
      <c r="N65" s="36">
        <f>SUM(B65:M65)</f>
        <v>855</v>
      </c>
      <c r="O65" s="40">
        <v>38</v>
      </c>
      <c r="P65" s="81">
        <v>989.3</v>
      </c>
    </row>
    <row r="66" spans="1:16" ht="19.5" customHeight="1">
      <c r="A66" s="32">
        <v>2525</v>
      </c>
      <c r="B66" s="33">
        <v>84</v>
      </c>
      <c r="C66" s="34">
        <v>199.2</v>
      </c>
      <c r="D66" s="34">
        <v>126.5</v>
      </c>
      <c r="E66" s="38">
        <v>50.4</v>
      </c>
      <c r="F66" s="38">
        <v>70.1</v>
      </c>
      <c r="G66" s="34">
        <v>117.2</v>
      </c>
      <c r="H66" s="34">
        <v>29.8</v>
      </c>
      <c r="I66" s="34">
        <v>0</v>
      </c>
      <c r="J66" s="34">
        <v>0</v>
      </c>
      <c r="K66" s="34">
        <v>0</v>
      </c>
      <c r="L66" s="34">
        <v>0</v>
      </c>
      <c r="M66" s="35">
        <v>0</v>
      </c>
      <c r="N66" s="36" t="s">
        <v>24</v>
      </c>
      <c r="O66" s="40" t="s">
        <v>24</v>
      </c>
      <c r="P66" s="81">
        <v>989.3</v>
      </c>
    </row>
    <row r="67" spans="1:16" ht="19.5" customHeight="1">
      <c r="A67" s="32">
        <v>2526</v>
      </c>
      <c r="B67" s="33">
        <v>6.3</v>
      </c>
      <c r="C67" s="34">
        <v>91.9</v>
      </c>
      <c r="D67" s="34">
        <v>165.6</v>
      </c>
      <c r="E67" s="34">
        <v>110.2</v>
      </c>
      <c r="F67" s="34">
        <v>122.6</v>
      </c>
      <c r="G67" s="34">
        <v>220.3</v>
      </c>
      <c r="H67" s="34">
        <v>77.6</v>
      </c>
      <c r="I67" s="34">
        <v>98</v>
      </c>
      <c r="J67" s="34">
        <v>12</v>
      </c>
      <c r="K67" s="34">
        <v>0</v>
      </c>
      <c r="L67" s="34">
        <v>12.5</v>
      </c>
      <c r="M67" s="35">
        <v>0</v>
      </c>
      <c r="N67" s="36">
        <f>SUM(B67:M67)</f>
        <v>917.0000000000001</v>
      </c>
      <c r="O67" s="40">
        <v>49</v>
      </c>
      <c r="P67" s="81">
        <v>989.3</v>
      </c>
    </row>
    <row r="68" spans="1:16" ht="19.5" customHeight="1">
      <c r="A68" s="32">
        <v>2527</v>
      </c>
      <c r="B68" s="33">
        <v>42.7</v>
      </c>
      <c r="C68" s="34">
        <v>138.9</v>
      </c>
      <c r="D68" s="34">
        <v>137.7</v>
      </c>
      <c r="E68" s="34">
        <v>202.9</v>
      </c>
      <c r="F68" s="34">
        <v>142.8</v>
      </c>
      <c r="G68" s="34">
        <v>171.4</v>
      </c>
      <c r="H68" s="34">
        <v>47</v>
      </c>
      <c r="I68" s="34">
        <v>0</v>
      </c>
      <c r="J68" s="34">
        <v>0</v>
      </c>
      <c r="K68" s="34">
        <v>0</v>
      </c>
      <c r="L68" s="34">
        <v>0</v>
      </c>
      <c r="M68" s="35">
        <v>0</v>
      </c>
      <c r="N68" s="36">
        <f>SUM(B68:M68)</f>
        <v>883.4</v>
      </c>
      <c r="O68" s="40">
        <v>32</v>
      </c>
      <c r="P68" s="81">
        <v>989.3</v>
      </c>
    </row>
    <row r="69" spans="1:16" ht="19.5" customHeight="1">
      <c r="A69" s="32">
        <v>2528</v>
      </c>
      <c r="B69" s="33">
        <v>38.8</v>
      </c>
      <c r="C69" s="34">
        <v>213.7</v>
      </c>
      <c r="D69" s="34">
        <v>118.5</v>
      </c>
      <c r="E69" s="34">
        <v>249.3</v>
      </c>
      <c r="F69" s="34">
        <v>186.1</v>
      </c>
      <c r="G69" s="34">
        <v>158.6</v>
      </c>
      <c r="H69" s="34">
        <v>108.7</v>
      </c>
      <c r="I69" s="34">
        <v>121.8</v>
      </c>
      <c r="J69" s="34">
        <v>0</v>
      </c>
      <c r="K69" s="34">
        <v>0</v>
      </c>
      <c r="L69" s="34">
        <v>0</v>
      </c>
      <c r="M69" s="35">
        <v>0</v>
      </c>
      <c r="N69" s="36">
        <f>SUM(B69:M69)</f>
        <v>1195.5</v>
      </c>
      <c r="O69" s="40">
        <v>53</v>
      </c>
      <c r="P69" s="81">
        <v>989.3</v>
      </c>
    </row>
    <row r="70" spans="1:16" ht="19.5" customHeight="1">
      <c r="A70" s="32">
        <v>2529</v>
      </c>
      <c r="B70" s="33">
        <v>92.2</v>
      </c>
      <c r="C70" s="34">
        <v>53.5</v>
      </c>
      <c r="D70" s="34">
        <v>106.9</v>
      </c>
      <c r="E70" s="34">
        <v>155.3</v>
      </c>
      <c r="F70" s="34">
        <v>203.3</v>
      </c>
      <c r="G70" s="34">
        <v>210.6</v>
      </c>
      <c r="H70" s="34">
        <v>84.7</v>
      </c>
      <c r="I70" s="34">
        <v>4.8</v>
      </c>
      <c r="J70" s="34">
        <v>115.9</v>
      </c>
      <c r="K70" s="34">
        <v>0</v>
      </c>
      <c r="L70" s="34">
        <v>2.2</v>
      </c>
      <c r="M70" s="35">
        <v>24.4</v>
      </c>
      <c r="N70" s="36">
        <f>SUM(B70:M70)</f>
        <v>1053.8000000000002</v>
      </c>
      <c r="O70" s="40">
        <v>46</v>
      </c>
      <c r="P70" s="81">
        <v>989.3</v>
      </c>
    </row>
    <row r="71" spans="1:16" ht="19.5" customHeight="1">
      <c r="A71" s="32">
        <v>2530</v>
      </c>
      <c r="B71" s="39">
        <v>39.1</v>
      </c>
      <c r="C71" s="38">
        <v>61.4</v>
      </c>
      <c r="D71" s="34">
        <v>125.5</v>
      </c>
      <c r="E71" s="34">
        <v>100</v>
      </c>
      <c r="F71" s="34">
        <v>281.2</v>
      </c>
      <c r="G71" s="38">
        <v>55.1</v>
      </c>
      <c r="H71" s="38">
        <v>81.7</v>
      </c>
      <c r="I71" s="34">
        <v>55.9</v>
      </c>
      <c r="J71" s="34">
        <v>0</v>
      </c>
      <c r="K71" s="34">
        <v>0</v>
      </c>
      <c r="L71" s="34">
        <v>1.4</v>
      </c>
      <c r="M71" s="35">
        <v>0</v>
      </c>
      <c r="N71" s="36">
        <v>801.3</v>
      </c>
      <c r="O71" s="40">
        <v>58</v>
      </c>
      <c r="P71" s="81">
        <v>989.3</v>
      </c>
    </row>
    <row r="72" spans="1:16" ht="19.5" customHeight="1">
      <c r="A72" s="32">
        <v>2531</v>
      </c>
      <c r="B72" s="33">
        <v>91.5</v>
      </c>
      <c r="C72" s="34">
        <v>102.2</v>
      </c>
      <c r="D72" s="34">
        <v>118</v>
      </c>
      <c r="E72" s="34">
        <v>130.2</v>
      </c>
      <c r="F72" s="34">
        <v>114.1</v>
      </c>
      <c r="G72" s="38">
        <v>74.9</v>
      </c>
      <c r="H72" s="38">
        <v>83.9</v>
      </c>
      <c r="I72" s="34">
        <v>75.4</v>
      </c>
      <c r="J72" s="34">
        <v>3</v>
      </c>
      <c r="K72" s="34">
        <v>0</v>
      </c>
      <c r="L72" s="34">
        <v>0</v>
      </c>
      <c r="M72" s="35">
        <v>34.5</v>
      </c>
      <c r="N72" s="36">
        <v>827.7</v>
      </c>
      <c r="O72" s="40">
        <v>59</v>
      </c>
      <c r="P72" s="81">
        <v>989.3</v>
      </c>
    </row>
    <row r="73" spans="1:16" s="19" customFormat="1" ht="19.5" customHeight="1">
      <c r="A73" s="32">
        <v>2532</v>
      </c>
      <c r="B73" s="33">
        <v>0</v>
      </c>
      <c r="C73" s="34">
        <v>140.3</v>
      </c>
      <c r="D73" s="34">
        <v>80.2</v>
      </c>
      <c r="E73" s="34">
        <v>215.5</v>
      </c>
      <c r="F73" s="34">
        <v>153.1</v>
      </c>
      <c r="G73" s="34">
        <v>179.8</v>
      </c>
      <c r="H73" s="34" t="s">
        <v>24</v>
      </c>
      <c r="I73" s="34">
        <v>0</v>
      </c>
      <c r="J73" s="34">
        <v>0</v>
      </c>
      <c r="K73" s="34">
        <v>0</v>
      </c>
      <c r="L73" s="34">
        <v>18.2</v>
      </c>
      <c r="M73" s="35">
        <v>0</v>
      </c>
      <c r="N73" s="36">
        <v>787.1</v>
      </c>
      <c r="O73" s="40">
        <v>50</v>
      </c>
      <c r="P73" s="81">
        <v>989.3</v>
      </c>
    </row>
    <row r="74" spans="1:16" ht="19.5" customHeight="1">
      <c r="A74" s="32">
        <v>2533</v>
      </c>
      <c r="B74" s="33">
        <v>18.5</v>
      </c>
      <c r="C74" s="34">
        <v>164.2</v>
      </c>
      <c r="D74" s="38">
        <v>69.5</v>
      </c>
      <c r="E74" s="34">
        <v>165</v>
      </c>
      <c r="F74" s="38">
        <v>95.2</v>
      </c>
      <c r="G74" s="38">
        <v>78.5</v>
      </c>
      <c r="H74" s="38">
        <v>27.3</v>
      </c>
      <c r="I74" s="34">
        <v>66</v>
      </c>
      <c r="J74" s="34">
        <v>0</v>
      </c>
      <c r="K74" s="34">
        <v>0</v>
      </c>
      <c r="L74" s="34">
        <v>0</v>
      </c>
      <c r="M74" s="35">
        <v>0</v>
      </c>
      <c r="N74" s="36" t="s">
        <v>24</v>
      </c>
      <c r="O74" s="40" t="s">
        <v>24</v>
      </c>
      <c r="P74" s="81">
        <v>989.3</v>
      </c>
    </row>
    <row r="75" spans="1:16" ht="19.5" customHeight="1">
      <c r="A75" s="32">
        <v>2534</v>
      </c>
      <c r="B75" s="33">
        <v>28.3</v>
      </c>
      <c r="C75" s="38">
        <v>9.1</v>
      </c>
      <c r="D75" s="38">
        <v>45.8</v>
      </c>
      <c r="E75" s="34">
        <v>118.8</v>
      </c>
      <c r="F75" s="34">
        <v>286.5</v>
      </c>
      <c r="G75" s="34">
        <v>137.5</v>
      </c>
      <c r="H75" s="34">
        <v>79.9</v>
      </c>
      <c r="I75" s="34">
        <v>80.6</v>
      </c>
      <c r="J75" s="34">
        <v>0</v>
      </c>
      <c r="K75" s="34">
        <v>0</v>
      </c>
      <c r="L75" s="34">
        <v>0</v>
      </c>
      <c r="M75" s="35">
        <v>0</v>
      </c>
      <c r="N75" s="36">
        <v>786.5</v>
      </c>
      <c r="O75" s="40">
        <v>68</v>
      </c>
      <c r="P75" s="81">
        <v>989.3</v>
      </c>
    </row>
    <row r="76" spans="1:16" ht="19.5" customHeight="1">
      <c r="A76" s="42">
        <v>2535</v>
      </c>
      <c r="B76" s="43">
        <v>0</v>
      </c>
      <c r="C76" s="44" t="s">
        <v>24</v>
      </c>
      <c r="D76" s="44" t="s">
        <v>24</v>
      </c>
      <c r="E76" s="44" t="s">
        <v>24</v>
      </c>
      <c r="F76" s="44" t="s">
        <v>24</v>
      </c>
      <c r="G76" s="44" t="s">
        <v>24</v>
      </c>
      <c r="H76" s="44" t="s">
        <v>24</v>
      </c>
      <c r="I76" s="44" t="s">
        <v>24</v>
      </c>
      <c r="J76" s="44">
        <v>102.3</v>
      </c>
      <c r="K76" s="44">
        <v>0</v>
      </c>
      <c r="L76" s="44">
        <v>0</v>
      </c>
      <c r="M76" s="45">
        <v>24.1</v>
      </c>
      <c r="N76" s="46" t="s">
        <v>24</v>
      </c>
      <c r="O76" s="47" t="s">
        <v>24</v>
      </c>
      <c r="P76" s="81">
        <v>989.3</v>
      </c>
    </row>
    <row r="77" spans="1:16" ht="19.5" customHeight="1">
      <c r="A77" s="48">
        <v>2536</v>
      </c>
      <c r="B77" s="49">
        <v>79.2</v>
      </c>
      <c r="C77" s="50">
        <v>203</v>
      </c>
      <c r="D77" s="50">
        <v>85.1</v>
      </c>
      <c r="E77" s="50">
        <v>103.1</v>
      </c>
      <c r="F77" s="50">
        <v>196.4</v>
      </c>
      <c r="G77" s="50">
        <v>264.2</v>
      </c>
      <c r="H77" s="50">
        <v>21.5</v>
      </c>
      <c r="I77" s="50">
        <v>0</v>
      </c>
      <c r="J77" s="50">
        <v>0</v>
      </c>
      <c r="K77" s="50">
        <v>0</v>
      </c>
      <c r="L77" s="50">
        <v>0</v>
      </c>
      <c r="M77" s="51">
        <v>157</v>
      </c>
      <c r="N77" s="52">
        <v>1109.5</v>
      </c>
      <c r="O77" s="53">
        <v>87</v>
      </c>
      <c r="P77" s="81">
        <v>989.3</v>
      </c>
    </row>
    <row r="78" spans="1:16" ht="19.5" customHeight="1">
      <c r="A78" s="32">
        <v>2537</v>
      </c>
      <c r="B78" s="33">
        <v>24.7</v>
      </c>
      <c r="C78" s="34">
        <v>116.7</v>
      </c>
      <c r="D78" s="34">
        <v>180.9</v>
      </c>
      <c r="E78" s="34">
        <v>199</v>
      </c>
      <c r="F78" s="34">
        <v>435.4</v>
      </c>
      <c r="G78" s="34">
        <v>157.5</v>
      </c>
      <c r="H78" s="34">
        <v>18.2</v>
      </c>
      <c r="I78" s="34">
        <v>0</v>
      </c>
      <c r="J78" s="34">
        <v>0.3</v>
      </c>
      <c r="K78" s="34">
        <v>0</v>
      </c>
      <c r="L78" s="34">
        <v>0</v>
      </c>
      <c r="M78" s="35">
        <v>6</v>
      </c>
      <c r="N78" s="36">
        <v>1138.7</v>
      </c>
      <c r="O78" s="40">
        <v>81</v>
      </c>
      <c r="P78" s="81">
        <v>989.3</v>
      </c>
    </row>
    <row r="79" spans="1:16" ht="19.5" customHeight="1">
      <c r="A79" s="32">
        <v>2538</v>
      </c>
      <c r="B79" s="54">
        <v>25</v>
      </c>
      <c r="C79" s="55">
        <v>185.9</v>
      </c>
      <c r="D79" s="55">
        <v>134.8</v>
      </c>
      <c r="E79" s="55">
        <v>222.1</v>
      </c>
      <c r="F79" s="55">
        <v>188.1</v>
      </c>
      <c r="G79" s="55">
        <v>112.1</v>
      </c>
      <c r="H79" s="55">
        <v>80.4</v>
      </c>
      <c r="I79" s="55">
        <v>11.3</v>
      </c>
      <c r="J79" s="55">
        <v>0</v>
      </c>
      <c r="K79" s="55">
        <v>0</v>
      </c>
      <c r="L79" s="55">
        <v>26.9</v>
      </c>
      <c r="M79" s="56">
        <v>2.4</v>
      </c>
      <c r="N79" s="36">
        <f>SUM(B79:M79)</f>
        <v>989</v>
      </c>
      <c r="O79" s="40">
        <v>92</v>
      </c>
      <c r="P79" s="81">
        <v>989.3</v>
      </c>
    </row>
    <row r="80" spans="1:16" ht="19.5" customHeight="1">
      <c r="A80" s="32">
        <v>2539</v>
      </c>
      <c r="B80" s="57">
        <v>40.6</v>
      </c>
      <c r="C80" s="58">
        <v>83.3</v>
      </c>
      <c r="D80" s="58">
        <v>83.4</v>
      </c>
      <c r="E80" s="55">
        <v>160</v>
      </c>
      <c r="F80" s="55">
        <v>183.7</v>
      </c>
      <c r="G80" s="58">
        <v>77.4</v>
      </c>
      <c r="H80" s="58">
        <v>7.4</v>
      </c>
      <c r="I80" s="55">
        <v>5.5</v>
      </c>
      <c r="J80" s="55">
        <v>0</v>
      </c>
      <c r="K80" s="55">
        <v>0</v>
      </c>
      <c r="L80" s="55">
        <v>0</v>
      </c>
      <c r="M80" s="56">
        <v>0</v>
      </c>
      <c r="N80" s="36" t="s">
        <v>24</v>
      </c>
      <c r="O80" s="59" t="s">
        <v>24</v>
      </c>
      <c r="P80" s="81">
        <v>989.3</v>
      </c>
    </row>
    <row r="81" spans="1:16" ht="19.5" customHeight="1">
      <c r="A81" s="32">
        <v>2540</v>
      </c>
      <c r="B81" s="57">
        <v>4.2</v>
      </c>
      <c r="C81" s="58">
        <v>59</v>
      </c>
      <c r="D81" s="58">
        <v>52.8</v>
      </c>
      <c r="E81" s="58">
        <v>81.2</v>
      </c>
      <c r="F81" s="58">
        <v>18.2</v>
      </c>
      <c r="G81" s="58">
        <v>98.7</v>
      </c>
      <c r="H81" s="58">
        <v>46.5</v>
      </c>
      <c r="I81" s="55">
        <v>0</v>
      </c>
      <c r="J81" s="55">
        <v>0</v>
      </c>
      <c r="K81" s="55">
        <v>0</v>
      </c>
      <c r="L81" s="55">
        <v>0</v>
      </c>
      <c r="M81" s="56">
        <v>0</v>
      </c>
      <c r="N81" s="36" t="s">
        <v>24</v>
      </c>
      <c r="O81" s="59" t="s">
        <v>24</v>
      </c>
      <c r="P81" s="81">
        <v>989.3</v>
      </c>
    </row>
    <row r="82" spans="1:16" ht="19.5" customHeight="1">
      <c r="A82" s="32">
        <v>2541</v>
      </c>
      <c r="B82" s="54">
        <v>1.4</v>
      </c>
      <c r="C82" s="55">
        <v>125.4</v>
      </c>
      <c r="D82" s="55">
        <v>91.9</v>
      </c>
      <c r="E82" s="58">
        <v>48.5</v>
      </c>
      <c r="F82" s="58">
        <v>52.7</v>
      </c>
      <c r="G82" s="58">
        <v>60.6</v>
      </c>
      <c r="H82" s="55">
        <v>14.4</v>
      </c>
      <c r="I82" s="55">
        <v>0</v>
      </c>
      <c r="J82" s="55">
        <v>0</v>
      </c>
      <c r="K82" s="55">
        <v>0</v>
      </c>
      <c r="L82" s="55">
        <v>0</v>
      </c>
      <c r="M82" s="56">
        <v>0</v>
      </c>
      <c r="N82" s="36" t="s">
        <v>24</v>
      </c>
      <c r="O82" s="40" t="s">
        <v>24</v>
      </c>
      <c r="P82" s="81">
        <v>989.3</v>
      </c>
    </row>
    <row r="83" spans="1:16" ht="19.5" customHeight="1">
      <c r="A83" s="32">
        <v>2542</v>
      </c>
      <c r="B83" s="54">
        <v>0</v>
      </c>
      <c r="C83" s="55">
        <v>129.6</v>
      </c>
      <c r="D83" s="55">
        <v>13.9</v>
      </c>
      <c r="E83" s="55">
        <v>36</v>
      </c>
      <c r="F83" s="55" t="s">
        <v>24</v>
      </c>
      <c r="G83" s="55" t="s">
        <v>24</v>
      </c>
      <c r="H83" s="55" t="s">
        <v>24</v>
      </c>
      <c r="I83" s="55" t="s">
        <v>24</v>
      </c>
      <c r="J83" s="55">
        <v>0</v>
      </c>
      <c r="K83" s="55">
        <v>0</v>
      </c>
      <c r="L83" s="55">
        <v>0</v>
      </c>
      <c r="M83" s="56">
        <v>0</v>
      </c>
      <c r="N83" s="36" t="s">
        <v>24</v>
      </c>
      <c r="O83" s="40" t="s">
        <v>24</v>
      </c>
      <c r="P83" s="81">
        <v>989.3</v>
      </c>
    </row>
    <row r="84" spans="1:16" ht="19.5" customHeight="1">
      <c r="A84" s="32">
        <v>2543</v>
      </c>
      <c r="B84" s="54" t="s">
        <v>24</v>
      </c>
      <c r="C84" s="55" t="s">
        <v>24</v>
      </c>
      <c r="D84" s="55" t="s">
        <v>24</v>
      </c>
      <c r="E84" s="55" t="s">
        <v>24</v>
      </c>
      <c r="F84" s="55" t="s">
        <v>24</v>
      </c>
      <c r="G84" s="55" t="s">
        <v>24</v>
      </c>
      <c r="H84" s="55" t="s">
        <v>24</v>
      </c>
      <c r="I84" s="55" t="s">
        <v>24</v>
      </c>
      <c r="J84" s="55" t="s">
        <v>24</v>
      </c>
      <c r="K84" s="55" t="s">
        <v>24</v>
      </c>
      <c r="L84" s="55" t="s">
        <v>24</v>
      </c>
      <c r="M84" s="56" t="s">
        <v>24</v>
      </c>
      <c r="N84" s="36" t="s">
        <v>24</v>
      </c>
      <c r="O84" s="40" t="s">
        <v>24</v>
      </c>
      <c r="P84" s="81">
        <v>989.3</v>
      </c>
    </row>
    <row r="85" spans="1:16" ht="19.5" customHeight="1">
      <c r="A85" s="32">
        <v>2544</v>
      </c>
      <c r="B85" s="54" t="s">
        <v>24</v>
      </c>
      <c r="C85" s="55" t="s">
        <v>24</v>
      </c>
      <c r="D85" s="55" t="s">
        <v>24</v>
      </c>
      <c r="E85" s="55" t="s">
        <v>24</v>
      </c>
      <c r="F85" s="55" t="s">
        <v>24</v>
      </c>
      <c r="G85" s="55" t="s">
        <v>24</v>
      </c>
      <c r="H85" s="55" t="s">
        <v>24</v>
      </c>
      <c r="I85" s="55" t="s">
        <v>24</v>
      </c>
      <c r="J85" s="55" t="s">
        <v>24</v>
      </c>
      <c r="K85" s="55" t="s">
        <v>24</v>
      </c>
      <c r="L85" s="55" t="s">
        <v>24</v>
      </c>
      <c r="M85" s="56" t="s">
        <v>24</v>
      </c>
      <c r="N85" s="36" t="s">
        <v>24</v>
      </c>
      <c r="O85" s="40" t="s">
        <v>24</v>
      </c>
      <c r="P85" s="81">
        <v>989.3</v>
      </c>
    </row>
    <row r="86" spans="1:16" ht="19.5" customHeight="1">
      <c r="A86" s="32">
        <v>2545</v>
      </c>
      <c r="B86" s="54" t="s">
        <v>24</v>
      </c>
      <c r="C86" s="55" t="s">
        <v>24</v>
      </c>
      <c r="D86" s="55">
        <v>14.2</v>
      </c>
      <c r="E86" s="55">
        <v>63.4</v>
      </c>
      <c r="F86" s="55">
        <v>118.4</v>
      </c>
      <c r="G86" s="55">
        <v>188</v>
      </c>
      <c r="H86" s="55">
        <v>11.3</v>
      </c>
      <c r="I86" s="55">
        <v>65.1</v>
      </c>
      <c r="J86" s="55">
        <v>3.1</v>
      </c>
      <c r="K86" s="55">
        <v>8</v>
      </c>
      <c r="L86" s="55">
        <v>0</v>
      </c>
      <c r="M86" s="56">
        <v>8.1</v>
      </c>
      <c r="N86" s="36" t="s">
        <v>24</v>
      </c>
      <c r="O86" s="40" t="s">
        <v>24</v>
      </c>
      <c r="P86" s="81">
        <v>989.3</v>
      </c>
    </row>
    <row r="87" spans="1:16" ht="19.5" customHeight="1">
      <c r="A87" s="32">
        <v>2546</v>
      </c>
      <c r="B87" s="54">
        <v>15.5</v>
      </c>
      <c r="C87" s="55">
        <v>59.6</v>
      </c>
      <c r="D87" s="60">
        <v>75.7</v>
      </c>
      <c r="E87" s="60">
        <v>30</v>
      </c>
      <c r="F87" s="60">
        <v>16</v>
      </c>
      <c r="G87" s="55">
        <v>106.7</v>
      </c>
      <c r="H87" s="55">
        <v>33.1</v>
      </c>
      <c r="I87" s="55">
        <v>23.8</v>
      </c>
      <c r="J87" s="55">
        <v>0</v>
      </c>
      <c r="K87" s="55">
        <v>0</v>
      </c>
      <c r="L87" s="55">
        <v>0</v>
      </c>
      <c r="M87" s="56">
        <v>0</v>
      </c>
      <c r="N87" s="36" t="s">
        <v>24</v>
      </c>
      <c r="O87" s="40" t="s">
        <v>24</v>
      </c>
      <c r="P87" s="81">
        <v>989.3</v>
      </c>
    </row>
    <row r="88" spans="1:16" ht="19.5" customHeight="1">
      <c r="A88" s="32">
        <v>2547</v>
      </c>
      <c r="B88" s="54">
        <v>77</v>
      </c>
      <c r="C88" s="55">
        <v>228.8</v>
      </c>
      <c r="D88" s="55">
        <v>77.8</v>
      </c>
      <c r="E88" s="55">
        <v>119.4</v>
      </c>
      <c r="F88" s="55">
        <v>98.1</v>
      </c>
      <c r="G88" s="55">
        <v>30.7</v>
      </c>
      <c r="H88" s="55">
        <v>48.1</v>
      </c>
      <c r="I88" s="55">
        <v>0</v>
      </c>
      <c r="J88" s="55">
        <v>0</v>
      </c>
      <c r="K88" s="55">
        <v>0</v>
      </c>
      <c r="L88" s="55">
        <v>0</v>
      </c>
      <c r="M88" s="56">
        <v>53</v>
      </c>
      <c r="N88" s="36">
        <f>SUM(B88:M88)</f>
        <v>732.9000000000001</v>
      </c>
      <c r="O88" s="40">
        <v>69</v>
      </c>
      <c r="P88" s="81">
        <v>989.3</v>
      </c>
    </row>
    <row r="89" spans="1:16" ht="19.5" customHeight="1">
      <c r="A89" s="32">
        <v>2548</v>
      </c>
      <c r="B89" s="33">
        <v>10</v>
      </c>
      <c r="C89" s="34">
        <v>70.5</v>
      </c>
      <c r="D89" s="34">
        <v>49.1</v>
      </c>
      <c r="E89" s="34">
        <v>151.2</v>
      </c>
      <c r="F89" s="34">
        <v>202.1</v>
      </c>
      <c r="G89" s="34">
        <v>318.3</v>
      </c>
      <c r="H89" s="34">
        <v>70.5</v>
      </c>
      <c r="I89" s="34">
        <v>25</v>
      </c>
      <c r="J89" s="34">
        <v>15.5</v>
      </c>
      <c r="K89" s="34">
        <v>0</v>
      </c>
      <c r="L89" s="34">
        <v>3</v>
      </c>
      <c r="M89" s="35">
        <v>0</v>
      </c>
      <c r="N89" s="36">
        <v>915.2</v>
      </c>
      <c r="O89" s="40">
        <v>70</v>
      </c>
      <c r="P89" s="81">
        <v>989.3</v>
      </c>
    </row>
    <row r="90" spans="1:16" ht="19.5" customHeight="1">
      <c r="A90" s="32">
        <v>2549</v>
      </c>
      <c r="B90" s="61">
        <v>94.5</v>
      </c>
      <c r="C90" s="34">
        <v>89.4</v>
      </c>
      <c r="D90" s="34">
        <v>186.9</v>
      </c>
      <c r="E90" s="34">
        <v>176.4</v>
      </c>
      <c r="F90" s="34">
        <v>329.7</v>
      </c>
      <c r="G90" s="34">
        <v>138.8</v>
      </c>
      <c r="H90" s="34">
        <v>51.9</v>
      </c>
      <c r="I90" s="34">
        <v>14</v>
      </c>
      <c r="J90" s="34" t="s">
        <v>24</v>
      </c>
      <c r="K90" s="34" t="s">
        <v>24</v>
      </c>
      <c r="L90" s="34" t="s">
        <v>24</v>
      </c>
      <c r="M90" s="62" t="s">
        <v>24</v>
      </c>
      <c r="N90" s="36">
        <v>1081.6</v>
      </c>
      <c r="O90" s="40">
        <v>106</v>
      </c>
      <c r="P90" s="81">
        <v>989.3</v>
      </c>
    </row>
    <row r="91" spans="1:16" ht="19.5" customHeight="1">
      <c r="A91" s="32">
        <v>2550</v>
      </c>
      <c r="B91" s="61" t="s">
        <v>24</v>
      </c>
      <c r="C91" s="34" t="s">
        <v>24</v>
      </c>
      <c r="D91" s="34" t="s">
        <v>24</v>
      </c>
      <c r="E91" s="34" t="s">
        <v>24</v>
      </c>
      <c r="F91" s="34" t="s">
        <v>24</v>
      </c>
      <c r="G91" s="34" t="s">
        <v>24</v>
      </c>
      <c r="H91" s="34" t="s">
        <v>24</v>
      </c>
      <c r="I91" s="34" t="s">
        <v>24</v>
      </c>
      <c r="J91" s="34" t="s">
        <v>24</v>
      </c>
      <c r="K91" s="34" t="s">
        <v>24</v>
      </c>
      <c r="L91" s="34" t="s">
        <v>24</v>
      </c>
      <c r="M91" s="62" t="s">
        <v>24</v>
      </c>
      <c r="N91" s="36" t="s">
        <v>24</v>
      </c>
      <c r="O91" s="40" t="s">
        <v>24</v>
      </c>
      <c r="P91" s="81">
        <v>989.3</v>
      </c>
    </row>
    <row r="92" spans="1:16" ht="19.5" customHeight="1">
      <c r="A92" s="32">
        <v>2551</v>
      </c>
      <c r="B92" s="61" t="s">
        <v>24</v>
      </c>
      <c r="C92" s="34" t="s">
        <v>24</v>
      </c>
      <c r="D92" s="34" t="s">
        <v>24</v>
      </c>
      <c r="E92" s="34" t="s">
        <v>24</v>
      </c>
      <c r="F92" s="34" t="s">
        <v>24</v>
      </c>
      <c r="G92" s="34" t="s">
        <v>24</v>
      </c>
      <c r="H92" s="34" t="s">
        <v>24</v>
      </c>
      <c r="I92" s="34" t="s">
        <v>24</v>
      </c>
      <c r="J92" s="34" t="s">
        <v>24</v>
      </c>
      <c r="K92" s="34">
        <v>0</v>
      </c>
      <c r="L92" s="34">
        <v>0</v>
      </c>
      <c r="M92" s="62">
        <v>0</v>
      </c>
      <c r="N92" s="36" t="s">
        <v>24</v>
      </c>
      <c r="O92" s="40" t="s">
        <v>24</v>
      </c>
      <c r="P92" s="81">
        <v>989.3</v>
      </c>
    </row>
    <row r="93" spans="1:16" ht="19.5" customHeight="1">
      <c r="A93" s="32">
        <v>2552</v>
      </c>
      <c r="B93" s="61" t="s">
        <v>24</v>
      </c>
      <c r="C93" s="34" t="s">
        <v>24</v>
      </c>
      <c r="D93" s="34" t="s">
        <v>24</v>
      </c>
      <c r="E93" s="62" t="s">
        <v>24</v>
      </c>
      <c r="F93" s="34">
        <v>337</v>
      </c>
      <c r="G93" s="34">
        <v>426.5</v>
      </c>
      <c r="H93" s="34">
        <v>193.7</v>
      </c>
      <c r="I93" s="34">
        <v>0</v>
      </c>
      <c r="J93" s="34">
        <v>0</v>
      </c>
      <c r="K93" s="34">
        <v>0</v>
      </c>
      <c r="L93" s="34">
        <v>0</v>
      </c>
      <c r="M93" s="62">
        <v>0</v>
      </c>
      <c r="N93" s="36">
        <v>957.2</v>
      </c>
      <c r="O93" s="40" t="s">
        <v>24</v>
      </c>
      <c r="P93" s="81">
        <v>989.3</v>
      </c>
    </row>
    <row r="94" spans="1:16" ht="19.5" customHeight="1">
      <c r="A94" s="32">
        <v>2553</v>
      </c>
      <c r="B94" s="61" t="s">
        <v>24</v>
      </c>
      <c r="C94" s="34" t="s">
        <v>24</v>
      </c>
      <c r="D94" s="34" t="s">
        <v>24</v>
      </c>
      <c r="E94" s="34" t="s">
        <v>24</v>
      </c>
      <c r="F94" s="34" t="s">
        <v>24</v>
      </c>
      <c r="G94" s="34" t="s">
        <v>24</v>
      </c>
      <c r="H94" s="34" t="s">
        <v>24</v>
      </c>
      <c r="I94" s="34" t="s">
        <v>24</v>
      </c>
      <c r="J94" s="34" t="s">
        <v>24</v>
      </c>
      <c r="K94" s="34" t="s">
        <v>24</v>
      </c>
      <c r="L94" s="34" t="s">
        <v>24</v>
      </c>
      <c r="M94" s="62" t="s">
        <v>24</v>
      </c>
      <c r="N94" s="61" t="s">
        <v>24</v>
      </c>
      <c r="O94" s="36" t="s">
        <v>24</v>
      </c>
      <c r="P94" s="81">
        <v>989.3</v>
      </c>
    </row>
    <row r="95" spans="1:16" ht="19.5" customHeight="1">
      <c r="A95" s="32">
        <v>2554</v>
      </c>
      <c r="B95" s="61" t="s">
        <v>24</v>
      </c>
      <c r="C95" s="34" t="s">
        <v>24</v>
      </c>
      <c r="D95" s="34" t="s">
        <v>24</v>
      </c>
      <c r="E95" s="34" t="s">
        <v>24</v>
      </c>
      <c r="F95" s="34" t="s">
        <v>24</v>
      </c>
      <c r="G95" s="34" t="s">
        <v>24</v>
      </c>
      <c r="H95" s="34" t="s">
        <v>24</v>
      </c>
      <c r="I95" s="34" t="s">
        <v>24</v>
      </c>
      <c r="J95" s="34" t="s">
        <v>24</v>
      </c>
      <c r="K95" s="34" t="s">
        <v>24</v>
      </c>
      <c r="L95" s="34" t="s">
        <v>24</v>
      </c>
      <c r="M95" s="62" t="s">
        <v>24</v>
      </c>
      <c r="N95" s="61" t="s">
        <v>24</v>
      </c>
      <c r="O95" s="36" t="s">
        <v>24</v>
      </c>
      <c r="P95" s="81">
        <v>989.3</v>
      </c>
    </row>
    <row r="96" spans="1:16" ht="19.5" customHeight="1">
      <c r="A96" s="32">
        <v>2555</v>
      </c>
      <c r="B96" s="61" t="s">
        <v>24</v>
      </c>
      <c r="C96" s="34" t="s">
        <v>24</v>
      </c>
      <c r="D96" s="34" t="s">
        <v>24</v>
      </c>
      <c r="E96" s="34" t="s">
        <v>24</v>
      </c>
      <c r="F96" s="34" t="s">
        <v>24</v>
      </c>
      <c r="G96" s="34" t="s">
        <v>24</v>
      </c>
      <c r="H96" s="34" t="s">
        <v>24</v>
      </c>
      <c r="I96" s="34" t="s">
        <v>24</v>
      </c>
      <c r="J96" s="34" t="s">
        <v>24</v>
      </c>
      <c r="K96" s="34">
        <v>18</v>
      </c>
      <c r="L96" s="34">
        <v>0</v>
      </c>
      <c r="M96" s="62">
        <v>30</v>
      </c>
      <c r="N96" s="36" t="s">
        <v>24</v>
      </c>
      <c r="O96" s="40" t="s">
        <v>24</v>
      </c>
      <c r="P96" s="81">
        <v>989.3</v>
      </c>
    </row>
    <row r="97" spans="1:16" ht="19.5" customHeight="1">
      <c r="A97" s="32">
        <v>2556</v>
      </c>
      <c r="B97" s="61">
        <v>0</v>
      </c>
      <c r="C97" s="34">
        <v>149.5</v>
      </c>
      <c r="D97" s="34">
        <v>107</v>
      </c>
      <c r="E97" s="34">
        <v>125.9</v>
      </c>
      <c r="F97" s="34">
        <v>229.5</v>
      </c>
      <c r="G97" s="34" t="s">
        <v>24</v>
      </c>
      <c r="H97" s="34">
        <v>99</v>
      </c>
      <c r="I97" s="34">
        <v>62</v>
      </c>
      <c r="J97" s="34">
        <v>45</v>
      </c>
      <c r="K97" s="34">
        <v>0</v>
      </c>
      <c r="L97" s="34">
        <v>0</v>
      </c>
      <c r="M97" s="62">
        <v>0</v>
      </c>
      <c r="N97" s="36">
        <v>817.9</v>
      </c>
      <c r="O97" s="40">
        <v>47</v>
      </c>
      <c r="P97" s="81">
        <v>989.3</v>
      </c>
    </row>
    <row r="98" spans="1:16" ht="19.5" customHeight="1">
      <c r="A98" s="32">
        <v>2557</v>
      </c>
      <c r="B98" s="61">
        <v>15</v>
      </c>
      <c r="C98" s="34">
        <v>73</v>
      </c>
      <c r="D98" s="34" t="s">
        <v>24</v>
      </c>
      <c r="E98" s="34" t="s">
        <v>24</v>
      </c>
      <c r="F98" s="34">
        <v>129</v>
      </c>
      <c r="G98" s="34">
        <v>134.5</v>
      </c>
      <c r="H98" s="34">
        <v>115</v>
      </c>
      <c r="I98" s="34">
        <v>45</v>
      </c>
      <c r="J98" s="34">
        <v>0</v>
      </c>
      <c r="K98" s="34">
        <v>25</v>
      </c>
      <c r="L98" s="34">
        <v>0</v>
      </c>
      <c r="M98" s="62">
        <v>0</v>
      </c>
      <c r="N98" s="36">
        <v>536.5</v>
      </c>
      <c r="O98" s="40">
        <v>42</v>
      </c>
      <c r="P98" s="81">
        <v>989.3</v>
      </c>
    </row>
    <row r="99" spans="1:16" ht="19.5" customHeight="1">
      <c r="A99" s="32">
        <v>2558</v>
      </c>
      <c r="B99" s="61">
        <v>78</v>
      </c>
      <c r="C99" s="34">
        <v>43</v>
      </c>
      <c r="D99" s="34">
        <v>52.5</v>
      </c>
      <c r="E99" s="34">
        <v>123</v>
      </c>
      <c r="F99" s="34">
        <v>232</v>
      </c>
      <c r="G99" s="34">
        <v>74.5</v>
      </c>
      <c r="H99" s="34">
        <v>158.8</v>
      </c>
      <c r="I99" s="34">
        <v>74</v>
      </c>
      <c r="J99" s="34">
        <v>19.7</v>
      </c>
      <c r="K99" s="34">
        <v>21</v>
      </c>
      <c r="L99" s="34">
        <v>9</v>
      </c>
      <c r="M99" s="62">
        <v>0</v>
      </c>
      <c r="N99" s="36">
        <v>885.5</v>
      </c>
      <c r="O99" s="40">
        <v>77</v>
      </c>
      <c r="P99" s="81">
        <v>989.3</v>
      </c>
    </row>
    <row r="100" spans="1:16" ht="19.5" customHeight="1">
      <c r="A100" s="32">
        <v>2559</v>
      </c>
      <c r="B100" s="61">
        <v>21</v>
      </c>
      <c r="C100" s="34">
        <v>27</v>
      </c>
      <c r="D100" s="34">
        <v>159.7</v>
      </c>
      <c r="E100" s="34">
        <v>163</v>
      </c>
      <c r="F100" s="34">
        <v>188.5</v>
      </c>
      <c r="G100" s="34">
        <v>186</v>
      </c>
      <c r="H100" s="34">
        <v>51</v>
      </c>
      <c r="I100" s="34">
        <v>122.5</v>
      </c>
      <c r="J100" s="34">
        <v>0</v>
      </c>
      <c r="K100" s="34">
        <v>6</v>
      </c>
      <c r="L100" s="34">
        <v>0</v>
      </c>
      <c r="M100" s="62">
        <v>0</v>
      </c>
      <c r="N100" s="36">
        <v>924.7</v>
      </c>
      <c r="O100" s="40">
        <v>95</v>
      </c>
      <c r="P100" s="81">
        <v>989.3</v>
      </c>
    </row>
    <row r="101" spans="1:16" ht="19.5" customHeight="1">
      <c r="A101" s="32">
        <v>2560</v>
      </c>
      <c r="B101" s="61">
        <v>95.5</v>
      </c>
      <c r="C101" s="34">
        <v>115.5</v>
      </c>
      <c r="D101" s="34">
        <v>126</v>
      </c>
      <c r="E101" s="34">
        <v>150.5</v>
      </c>
      <c r="F101" s="34">
        <v>132.5</v>
      </c>
      <c r="G101" s="34">
        <v>105</v>
      </c>
      <c r="H101" s="34">
        <v>129</v>
      </c>
      <c r="I101" s="34">
        <v>0</v>
      </c>
      <c r="J101" s="34">
        <v>11</v>
      </c>
      <c r="K101" s="34">
        <v>3.5</v>
      </c>
      <c r="L101" s="34">
        <v>0</v>
      </c>
      <c r="M101" s="62">
        <v>0</v>
      </c>
      <c r="N101" s="36">
        <v>868.5</v>
      </c>
      <c r="O101" s="40">
        <v>82</v>
      </c>
      <c r="P101" s="81">
        <v>989.3</v>
      </c>
    </row>
    <row r="102" spans="1:16" ht="19.5" customHeight="1">
      <c r="A102" s="32">
        <v>2561</v>
      </c>
      <c r="B102" s="61">
        <v>13.1</v>
      </c>
      <c r="C102" s="34">
        <v>193</v>
      </c>
      <c r="D102" s="34">
        <v>122</v>
      </c>
      <c r="E102" s="34">
        <v>160</v>
      </c>
      <c r="F102" s="34">
        <v>147.4</v>
      </c>
      <c r="G102" s="34">
        <v>108.5</v>
      </c>
      <c r="H102" s="34">
        <v>90.60000000000001</v>
      </c>
      <c r="I102" s="34">
        <v>23.6</v>
      </c>
      <c r="J102" s="34">
        <v>18.4</v>
      </c>
      <c r="K102" s="34">
        <v>21</v>
      </c>
      <c r="L102" s="34">
        <v>0</v>
      </c>
      <c r="M102" s="62">
        <v>0</v>
      </c>
      <c r="N102" s="36">
        <v>897.6</v>
      </c>
      <c r="O102" s="40">
        <v>90</v>
      </c>
      <c r="P102" s="81">
        <v>989.3</v>
      </c>
    </row>
    <row r="103" spans="1:16" ht="19.5" customHeight="1">
      <c r="A103" s="32">
        <v>2562</v>
      </c>
      <c r="B103" s="61">
        <v>3</v>
      </c>
      <c r="C103" s="34">
        <v>56.2</v>
      </c>
      <c r="D103" s="34">
        <v>41.599999999999994</v>
      </c>
      <c r="E103" s="34">
        <v>108.8</v>
      </c>
      <c r="F103" s="34">
        <v>342</v>
      </c>
      <c r="G103" s="34">
        <v>163.4</v>
      </c>
      <c r="H103" s="34">
        <v>75.70000000000002</v>
      </c>
      <c r="I103" s="34">
        <v>8.5</v>
      </c>
      <c r="J103" s="34">
        <v>20.5</v>
      </c>
      <c r="K103" s="34">
        <v>0</v>
      </c>
      <c r="L103" s="34">
        <v>0</v>
      </c>
      <c r="M103" s="62">
        <v>0</v>
      </c>
      <c r="N103" s="36">
        <v>819.7</v>
      </c>
      <c r="O103" s="40">
        <v>97</v>
      </c>
      <c r="P103" s="81">
        <v>989.3</v>
      </c>
    </row>
    <row r="104" spans="1:16" ht="19.5" customHeight="1">
      <c r="A104" s="32">
        <v>2563</v>
      </c>
      <c r="B104" s="61">
        <v>28.5</v>
      </c>
      <c r="C104" s="34">
        <v>29.3</v>
      </c>
      <c r="D104" s="34">
        <v>124.1</v>
      </c>
      <c r="E104" s="34">
        <v>147.69999999999996</v>
      </c>
      <c r="F104" s="34">
        <v>367.5</v>
      </c>
      <c r="G104" s="34">
        <v>113.89999999999999</v>
      </c>
      <c r="H104" s="34">
        <v>14</v>
      </c>
      <c r="I104" s="34">
        <v>5.1</v>
      </c>
      <c r="J104" s="34">
        <v>0</v>
      </c>
      <c r="K104" s="34">
        <v>17</v>
      </c>
      <c r="L104" s="34">
        <v>25.5</v>
      </c>
      <c r="M104" s="62">
        <v>0</v>
      </c>
      <c r="N104" s="36">
        <v>872.5999999999999</v>
      </c>
      <c r="O104" s="40">
        <v>139</v>
      </c>
      <c r="P104" s="81">
        <v>989.3</v>
      </c>
    </row>
    <row r="105" spans="1:16" ht="19.5" customHeight="1">
      <c r="A105" s="32">
        <v>2564</v>
      </c>
      <c r="B105" s="61">
        <v>81.9</v>
      </c>
      <c r="C105" s="34">
        <v>99.5</v>
      </c>
      <c r="D105" s="34">
        <v>62.599999999999994</v>
      </c>
      <c r="E105" s="34">
        <v>92.50000000000001</v>
      </c>
      <c r="F105" s="34">
        <v>76.2</v>
      </c>
      <c r="G105" s="34">
        <v>147.39999999999998</v>
      </c>
      <c r="H105" s="34">
        <v>119.1</v>
      </c>
      <c r="I105" s="34">
        <v>19.299999999999997</v>
      </c>
      <c r="J105" s="34">
        <v>0.4</v>
      </c>
      <c r="K105" s="34">
        <v>44.5</v>
      </c>
      <c r="L105" s="34">
        <v>45</v>
      </c>
      <c r="M105" s="62">
        <v>25.099999999999998</v>
      </c>
      <c r="N105" s="36">
        <v>813.4999999999999</v>
      </c>
      <c r="O105" s="40">
        <v>182</v>
      </c>
      <c r="P105" s="81">
        <v>989.3</v>
      </c>
    </row>
    <row r="106" spans="1:16" ht="19.5" customHeight="1">
      <c r="A106" s="32">
        <v>2565</v>
      </c>
      <c r="B106" s="61">
        <v>83.9</v>
      </c>
      <c r="C106" s="34">
        <v>226.70000000000002</v>
      </c>
      <c r="D106" s="34">
        <v>89.7</v>
      </c>
      <c r="E106" s="34">
        <v>218.4</v>
      </c>
      <c r="F106" s="34">
        <v>317.5</v>
      </c>
      <c r="G106" s="34">
        <v>189.3</v>
      </c>
      <c r="H106" s="34">
        <v>133.89999999999998</v>
      </c>
      <c r="I106" s="34">
        <v>17.7</v>
      </c>
      <c r="J106" s="34">
        <v>0.5</v>
      </c>
      <c r="K106" s="34">
        <v>0.2</v>
      </c>
      <c r="L106" s="34">
        <v>35.6</v>
      </c>
      <c r="M106" s="62">
        <v>16.7</v>
      </c>
      <c r="N106" s="36">
        <v>1330.1000000000001</v>
      </c>
      <c r="O106" s="40">
        <v>161</v>
      </c>
      <c r="P106" s="81">
        <v>989.3</v>
      </c>
    </row>
    <row r="107" spans="1:16" ht="19.5" customHeight="1">
      <c r="A107" s="32">
        <v>2566</v>
      </c>
      <c r="B107" s="61">
        <v>11.1</v>
      </c>
      <c r="C107" s="34">
        <v>121.20000000000002</v>
      </c>
      <c r="D107" s="34">
        <v>164.8</v>
      </c>
      <c r="E107" s="34">
        <v>131.60000000000002</v>
      </c>
      <c r="F107" s="34">
        <v>129.10000000000002</v>
      </c>
      <c r="G107" s="34">
        <v>282.5999999999999</v>
      </c>
      <c r="H107" s="34">
        <v>181.89999999999998</v>
      </c>
      <c r="I107" s="34">
        <v>15.3</v>
      </c>
      <c r="J107" s="34">
        <v>6</v>
      </c>
      <c r="K107" s="34">
        <v>2</v>
      </c>
      <c r="L107" s="34">
        <v>0</v>
      </c>
      <c r="M107" s="62">
        <v>12.1</v>
      </c>
      <c r="N107" s="36">
        <v>1057.6999999999998</v>
      </c>
      <c r="O107" s="40">
        <v>147</v>
      </c>
      <c r="P107" s="81">
        <v>989.3</v>
      </c>
    </row>
    <row r="108" spans="1:15" ht="19.5" customHeight="1">
      <c r="A108" s="32"/>
      <c r="B108" s="61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62"/>
      <c r="N108" s="36"/>
      <c r="O108" s="40"/>
    </row>
    <row r="109" spans="1:15" ht="19.5" customHeight="1">
      <c r="A109" s="32" t="s">
        <v>25</v>
      </c>
      <c r="B109" s="61">
        <f>+MAXA(B5:B108)</f>
        <v>227.5</v>
      </c>
      <c r="C109" s="34">
        <f aca="true" t="shared" si="3" ref="C109:M109">+MAXA(C5:C108)</f>
        <v>375.7</v>
      </c>
      <c r="D109" s="34">
        <f t="shared" si="3"/>
        <v>350.1</v>
      </c>
      <c r="E109" s="34">
        <f t="shared" si="3"/>
        <v>426.5</v>
      </c>
      <c r="F109" s="34">
        <f t="shared" si="3"/>
        <v>736.7</v>
      </c>
      <c r="G109" s="34">
        <f t="shared" si="3"/>
        <v>685.6</v>
      </c>
      <c r="H109" s="34">
        <f t="shared" si="3"/>
        <v>238.2</v>
      </c>
      <c r="I109" s="34">
        <f t="shared" si="3"/>
        <v>122.5</v>
      </c>
      <c r="J109" s="34">
        <f t="shared" si="3"/>
        <v>115.9</v>
      </c>
      <c r="K109" s="34">
        <f t="shared" si="3"/>
        <v>61.5</v>
      </c>
      <c r="L109" s="34">
        <f t="shared" si="3"/>
        <v>45</v>
      </c>
      <c r="M109" s="62">
        <f t="shared" si="3"/>
        <v>286.4</v>
      </c>
      <c r="N109" s="36">
        <f>+MAXA(N5:N108)</f>
        <v>2296</v>
      </c>
      <c r="O109" s="40">
        <f>MAX(O5:O108)</f>
        <v>182</v>
      </c>
    </row>
    <row r="110" spans="1:15" ht="19.5" customHeight="1">
      <c r="A110" s="32" t="s">
        <v>21</v>
      </c>
      <c r="B110" s="61">
        <f>AVERAGE(B63:B83,B87:B90,B37:B60,B97:B108,B23:B28,B5:B21)</f>
        <v>42.363855421686765</v>
      </c>
      <c r="C110" s="34">
        <f>AVERAGE(C37:C58,C87:C90,C60,C63:C75,C77:C83,C97:C108,C23:C27,C5:C21)</f>
        <v>132.9975</v>
      </c>
      <c r="D110" s="34">
        <f>AVERAGE(D37:D58,D86:D90,D60,D63:D75,D77:D83,D99:D108,D23:D28,D5:D21,D97)</f>
        <v>125.23086419753083</v>
      </c>
      <c r="E110" s="34">
        <f>AVERAGE(E37:E46,E86:E90,E48:E60,E63:E75,E77:E83,E99:E108,E23:E28,E5:E21,E97)</f>
        <v>152.22469135802473</v>
      </c>
      <c r="F110" s="34">
        <f>AVERAGE(F37:F60,F86:F90,F63:F75,F77:F82,F93,F97:F108,F23:F28,F5:F21)</f>
        <v>214.066265060241</v>
      </c>
      <c r="G110" s="34">
        <f>AVERAGE(G37:G58,G86:G90,G60,G63:G75,G77:G82,G93,G98:G108,G23:G28,G19:G21,G5:G17)</f>
        <v>182.81624999999997</v>
      </c>
      <c r="H110" s="34">
        <f>AVERAGE(H37:H55,H86:H90,H58,H60,H63:H72,H74:H75,H77:H82,H937,H93,H97:H108,H23:H28,H14:H21,H5:H12)</f>
        <v>80.79871794871795</v>
      </c>
      <c r="I110" s="34">
        <f>AVERAGE(I37:I60,I86:I90,I63:I75,I77:I82,I93,I97:I108,I23:I28,I5:I21)</f>
        <v>27.80361445783133</v>
      </c>
      <c r="J110" s="34">
        <f>AVERAGE(J63:J83,J86:J89,J37:J60,J93,J97:J108,J23:J28,J5:J21)</f>
        <v>9.68452380952381</v>
      </c>
      <c r="K110" s="34">
        <f>AVERAGE(K63:K83,K86:K89,K37:K60,K92:K93,K96:K108,K23:K28,K5:K21)</f>
        <v>5.131395348837209</v>
      </c>
      <c r="L110" s="34">
        <f>AVERAGE(L63:L83,L86:L89,L37:L60,L92:L93,L96:L108,L23:L28,L5:L21)</f>
        <v>3.9011627906976742</v>
      </c>
      <c r="M110" s="62">
        <f>AVERAGE(M63:M83,M86:M89,M37:M60,M92:M93,M96:M108,M23:M28,M5:M21)</f>
        <v>12.274418604651162</v>
      </c>
      <c r="N110" s="36">
        <f>SUM(B110:M110)</f>
        <v>989.2932589977424</v>
      </c>
      <c r="O110" s="40">
        <f>AVERAGE(O88:O90,O75,O77:O79,O67:O73,O63:O65,O60,O37:O58,O97:O108,O26:O27,O23:O24,O18:O21,O16,O5:O14)</f>
        <v>77.54285714285714</v>
      </c>
    </row>
    <row r="111" spans="1:15" ht="19.5" customHeight="1">
      <c r="A111" s="79" t="s">
        <v>26</v>
      </c>
      <c r="B111" s="65">
        <f>MIN(B37:B108,B23:B28,B5:B21)</f>
        <v>0</v>
      </c>
      <c r="C111" s="44">
        <f aca="true" t="shared" si="4" ref="C111:M111">MIN(C37:C108,C23:C28,C5:C21)</f>
        <v>8</v>
      </c>
      <c r="D111" s="44">
        <f t="shared" si="4"/>
        <v>13.9</v>
      </c>
      <c r="E111" s="44">
        <f t="shared" si="4"/>
        <v>30</v>
      </c>
      <c r="F111" s="44">
        <f t="shared" si="4"/>
        <v>16</v>
      </c>
      <c r="G111" s="44">
        <f t="shared" si="4"/>
        <v>20</v>
      </c>
      <c r="H111" s="44">
        <f t="shared" si="4"/>
        <v>7.4</v>
      </c>
      <c r="I111" s="44">
        <f t="shared" si="4"/>
        <v>0</v>
      </c>
      <c r="J111" s="44">
        <f t="shared" si="4"/>
        <v>0</v>
      </c>
      <c r="K111" s="44">
        <f t="shared" si="4"/>
        <v>0</v>
      </c>
      <c r="L111" s="44">
        <f t="shared" si="4"/>
        <v>0</v>
      </c>
      <c r="M111" s="80">
        <f t="shared" si="4"/>
        <v>0</v>
      </c>
      <c r="N111" s="66">
        <f>MIN(N37:N108,N5:N27)</f>
        <v>536.5</v>
      </c>
      <c r="O111" s="67">
        <f>MIN(O37:O108,O26:O27,O23:O24,O18:O21,O16,O5:O14)</f>
        <v>25</v>
      </c>
    </row>
    <row r="112" spans="1:15" ht="19.5" customHeight="1">
      <c r="A112" s="77" t="s">
        <v>29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9"/>
      <c r="O112" s="70"/>
    </row>
    <row r="113" spans="1:15" ht="19.5" customHeight="1">
      <c r="A113" s="71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3"/>
      <c r="O113" s="74"/>
    </row>
    <row r="114" spans="1:15" ht="19.5" customHeight="1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3"/>
      <c r="O114" s="74"/>
    </row>
    <row r="115" spans="1:15" ht="19.5" customHeight="1">
      <c r="A115" s="71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3"/>
      <c r="O115" s="74"/>
    </row>
    <row r="116" spans="1:15" ht="19.5" customHeight="1">
      <c r="A116" s="71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6"/>
      <c r="O116" s="71"/>
    </row>
    <row r="117" spans="1:15" ht="19.5" customHeight="1">
      <c r="A117" s="71"/>
      <c r="B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8"/>
      <c r="O117" s="78"/>
    </row>
    <row r="118" spans="1:15" ht="17.25" customHeigh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</row>
    <row r="119" spans="1:15" ht="17.25" customHeight="1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</row>
    <row r="120" spans="1:15" ht="17.25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</row>
    <row r="121" spans="1:15" ht="17.2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</row>
    <row r="122" spans="1:15" ht="17.25" customHeight="1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</row>
    <row r="123" spans="1:13" ht="17.2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</sheetData>
  <sheetProtection/>
  <mergeCells count="2">
    <mergeCell ref="A1:O1"/>
    <mergeCell ref="A2:O2"/>
  </mergeCells>
  <printOptions/>
  <pageMargins left="1.1811023622047245" right="0" top="0.3937007874015748" bottom="1.1811023622047245" header="0.5118110236220472" footer="0.5118110236220472"/>
  <pageSetup fitToHeight="2"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2010-06-07T06:48:54Z</cp:lastPrinted>
  <dcterms:created xsi:type="dcterms:W3CDTF">1999-03-31T02:49:23Z</dcterms:created>
  <dcterms:modified xsi:type="dcterms:W3CDTF">2024-04-22T03:33:07Z</dcterms:modified>
  <cp:category/>
  <cp:version/>
  <cp:contentType/>
  <cp:contentStatus/>
</cp:coreProperties>
</file>