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MONTHLY" sheetId="2" r:id="rId2"/>
  </sheets>
  <definedNames>
    <definedName name="Print_Area_MI">'MONTHLY'!$A$5:$O$68</definedName>
    <definedName name="_xlnm.Print_Titles" localSheetId="1">'MONTHLY'!$1:$4</definedName>
  </definedNames>
  <calcPr fullCalcOnLoad="1"/>
</workbook>
</file>

<file path=xl/sharedStrings.xml><?xml version="1.0" encoding="utf-8"?>
<sst xmlns="http://schemas.openxmlformats.org/spreadsheetml/2006/main" count="123" uniqueCount="30">
  <si>
    <t>สถานี : 20062 กิ่ง อ.แม่ลาน้อย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</si>
  <si>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</si>
  <si>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</si>
  <si>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</si>
  <si>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</si>
  <si>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138.2 มม. (10 ส.ค.2519)</t>
  </si>
  <si>
    <t>ปริมาณน้ำฝนสูงสุด 2 วัน = 148.2 มม. (21 พ.ค.2529)</t>
  </si>
  <si>
    <t>ปริมาณน้ำฝนสูงสุด 3 วัน = 166.2 มม. (20 พ.ค.2529)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</si>
  <si>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</si>
  <si>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</si>
  <si>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</si>
  <si>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</si>
  <si>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</si>
  <si>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</si>
  <si>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</si>
  <si>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</si>
  <si>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</si>
  <si>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</si>
  <si>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</si>
  <si>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</si>
  <si>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</si>
  <si>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</si>
  <si>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</si>
  <si>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</si>
  <si>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-</t>
  </si>
  <si>
    <t>สูงสุด</t>
  </si>
  <si>
    <t>ต่ำสุด</t>
  </si>
  <si>
    <t>ปริมาณน้ำฝนสูงสุด - มิลลิเมตร</t>
  </si>
  <si>
    <t>สถานี : 20062  อ.แม่ลาน้อย  จ.แม่ฮ่องสอน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</si>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</sst>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yyyy"/>
    <numFmt numFmtId="190" formatCode="dd\ \ด\ด\ด\ yyyy"/>
    <numFmt numFmtId="191" formatCode="[$-409]dddd\,\ mmmm\ dd\,\ yyyy"/>
    <numFmt numFmtId="192" formatCode="[$-409]d\-mmm\-yy;@"/>
    <numFmt numFmtId="193" formatCode="[$-409]mmm\-yy;@"/>
    <numFmt numFmtId="194" formatCode="[$-409]mmmm\-yy;@"/>
    <numFmt numFmtId="195" formatCode="dd\ ดดดyyyy"/>
    <numFmt numFmtId="196" formatCode="\ \ \ bbbb"/>
    <numFmt numFmtId="197" formatCode="bbbb"/>
    <numFmt numFmtId="198" formatCode="\ bbbb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182" fontId="0" fillId="0" borderId="0" xfId="0" applyAlignment="1">
      <alignment/>
    </xf>
    <xf numFmtId="182" fontId="6" fillId="0" borderId="10" xfId="0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2" fontId="6" fillId="0" borderId="14" xfId="0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2" fontId="6" fillId="0" borderId="18" xfId="0" applyFont="1" applyBorder="1" applyAlignment="1">
      <alignment horizontal="center"/>
    </xf>
    <xf numFmtId="185" fontId="6" fillId="0" borderId="19" xfId="0" applyNumberFormat="1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2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2" fontId="11" fillId="0" borderId="0" xfId="0" applyFont="1" applyBorder="1" applyAlignment="1">
      <alignment horizontal="center" vertical="center"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185" fontId="10" fillId="0" borderId="27" xfId="0" applyNumberFormat="1" applyFont="1" applyBorder="1" applyAlignment="1" applyProtection="1">
      <alignment horizontal="center" vertical="center"/>
      <protection/>
    </xf>
    <xf numFmtId="185" fontId="10" fillId="0" borderId="12" xfId="0" applyNumberFormat="1" applyFont="1" applyBorder="1" applyAlignment="1" applyProtection="1">
      <alignment horizontal="center" vertical="center"/>
      <protection/>
    </xf>
    <xf numFmtId="185" fontId="10" fillId="0" borderId="13" xfId="0" applyNumberFormat="1" applyFont="1" applyBorder="1" applyAlignment="1" applyProtection="1">
      <alignment horizontal="center" vertical="center"/>
      <protection/>
    </xf>
    <xf numFmtId="185" fontId="10" fillId="0" borderId="10" xfId="0" applyNumberFormat="1" applyFont="1" applyBorder="1" applyAlignment="1" applyProtection="1">
      <alignment horizontal="center" vertical="center"/>
      <protection/>
    </xf>
    <xf numFmtId="1" fontId="11" fillId="0" borderId="28" xfId="0" applyNumberFormat="1" applyFont="1" applyBorder="1" applyAlignment="1" applyProtection="1">
      <alignment vertical="center"/>
      <protection/>
    </xf>
    <xf numFmtId="185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30" xfId="0" applyNumberFormat="1" applyFont="1" applyBorder="1" applyAlignment="1" applyProtection="1">
      <alignment horizontal="right" vertical="center"/>
      <protection/>
    </xf>
    <xf numFmtId="185" fontId="11" fillId="0" borderId="31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83" fontId="11" fillId="0" borderId="32" xfId="0" applyNumberFormat="1" applyFont="1" applyBorder="1" applyAlignment="1" applyProtection="1">
      <alignment horizontal="right" vertical="center"/>
      <protection/>
    </xf>
    <xf numFmtId="182" fontId="11" fillId="0" borderId="0" xfId="0" applyFont="1" applyAlignment="1">
      <alignment horizontal="center" vertical="center"/>
    </xf>
    <xf numFmtId="1" fontId="11" fillId="0" borderId="33" xfId="0" applyNumberFormat="1" applyFont="1" applyBorder="1" applyAlignment="1" applyProtection="1">
      <alignment vertical="center"/>
      <protection/>
    </xf>
    <xf numFmtId="185" fontId="11" fillId="0" borderId="34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3" fontId="11" fillId="0" borderId="36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Fill="1" applyBorder="1" applyAlignment="1" applyProtection="1">
      <alignment horizontal="right" vertical="center"/>
      <protection/>
    </xf>
    <xf numFmtId="185" fontId="11" fillId="0" borderId="34" xfId="0" applyNumberFormat="1" applyFont="1" applyBorder="1" applyAlignment="1">
      <alignment horizontal="right" vertical="center"/>
    </xf>
    <xf numFmtId="185" fontId="11" fillId="0" borderId="20" xfId="0" applyNumberFormat="1" applyFont="1" applyBorder="1" applyAlignment="1">
      <alignment horizontal="right" vertical="center"/>
    </xf>
    <xf numFmtId="185" fontId="11" fillId="0" borderId="35" xfId="0" applyNumberFormat="1" applyFont="1" applyBorder="1" applyAlignment="1">
      <alignment horizontal="right" vertical="center"/>
    </xf>
    <xf numFmtId="182" fontId="11" fillId="0" borderId="36" xfId="0" applyFont="1" applyBorder="1" applyAlignment="1">
      <alignment horizontal="right" vertical="center"/>
    </xf>
    <xf numFmtId="1" fontId="11" fillId="0" borderId="37" xfId="0" applyNumberFormat="1" applyFont="1" applyBorder="1" applyAlignment="1" applyProtection="1">
      <alignment vertical="center"/>
      <protection/>
    </xf>
    <xf numFmtId="185" fontId="11" fillId="0" borderId="38" xfId="0" applyNumberFormat="1" applyFont="1" applyBorder="1" applyAlignment="1" applyProtection="1">
      <alignment horizontal="right" vertical="center"/>
      <protection/>
    </xf>
    <xf numFmtId="185" fontId="11" fillId="0" borderId="39" xfId="0" applyNumberFormat="1" applyFont="1" applyBorder="1" applyAlignment="1" applyProtection="1">
      <alignment horizontal="right" vertical="center"/>
      <protection/>
    </xf>
    <xf numFmtId="185" fontId="11" fillId="0" borderId="40" xfId="0" applyNumberFormat="1" applyFont="1" applyBorder="1" applyAlignment="1" applyProtection="1">
      <alignment horizontal="right" vertical="center"/>
      <protection/>
    </xf>
    <xf numFmtId="185" fontId="11" fillId="0" borderId="41" xfId="0" applyNumberFormat="1" applyFont="1" applyBorder="1" applyAlignment="1" applyProtection="1">
      <alignment horizontal="right" vertical="center"/>
      <protection/>
    </xf>
    <xf numFmtId="183" fontId="11" fillId="0" borderId="42" xfId="0" applyNumberFormat="1" applyFont="1" applyBorder="1" applyAlignment="1" applyProtection="1">
      <alignment horizontal="right" vertical="center"/>
      <protection/>
    </xf>
    <xf numFmtId="1" fontId="11" fillId="0" borderId="43" xfId="0" applyNumberFormat="1" applyFont="1" applyBorder="1" applyAlignment="1" applyProtection="1">
      <alignment horizontal="center" vertical="center"/>
      <protection/>
    </xf>
    <xf numFmtId="185" fontId="11" fillId="0" borderId="43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83" fontId="11" fillId="0" borderId="46" xfId="0" applyNumberFormat="1" applyFont="1" applyBorder="1" applyAlignment="1" applyProtection="1">
      <alignment horizontal="right" vertical="center"/>
      <protection/>
    </xf>
    <xf numFmtId="1" fontId="11" fillId="0" borderId="33" xfId="0" applyNumberFormat="1" applyFont="1" applyBorder="1" applyAlignment="1" applyProtection="1">
      <alignment horizontal="center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47" xfId="0" applyNumberFormat="1" applyFont="1" applyBorder="1" applyAlignment="1" applyProtection="1">
      <alignment horizontal="right" vertical="center"/>
      <protection/>
    </xf>
    <xf numFmtId="1" fontId="11" fillId="0" borderId="48" xfId="0" applyNumberFormat="1" applyFont="1" applyBorder="1" applyAlignment="1" applyProtection="1">
      <alignment horizontal="center" vertical="center"/>
      <protection/>
    </xf>
    <xf numFmtId="185" fontId="11" fillId="0" borderId="48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22" xfId="0" applyNumberFormat="1" applyFont="1" applyBorder="1" applyAlignment="1" applyProtection="1">
      <alignment horizontal="right" vertical="center"/>
      <protection/>
    </xf>
    <xf numFmtId="183" fontId="11" fillId="0" borderId="49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Alignment="1" applyProtection="1">
      <alignment horizontal="center" vertical="center"/>
      <protection/>
    </xf>
    <xf numFmtId="182" fontId="11" fillId="0" borderId="0" xfId="0" applyFont="1" applyAlignment="1" applyProtection="1">
      <alignment horizontal="center" vertical="center"/>
      <protection/>
    </xf>
    <xf numFmtId="1" fontId="11" fillId="0" borderId="50" xfId="0" applyNumberFormat="1" applyFont="1" applyBorder="1" applyAlignment="1" applyProtection="1">
      <alignment horizontal="center" vertical="center"/>
      <protection/>
    </xf>
    <xf numFmtId="185" fontId="11" fillId="0" borderId="50" xfId="0" applyNumberFormat="1" applyFont="1" applyBorder="1" applyAlignment="1" applyProtection="1">
      <alignment horizontal="right" vertical="center"/>
      <protection/>
    </xf>
    <xf numFmtId="183" fontId="11" fillId="0" borderId="5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center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center" vertical="center"/>
      <protection/>
    </xf>
    <xf numFmtId="183" fontId="11" fillId="0" borderId="0" xfId="0" applyNumberFormat="1" applyFont="1" applyBorder="1" applyAlignment="1" applyProtection="1">
      <alignment horizontal="left" vertical="center"/>
      <protection/>
    </xf>
    <xf numFmtId="186" fontId="12" fillId="0" borderId="0" xfId="0" applyNumberFormat="1" applyFont="1" applyBorder="1" applyAlignment="1">
      <alignment horizontal="left" vertical="center"/>
    </xf>
    <xf numFmtId="182" fontId="11" fillId="0" borderId="0" xfId="0" applyFont="1" applyBorder="1" applyAlignment="1" applyProtection="1">
      <alignment horizontal="center" vertical="center"/>
      <protection/>
    </xf>
    <xf numFmtId="185" fontId="11" fillId="0" borderId="0" xfId="0" applyNumberFormat="1" applyFont="1" applyAlignment="1">
      <alignment horizontal="center" vertical="center"/>
    </xf>
    <xf numFmtId="185" fontId="11" fillId="0" borderId="51" xfId="0" applyNumberFormat="1" applyFont="1" applyBorder="1" applyAlignment="1" applyProtection="1">
      <alignment horizontal="right" vertical="center"/>
      <protection/>
    </xf>
    <xf numFmtId="185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อ.แม่ลาน้อย จ.แม่ฮ่องสอน</a:t>
            </a:r>
          </a:p>
        </c:rich>
      </c:tx>
      <c:layout>
        <c:manualLayout>
          <c:xMode val="factor"/>
          <c:yMode val="factor"/>
          <c:x val="0.04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25"/>
          <c:w val="0.923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1254.1 มม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MONTHLY!$A$6:$A$58</c:f>
              <c:numCache/>
            </c:numRef>
          </c:cat>
          <c:val>
            <c:numRef>
              <c:f>MONTHLY!$N$6:$N$58</c:f>
              <c:numCache/>
            </c:numRef>
          </c:val>
        </c:ser>
        <c:axId val="12570552"/>
        <c:axId val="46026105"/>
      </c:barChart>
      <c:lineChart>
        <c:grouping val="standard"/>
        <c:varyColors val="0"/>
        <c:ser>
          <c:idx val="1"/>
          <c:order val="1"/>
          <c:tx>
            <c:v>ปริมาณน้ำฝนเฉลี่ย 1241.2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MONTHLY!$A$5:$A$58</c:f>
              <c:numCache/>
            </c:numRef>
          </c:cat>
          <c:val>
            <c:numRef>
              <c:f>MONTHLY!$P$5:$P$58</c:f>
              <c:numCache/>
            </c:numRef>
          </c:val>
          <c:smooth val="0"/>
        </c:ser>
        <c:axId val="12570552"/>
        <c:axId val="46026105"/>
      </c:lineChart>
      <c:catAx>
        <c:axId val="12570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6026105"/>
        <c:crosses val="autoZero"/>
        <c:auto val="1"/>
        <c:lblOffset val="100"/>
        <c:tickLblSkip val="3"/>
        <c:noMultiLvlLbl val="0"/>
      </c:catAx>
      <c:valAx>
        <c:axId val="460261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570552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75"/>
          <c:y val="0.19125"/>
          <c:w val="0.276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4</xdr:row>
      <xdr:rowOff>9525</xdr:rowOff>
    </xdr:from>
    <xdr:to>
      <xdr:col>24</xdr:col>
      <xdr:colOff>638175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6610350" y="1066800"/>
        <a:ext cx="56959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6">
      <selection activeCell="A37" sqref="A37"/>
    </sheetView>
  </sheetViews>
  <sheetFormatPr defaultColWidth="9.140625" defaultRowHeight="12.75"/>
  <cols>
    <col min="1" max="16384" width="9.140625" style="17" customWidth="1"/>
  </cols>
  <sheetData>
    <row r="1" spans="1:4" ht="21">
      <c r="A1" s="19" t="s">
        <v>0</v>
      </c>
      <c r="B1" s="18"/>
      <c r="C1" s="18"/>
      <c r="D1" s="18"/>
    </row>
    <row r="2" spans="1:4" ht="21">
      <c r="A2" s="20" t="s">
        <v>27</v>
      </c>
      <c r="C2" s="18"/>
      <c r="D2" s="18"/>
    </row>
    <row r="3" spans="2:4" ht="9.75" customHeight="1">
      <c r="B3" s="18"/>
      <c r="C3" s="18"/>
      <c r="D3" s="18"/>
    </row>
    <row r="4" spans="1:4" ht="21">
      <c r="A4" s="1" t="s">
        <v>1</v>
      </c>
      <c r="B4" s="2" t="s">
        <v>2</v>
      </c>
      <c r="C4" s="3" t="s">
        <v>3</v>
      </c>
      <c r="D4" s="4" t="s">
        <v>4</v>
      </c>
    </row>
    <row r="5" spans="1:4" ht="19.5" customHeight="1">
      <c r="A5" s="5">
        <v>2513</v>
      </c>
      <c r="B5" s="6">
        <v>68</v>
      </c>
      <c r="C5" s="7">
        <v>88.5</v>
      </c>
      <c r="D5" s="8">
        <v>104.5</v>
      </c>
    </row>
    <row r="6" spans="1:4" ht="19.5" customHeight="1">
      <c r="A6" s="9">
        <f aca="true" t="shared" si="0" ref="A6:A21">+A5+1</f>
        <v>2514</v>
      </c>
      <c r="B6" s="10">
        <v>81.4</v>
      </c>
      <c r="C6" s="11">
        <v>110.8</v>
      </c>
      <c r="D6" s="12">
        <v>113.6</v>
      </c>
    </row>
    <row r="7" spans="1:4" ht="19.5" customHeight="1">
      <c r="A7" s="9">
        <f t="shared" si="0"/>
        <v>2515</v>
      </c>
      <c r="B7" s="10">
        <v>66.8</v>
      </c>
      <c r="C7" s="11">
        <v>80.7</v>
      </c>
      <c r="D7" s="12">
        <v>109.6</v>
      </c>
    </row>
    <row r="8" spans="1:4" ht="19.5" customHeight="1">
      <c r="A8" s="9">
        <f t="shared" si="0"/>
        <v>2516</v>
      </c>
      <c r="B8" s="10">
        <v>53.7</v>
      </c>
      <c r="C8" s="11">
        <v>68.1</v>
      </c>
      <c r="D8" s="12">
        <v>82.5</v>
      </c>
    </row>
    <row r="9" spans="1:4" ht="19.5" customHeight="1">
      <c r="A9" s="9">
        <f t="shared" si="0"/>
        <v>2517</v>
      </c>
      <c r="B9" s="10">
        <v>65.6</v>
      </c>
      <c r="C9" s="11">
        <v>83.4</v>
      </c>
      <c r="D9" s="12">
        <v>100.4</v>
      </c>
    </row>
    <row r="10" spans="1:4" ht="19.5" customHeight="1">
      <c r="A10" s="9">
        <f t="shared" si="0"/>
        <v>2518</v>
      </c>
      <c r="B10" s="10">
        <v>70.6</v>
      </c>
      <c r="C10" s="11">
        <v>80.6</v>
      </c>
      <c r="D10" s="12">
        <v>80.6</v>
      </c>
    </row>
    <row r="11" spans="1:4" ht="19.5" customHeight="1">
      <c r="A11" s="9">
        <f t="shared" si="0"/>
        <v>2519</v>
      </c>
      <c r="B11" s="10">
        <v>138.2</v>
      </c>
      <c r="C11" s="11">
        <v>146.3</v>
      </c>
      <c r="D11" s="12">
        <v>155.7</v>
      </c>
    </row>
    <row r="12" spans="1:4" ht="19.5" customHeight="1">
      <c r="A12" s="9">
        <f t="shared" si="0"/>
        <v>2520</v>
      </c>
      <c r="B12" s="10">
        <v>67.8</v>
      </c>
      <c r="C12" s="11">
        <v>67.8</v>
      </c>
      <c r="D12" s="12">
        <v>102.9</v>
      </c>
    </row>
    <row r="13" spans="1:4" ht="19.5" customHeight="1">
      <c r="A13" s="9">
        <f t="shared" si="0"/>
        <v>2521</v>
      </c>
      <c r="B13" s="10">
        <v>67.2</v>
      </c>
      <c r="C13" s="11">
        <v>76.5</v>
      </c>
      <c r="D13" s="12">
        <v>76.5</v>
      </c>
    </row>
    <row r="14" spans="1:4" ht="19.5" customHeight="1">
      <c r="A14" s="9">
        <f t="shared" si="0"/>
        <v>2522</v>
      </c>
      <c r="B14" s="10">
        <v>37.4</v>
      </c>
      <c r="C14" s="11">
        <v>41.7</v>
      </c>
      <c r="D14" s="12">
        <v>52</v>
      </c>
    </row>
    <row r="15" spans="1:4" ht="19.5" customHeight="1">
      <c r="A15" s="9">
        <f t="shared" si="0"/>
        <v>2523</v>
      </c>
      <c r="B15" s="10">
        <v>2.5</v>
      </c>
      <c r="C15" s="11">
        <v>4.3</v>
      </c>
      <c r="D15" s="12">
        <v>4.3</v>
      </c>
    </row>
    <row r="16" spans="1:4" ht="19.5" customHeight="1">
      <c r="A16" s="9">
        <f t="shared" si="0"/>
        <v>2524</v>
      </c>
      <c r="B16" s="10">
        <v>51.2</v>
      </c>
      <c r="C16" s="11">
        <v>70.4</v>
      </c>
      <c r="D16" s="12">
        <v>80.9</v>
      </c>
    </row>
    <row r="17" spans="1:4" ht="19.5" customHeight="1">
      <c r="A17" s="9">
        <f t="shared" si="0"/>
        <v>2525</v>
      </c>
      <c r="B17" s="10">
        <v>52.8</v>
      </c>
      <c r="C17" s="11">
        <v>79.2</v>
      </c>
      <c r="D17" s="12">
        <v>89.5</v>
      </c>
    </row>
    <row r="18" spans="1:4" ht="19.5" customHeight="1">
      <c r="A18" s="9">
        <f t="shared" si="0"/>
        <v>2526</v>
      </c>
      <c r="B18" s="10">
        <v>49</v>
      </c>
      <c r="C18" s="11">
        <v>66</v>
      </c>
      <c r="D18" s="12">
        <v>93</v>
      </c>
    </row>
    <row r="19" spans="1:4" ht="19.5" customHeight="1">
      <c r="A19" s="9">
        <f t="shared" si="0"/>
        <v>2527</v>
      </c>
      <c r="B19" s="10">
        <v>26</v>
      </c>
      <c r="C19" s="11">
        <v>48.6</v>
      </c>
      <c r="D19" s="12">
        <v>62.1</v>
      </c>
    </row>
    <row r="20" spans="1:4" ht="19.5" customHeight="1">
      <c r="A20" s="9">
        <f t="shared" si="0"/>
        <v>2528</v>
      </c>
      <c r="B20" s="10">
        <v>59.8</v>
      </c>
      <c r="C20" s="11">
        <v>114.6</v>
      </c>
      <c r="D20" s="12">
        <v>126.1</v>
      </c>
    </row>
    <row r="21" spans="1:4" ht="19.5" customHeight="1">
      <c r="A21" s="9">
        <f t="shared" si="0"/>
        <v>2529</v>
      </c>
      <c r="B21" s="10">
        <v>92.1</v>
      </c>
      <c r="C21" s="11">
        <v>148.2</v>
      </c>
      <c r="D21" s="12">
        <v>166.2</v>
      </c>
    </row>
    <row r="22" spans="1:4" ht="19.5" customHeight="1">
      <c r="A22" s="9">
        <v>2530</v>
      </c>
      <c r="B22" s="10"/>
      <c r="C22" s="11"/>
      <c r="D22" s="12"/>
    </row>
    <row r="23" spans="1:4" ht="19.5" customHeight="1">
      <c r="A23" s="9">
        <v>2531</v>
      </c>
      <c r="B23" s="10">
        <v>80.7</v>
      </c>
      <c r="C23" s="11">
        <v>111</v>
      </c>
      <c r="D23" s="12">
        <v>113.2</v>
      </c>
    </row>
    <row r="24" spans="1:4" ht="19.5" customHeight="1">
      <c r="A24" s="9">
        <v>2532</v>
      </c>
      <c r="B24" s="10">
        <v>67</v>
      </c>
      <c r="C24" s="11">
        <v>69.3</v>
      </c>
      <c r="D24" s="12">
        <v>86.5</v>
      </c>
    </row>
    <row r="25" spans="1:4" ht="19.5" customHeight="1">
      <c r="A25" s="9">
        <v>2533</v>
      </c>
      <c r="B25" s="10">
        <v>21</v>
      </c>
      <c r="C25" s="11">
        <v>41</v>
      </c>
      <c r="D25" s="12">
        <v>46</v>
      </c>
    </row>
    <row r="26" spans="1:4" ht="19.5" customHeight="1">
      <c r="A26" s="9">
        <v>2534</v>
      </c>
      <c r="B26" s="10">
        <v>54.9</v>
      </c>
      <c r="C26" s="11">
        <v>68.3</v>
      </c>
      <c r="D26" s="12">
        <v>85.5</v>
      </c>
    </row>
    <row r="27" spans="1:4" ht="19.5" customHeight="1">
      <c r="A27" s="9">
        <v>2535</v>
      </c>
      <c r="B27" s="10">
        <v>39.1</v>
      </c>
      <c r="C27" s="11">
        <v>68.3</v>
      </c>
      <c r="D27" s="12">
        <v>68.3</v>
      </c>
    </row>
    <row r="28" spans="1:4" ht="19.5" customHeight="1">
      <c r="A28" s="9">
        <v>2536</v>
      </c>
      <c r="B28" s="10">
        <v>29.4</v>
      </c>
      <c r="C28" s="11">
        <v>46.5</v>
      </c>
      <c r="D28" s="12">
        <v>64.7</v>
      </c>
    </row>
    <row r="29" spans="1:4" ht="19.5" customHeight="1">
      <c r="A29" s="9">
        <v>2537</v>
      </c>
      <c r="B29" s="10">
        <v>83.9</v>
      </c>
      <c r="C29" s="11">
        <v>97.1</v>
      </c>
      <c r="D29" s="12">
        <v>112.2</v>
      </c>
    </row>
    <row r="30" spans="1:4" ht="19.5" customHeight="1">
      <c r="A30" s="9">
        <v>2538</v>
      </c>
      <c r="B30" s="10">
        <v>51.5</v>
      </c>
      <c r="C30" s="11">
        <v>72</v>
      </c>
      <c r="D30" s="12">
        <v>84.1</v>
      </c>
    </row>
    <row r="31" spans="1:4" ht="19.5" customHeight="1">
      <c r="A31" s="9">
        <v>2539</v>
      </c>
      <c r="B31" s="10">
        <v>53.9</v>
      </c>
      <c r="C31" s="11">
        <v>76.7</v>
      </c>
      <c r="D31" s="12">
        <v>93.9</v>
      </c>
    </row>
    <row r="32" spans="1:4" ht="19.5" customHeight="1">
      <c r="A32" s="9">
        <v>2540</v>
      </c>
      <c r="B32" s="10">
        <v>63.3</v>
      </c>
      <c r="C32" s="11">
        <v>104.5</v>
      </c>
      <c r="D32" s="12">
        <v>131.6</v>
      </c>
    </row>
    <row r="33" spans="1:4" ht="19.5" customHeight="1">
      <c r="A33" s="9">
        <v>2541</v>
      </c>
      <c r="B33" s="10">
        <v>47.4</v>
      </c>
      <c r="C33" s="11">
        <v>55.6</v>
      </c>
      <c r="D33" s="12">
        <v>73.3</v>
      </c>
    </row>
    <row r="34" spans="1:4" ht="19.5" customHeight="1">
      <c r="A34" s="9">
        <v>2542</v>
      </c>
      <c r="B34" s="10">
        <v>90.7</v>
      </c>
      <c r="C34" s="11">
        <v>101.5</v>
      </c>
      <c r="D34" s="12">
        <v>139.8</v>
      </c>
    </row>
    <row r="35" spans="1:4" ht="19.5" customHeight="1">
      <c r="A35" s="9">
        <v>2543</v>
      </c>
      <c r="B35" s="10"/>
      <c r="C35" s="11"/>
      <c r="D35" s="12"/>
    </row>
    <row r="36" spans="1:4" ht="19.5" customHeight="1">
      <c r="A36" s="13">
        <v>2544</v>
      </c>
      <c r="B36" s="14"/>
      <c r="C36" s="15"/>
      <c r="D36" s="16"/>
    </row>
    <row r="37" spans="2:4" ht="21">
      <c r="B37" s="18"/>
      <c r="C37" s="18"/>
      <c r="D37" s="18"/>
    </row>
    <row r="38" spans="1:4" ht="21">
      <c r="A38" s="17" t="s">
        <v>5</v>
      </c>
      <c r="B38" s="18"/>
      <c r="C38" s="18"/>
      <c r="D38" s="18"/>
    </row>
    <row r="39" spans="1:4" ht="21">
      <c r="A39" s="17" t="s">
        <v>6</v>
      </c>
      <c r="B39" s="18"/>
      <c r="C39" s="18"/>
      <c r="D39" s="18"/>
    </row>
    <row r="40" spans="1:4" ht="21">
      <c r="A40" s="17" t="s">
        <v>7</v>
      </c>
      <c r="B40" s="18"/>
      <c r="C40" s="18"/>
      <c r="D40" s="18"/>
    </row>
  </sheetData>
  <sheetProtection/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46">
      <selection activeCell="U33" sqref="U33"/>
    </sheetView>
  </sheetViews>
  <sheetFormatPr defaultColWidth="9.7109375" defaultRowHeight="12.75"/>
  <cols>
    <col min="1" max="13" width="5.7109375" style="34" customWidth="1"/>
    <col min="14" max="14" width="6.57421875" style="34" customWidth="1"/>
    <col min="15" max="15" width="6.7109375" style="34" customWidth="1"/>
    <col min="16" max="16384" width="9.7109375" style="34" customWidth="1"/>
  </cols>
  <sheetData>
    <row r="1" spans="1:15" s="21" customFormat="1" ht="30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21" customFormat="1" ht="24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21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1" customFormat="1" ht="19.5" customHeight="1">
      <c r="A4" s="23" t="s">
        <v>1</v>
      </c>
      <c r="B4" s="24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5" t="s">
        <v>17</v>
      </c>
      <c r="L4" s="25" t="s">
        <v>18</v>
      </c>
      <c r="M4" s="26" t="s">
        <v>19</v>
      </c>
      <c r="N4" s="27" t="s">
        <v>20</v>
      </c>
      <c r="O4" s="23" t="s">
        <v>22</v>
      </c>
    </row>
    <row r="5" spans="1:16" ht="19.5" customHeight="1">
      <c r="A5" s="28">
        <v>2513</v>
      </c>
      <c r="B5" s="29" t="s">
        <v>24</v>
      </c>
      <c r="C5" s="30" t="s">
        <v>24</v>
      </c>
      <c r="D5" s="30" t="s">
        <v>24</v>
      </c>
      <c r="E5" s="30" t="s">
        <v>24</v>
      </c>
      <c r="F5" s="30" t="s">
        <v>24</v>
      </c>
      <c r="G5" s="30">
        <v>236.1</v>
      </c>
      <c r="H5" s="30">
        <v>131.2</v>
      </c>
      <c r="I5" s="30">
        <v>8.7</v>
      </c>
      <c r="J5" s="30">
        <v>34</v>
      </c>
      <c r="K5" s="30">
        <v>4</v>
      </c>
      <c r="L5" s="30">
        <v>0</v>
      </c>
      <c r="M5" s="31">
        <v>42.1</v>
      </c>
      <c r="N5" s="32" t="s">
        <v>24</v>
      </c>
      <c r="O5" s="33" t="s">
        <v>24</v>
      </c>
      <c r="P5" s="76">
        <v>1241.2</v>
      </c>
    </row>
    <row r="6" spans="1:16" ht="19.5" customHeight="1">
      <c r="A6" s="35">
        <v>2514</v>
      </c>
      <c r="B6" s="36">
        <v>10.5</v>
      </c>
      <c r="C6" s="37">
        <v>234.6</v>
      </c>
      <c r="D6" s="37">
        <v>167</v>
      </c>
      <c r="E6" s="37">
        <v>359.6</v>
      </c>
      <c r="F6" s="37">
        <v>190.6</v>
      </c>
      <c r="G6" s="37">
        <v>144.8</v>
      </c>
      <c r="H6" s="37">
        <v>71.2</v>
      </c>
      <c r="I6" s="37">
        <v>5.2</v>
      </c>
      <c r="J6" s="37">
        <v>4.7</v>
      </c>
      <c r="K6" s="37">
        <v>1.9</v>
      </c>
      <c r="L6" s="37">
        <v>0</v>
      </c>
      <c r="M6" s="38">
        <v>26</v>
      </c>
      <c r="N6" s="32">
        <f aca="true" t="shared" si="0" ref="N6:N39">+SUM(B6:M6)</f>
        <v>1216.1000000000004</v>
      </c>
      <c r="O6" s="39">
        <v>120</v>
      </c>
      <c r="P6" s="76">
        <v>1241.2</v>
      </c>
    </row>
    <row r="7" spans="1:16" ht="19.5" customHeight="1">
      <c r="A7" s="35">
        <v>2515</v>
      </c>
      <c r="B7" s="36">
        <v>36.8</v>
      </c>
      <c r="C7" s="37">
        <v>152</v>
      </c>
      <c r="D7" s="37">
        <v>221.4</v>
      </c>
      <c r="E7" s="37">
        <v>190.9</v>
      </c>
      <c r="F7" s="37">
        <v>241.7</v>
      </c>
      <c r="G7" s="37">
        <v>119.3</v>
      </c>
      <c r="H7" s="37">
        <v>55.5</v>
      </c>
      <c r="I7" s="37">
        <v>153.4</v>
      </c>
      <c r="J7" s="37">
        <v>15.6</v>
      </c>
      <c r="K7" s="37">
        <v>0</v>
      </c>
      <c r="L7" s="37">
        <v>0</v>
      </c>
      <c r="M7" s="38">
        <v>0</v>
      </c>
      <c r="N7" s="32">
        <f t="shared" si="0"/>
        <v>1186.6</v>
      </c>
      <c r="O7" s="39">
        <v>108</v>
      </c>
      <c r="P7" s="76">
        <v>1241.2</v>
      </c>
    </row>
    <row r="8" spans="1:16" ht="19.5" customHeight="1">
      <c r="A8" s="35">
        <v>2516</v>
      </c>
      <c r="B8" s="36">
        <v>0</v>
      </c>
      <c r="C8" s="37">
        <v>177.5</v>
      </c>
      <c r="D8" s="37">
        <v>162.1</v>
      </c>
      <c r="E8" s="37">
        <v>228.5</v>
      </c>
      <c r="F8" s="37">
        <v>363</v>
      </c>
      <c r="G8" s="37">
        <v>308.7</v>
      </c>
      <c r="H8" s="37">
        <v>69.1</v>
      </c>
      <c r="I8" s="37">
        <v>6.4</v>
      </c>
      <c r="J8" s="37">
        <v>0</v>
      </c>
      <c r="K8" s="37">
        <v>0</v>
      </c>
      <c r="L8" s="37">
        <v>0</v>
      </c>
      <c r="M8" s="38">
        <v>0</v>
      </c>
      <c r="N8" s="32">
        <f t="shared" si="0"/>
        <v>1315.3</v>
      </c>
      <c r="O8" s="39">
        <v>96</v>
      </c>
      <c r="P8" s="76">
        <v>1241.2</v>
      </c>
    </row>
    <row r="9" spans="1:16" ht="19.5" customHeight="1">
      <c r="A9" s="35">
        <v>2517</v>
      </c>
      <c r="B9" s="36">
        <v>27.1</v>
      </c>
      <c r="C9" s="37">
        <v>133.3</v>
      </c>
      <c r="D9" s="37">
        <v>131.3</v>
      </c>
      <c r="E9" s="37">
        <v>155.4</v>
      </c>
      <c r="F9" s="37">
        <v>216.7</v>
      </c>
      <c r="G9" s="37">
        <v>140.3</v>
      </c>
      <c r="H9" s="37">
        <v>78.3</v>
      </c>
      <c r="I9" s="37">
        <v>53.5</v>
      </c>
      <c r="J9" s="37">
        <v>0</v>
      </c>
      <c r="K9" s="37">
        <v>108.7</v>
      </c>
      <c r="L9" s="37">
        <v>0</v>
      </c>
      <c r="M9" s="38">
        <v>0</v>
      </c>
      <c r="N9" s="32">
        <f t="shared" si="0"/>
        <v>1044.6</v>
      </c>
      <c r="O9" s="39">
        <v>108</v>
      </c>
      <c r="P9" s="76">
        <v>1241.2</v>
      </c>
    </row>
    <row r="10" spans="1:16" ht="19.5" customHeight="1">
      <c r="A10" s="35">
        <v>2518</v>
      </c>
      <c r="B10" s="36">
        <v>0</v>
      </c>
      <c r="C10" s="37">
        <v>214.9</v>
      </c>
      <c r="D10" s="37">
        <v>96.4</v>
      </c>
      <c r="E10" s="37">
        <v>61.3</v>
      </c>
      <c r="F10" s="37">
        <v>218.9</v>
      </c>
      <c r="G10" s="37">
        <v>252.4</v>
      </c>
      <c r="H10" s="37">
        <v>34.8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  <c r="N10" s="32">
        <f t="shared" si="0"/>
        <v>878.6999999999999</v>
      </c>
      <c r="O10" s="39">
        <v>79</v>
      </c>
      <c r="P10" s="76">
        <v>1241.2</v>
      </c>
    </row>
    <row r="11" spans="1:16" ht="19.5" customHeight="1">
      <c r="A11" s="35">
        <v>2519</v>
      </c>
      <c r="B11" s="36">
        <v>6.8</v>
      </c>
      <c r="C11" s="37">
        <v>82</v>
      </c>
      <c r="D11" s="37">
        <v>109.2</v>
      </c>
      <c r="E11" s="37">
        <v>201.5</v>
      </c>
      <c r="F11" s="37">
        <v>348.6</v>
      </c>
      <c r="G11" s="37">
        <v>259.8</v>
      </c>
      <c r="H11" s="37">
        <v>148.7</v>
      </c>
      <c r="I11" s="37">
        <v>7.9</v>
      </c>
      <c r="J11" s="37">
        <v>26.4</v>
      </c>
      <c r="K11" s="37">
        <v>65.8</v>
      </c>
      <c r="L11" s="37">
        <v>0</v>
      </c>
      <c r="M11" s="38">
        <v>11.3</v>
      </c>
      <c r="N11" s="32">
        <f t="shared" si="0"/>
        <v>1268.0000000000002</v>
      </c>
      <c r="O11" s="39">
        <v>112</v>
      </c>
      <c r="P11" s="76">
        <v>1241.2</v>
      </c>
    </row>
    <row r="12" spans="1:16" ht="19.5" customHeight="1">
      <c r="A12" s="35">
        <v>2520</v>
      </c>
      <c r="B12" s="36">
        <v>106</v>
      </c>
      <c r="C12" s="37">
        <v>148.6</v>
      </c>
      <c r="D12" s="37">
        <v>175.6</v>
      </c>
      <c r="E12" s="37">
        <v>225.7</v>
      </c>
      <c r="F12" s="37">
        <v>177.9</v>
      </c>
      <c r="G12" s="37">
        <v>224.5</v>
      </c>
      <c r="H12" s="37">
        <v>161.6</v>
      </c>
      <c r="I12" s="37">
        <v>7.3</v>
      </c>
      <c r="J12" s="37">
        <v>61.7</v>
      </c>
      <c r="K12" s="37">
        <v>47</v>
      </c>
      <c r="L12" s="37">
        <v>15.3</v>
      </c>
      <c r="M12" s="38">
        <v>0</v>
      </c>
      <c r="N12" s="32">
        <f t="shared" si="0"/>
        <v>1351.1999999999998</v>
      </c>
      <c r="O12" s="39">
        <v>95</v>
      </c>
      <c r="P12" s="76">
        <v>1241.2</v>
      </c>
    </row>
    <row r="13" spans="1:16" ht="19.5" customHeight="1">
      <c r="A13" s="35">
        <v>2521</v>
      </c>
      <c r="B13" s="36">
        <v>10.5</v>
      </c>
      <c r="C13" s="37">
        <v>108.9</v>
      </c>
      <c r="D13" s="37">
        <v>152</v>
      </c>
      <c r="E13" s="37">
        <v>282.5</v>
      </c>
      <c r="F13" s="37">
        <v>200.2</v>
      </c>
      <c r="G13" s="37">
        <v>95</v>
      </c>
      <c r="H13" s="37">
        <v>30.4</v>
      </c>
      <c r="I13" s="37">
        <v>4.5</v>
      </c>
      <c r="J13" s="37">
        <v>0</v>
      </c>
      <c r="K13" s="37">
        <v>0</v>
      </c>
      <c r="L13" s="37">
        <v>0</v>
      </c>
      <c r="M13" s="38">
        <v>0</v>
      </c>
      <c r="N13" s="32">
        <f t="shared" si="0"/>
        <v>883.9999999999999</v>
      </c>
      <c r="O13" s="39">
        <v>77</v>
      </c>
      <c r="P13" s="76">
        <v>1241.2</v>
      </c>
    </row>
    <row r="14" spans="1:16" ht="19.5" customHeight="1">
      <c r="A14" s="35">
        <v>2522</v>
      </c>
      <c r="B14" s="36">
        <v>40</v>
      </c>
      <c r="C14" s="37">
        <v>89.4</v>
      </c>
      <c r="D14" s="37">
        <v>177.2</v>
      </c>
      <c r="E14" s="37">
        <v>118.9</v>
      </c>
      <c r="F14" s="37">
        <v>197.2</v>
      </c>
      <c r="G14" s="37">
        <v>142</v>
      </c>
      <c r="H14" s="37">
        <v>64.9</v>
      </c>
      <c r="I14" s="37">
        <v>0</v>
      </c>
      <c r="J14" s="37">
        <v>0</v>
      </c>
      <c r="K14" s="37">
        <v>0</v>
      </c>
      <c r="L14" s="37">
        <v>0</v>
      </c>
      <c r="M14" s="38">
        <v>0</v>
      </c>
      <c r="N14" s="32">
        <f t="shared" si="0"/>
        <v>829.6</v>
      </c>
      <c r="O14" s="39">
        <v>70</v>
      </c>
      <c r="P14" s="76">
        <v>1241.2</v>
      </c>
    </row>
    <row r="15" spans="1:16" ht="19.5" customHeight="1">
      <c r="A15" s="35">
        <v>2523</v>
      </c>
      <c r="B15" s="36" t="s">
        <v>24</v>
      </c>
      <c r="C15" s="37" t="s">
        <v>24</v>
      </c>
      <c r="D15" s="37" t="s">
        <v>24</v>
      </c>
      <c r="E15" s="37" t="s">
        <v>24</v>
      </c>
      <c r="F15" s="37" t="s">
        <v>24</v>
      </c>
      <c r="G15" s="37" t="s">
        <v>24</v>
      </c>
      <c r="H15" s="37" t="s">
        <v>24</v>
      </c>
      <c r="I15" s="37">
        <v>0</v>
      </c>
      <c r="J15" s="37">
        <v>0</v>
      </c>
      <c r="K15" s="37">
        <v>0</v>
      </c>
      <c r="L15" s="37">
        <v>0</v>
      </c>
      <c r="M15" s="38">
        <v>4.3</v>
      </c>
      <c r="N15" s="32" t="s">
        <v>24</v>
      </c>
      <c r="O15" s="39" t="s">
        <v>24</v>
      </c>
      <c r="P15" s="76">
        <v>1241.2</v>
      </c>
    </row>
    <row r="16" spans="1:16" ht="19.5" customHeight="1">
      <c r="A16" s="35">
        <v>2524</v>
      </c>
      <c r="B16" s="36">
        <v>0</v>
      </c>
      <c r="C16" s="37">
        <v>76.9</v>
      </c>
      <c r="D16" s="37">
        <v>208.2</v>
      </c>
      <c r="E16" s="37">
        <v>216.4</v>
      </c>
      <c r="F16" s="37">
        <v>251.9</v>
      </c>
      <c r="G16" s="37">
        <v>136.9</v>
      </c>
      <c r="H16" s="37">
        <v>76.8</v>
      </c>
      <c r="I16" s="37">
        <v>33.3</v>
      </c>
      <c r="J16" s="37">
        <v>6.2</v>
      </c>
      <c r="K16" s="37">
        <v>0</v>
      </c>
      <c r="L16" s="37">
        <v>0</v>
      </c>
      <c r="M16" s="38">
        <v>0</v>
      </c>
      <c r="N16" s="32">
        <f t="shared" si="0"/>
        <v>1006.5999999999999</v>
      </c>
      <c r="O16" s="39">
        <v>115</v>
      </c>
      <c r="P16" s="76">
        <v>1241.2</v>
      </c>
    </row>
    <row r="17" spans="1:16" ht="19.5" customHeight="1">
      <c r="A17" s="35">
        <v>2525</v>
      </c>
      <c r="B17" s="36">
        <v>0</v>
      </c>
      <c r="C17" s="37">
        <v>233.8</v>
      </c>
      <c r="D17" s="37">
        <v>240.2</v>
      </c>
      <c r="E17" s="37">
        <v>109.3</v>
      </c>
      <c r="F17" s="37">
        <v>272.4</v>
      </c>
      <c r="G17" s="37">
        <v>201.2</v>
      </c>
      <c r="H17" s="37">
        <v>76.2</v>
      </c>
      <c r="I17" s="37">
        <v>29.3</v>
      </c>
      <c r="J17" s="37">
        <v>0</v>
      </c>
      <c r="K17" s="37">
        <v>0</v>
      </c>
      <c r="L17" s="37">
        <v>0</v>
      </c>
      <c r="M17" s="38">
        <v>0</v>
      </c>
      <c r="N17" s="32">
        <f t="shared" si="0"/>
        <v>1162.3999999999999</v>
      </c>
      <c r="O17" s="39">
        <v>103</v>
      </c>
      <c r="P17" s="76">
        <v>1241.2</v>
      </c>
    </row>
    <row r="18" spans="1:16" ht="19.5" customHeight="1">
      <c r="A18" s="35">
        <v>2526</v>
      </c>
      <c r="B18" s="36">
        <v>0</v>
      </c>
      <c r="C18" s="37">
        <v>70.6</v>
      </c>
      <c r="D18" s="37">
        <v>121.1</v>
      </c>
      <c r="E18" s="37">
        <v>113</v>
      </c>
      <c r="F18" s="37">
        <v>251.2</v>
      </c>
      <c r="G18" s="37">
        <v>301.3</v>
      </c>
      <c r="H18" s="37">
        <v>157.5</v>
      </c>
      <c r="I18" s="37">
        <v>62.2</v>
      </c>
      <c r="J18" s="37">
        <v>10.6</v>
      </c>
      <c r="K18" s="37">
        <v>0</v>
      </c>
      <c r="L18" s="37">
        <v>0</v>
      </c>
      <c r="M18" s="38">
        <v>0</v>
      </c>
      <c r="N18" s="32">
        <f t="shared" si="0"/>
        <v>1087.5</v>
      </c>
      <c r="O18" s="39">
        <v>100</v>
      </c>
      <c r="P18" s="76">
        <v>1241.2</v>
      </c>
    </row>
    <row r="19" spans="1:16" ht="19.5" customHeight="1">
      <c r="A19" s="35">
        <v>2527</v>
      </c>
      <c r="B19" s="36">
        <v>47.4</v>
      </c>
      <c r="C19" s="37">
        <v>126.6</v>
      </c>
      <c r="D19" s="37">
        <v>48.4</v>
      </c>
      <c r="E19" s="37">
        <v>135.5</v>
      </c>
      <c r="F19" s="37">
        <v>102.3</v>
      </c>
      <c r="G19" s="37">
        <v>186.7</v>
      </c>
      <c r="H19" s="37">
        <v>161.2</v>
      </c>
      <c r="I19" s="37">
        <v>8.2</v>
      </c>
      <c r="J19" s="37">
        <v>0</v>
      </c>
      <c r="K19" s="37">
        <v>0</v>
      </c>
      <c r="L19" s="37">
        <v>0</v>
      </c>
      <c r="M19" s="38">
        <v>0</v>
      </c>
      <c r="N19" s="32">
        <f t="shared" si="0"/>
        <v>816.3</v>
      </c>
      <c r="O19" s="39">
        <v>115</v>
      </c>
      <c r="P19" s="76">
        <v>1241.2</v>
      </c>
    </row>
    <row r="20" spans="1:16" ht="19.5" customHeight="1">
      <c r="A20" s="35">
        <v>2528</v>
      </c>
      <c r="B20" s="36">
        <v>140</v>
      </c>
      <c r="C20" s="37">
        <v>255.3</v>
      </c>
      <c r="D20" s="37">
        <v>302</v>
      </c>
      <c r="E20" s="37">
        <v>180.4</v>
      </c>
      <c r="F20" s="37">
        <v>198.9</v>
      </c>
      <c r="G20" s="37">
        <v>259.8</v>
      </c>
      <c r="H20" s="37">
        <v>240.3</v>
      </c>
      <c r="I20" s="37">
        <v>30.5</v>
      </c>
      <c r="J20" s="37">
        <v>0</v>
      </c>
      <c r="K20" s="37">
        <v>0</v>
      </c>
      <c r="L20" s="37">
        <v>0</v>
      </c>
      <c r="M20" s="38">
        <v>0</v>
      </c>
      <c r="N20" s="32">
        <f t="shared" si="0"/>
        <v>1607.1999999999998</v>
      </c>
      <c r="O20" s="39">
        <v>135</v>
      </c>
      <c r="P20" s="76">
        <v>1241.2</v>
      </c>
    </row>
    <row r="21" spans="1:16" ht="19.5" customHeight="1">
      <c r="A21" s="35">
        <v>2529</v>
      </c>
      <c r="B21" s="36">
        <v>75.6</v>
      </c>
      <c r="C21" s="37">
        <v>388.4</v>
      </c>
      <c r="D21" s="37">
        <v>240</v>
      </c>
      <c r="E21" s="37">
        <v>179.6</v>
      </c>
      <c r="F21" s="37">
        <v>135.8</v>
      </c>
      <c r="G21" s="37">
        <v>106.4</v>
      </c>
      <c r="H21" s="37" t="s">
        <v>24</v>
      </c>
      <c r="I21" s="37">
        <v>0</v>
      </c>
      <c r="J21" s="37">
        <v>2.4</v>
      </c>
      <c r="K21" s="37">
        <v>4.2</v>
      </c>
      <c r="L21" s="37">
        <v>0</v>
      </c>
      <c r="M21" s="38">
        <v>0</v>
      </c>
      <c r="N21" s="32">
        <f t="shared" si="0"/>
        <v>1132.4000000000003</v>
      </c>
      <c r="O21" s="39" t="s">
        <v>24</v>
      </c>
      <c r="P21" s="76">
        <v>1241.2</v>
      </c>
    </row>
    <row r="22" spans="1:16" ht="19.5" customHeight="1">
      <c r="A22" s="35">
        <v>2530</v>
      </c>
      <c r="B22" s="36" t="s">
        <v>24</v>
      </c>
      <c r="C22" s="37" t="s">
        <v>24</v>
      </c>
      <c r="D22" s="37" t="s">
        <v>24</v>
      </c>
      <c r="E22" s="37" t="s">
        <v>24</v>
      </c>
      <c r="F22" s="37" t="s">
        <v>24</v>
      </c>
      <c r="G22" s="37" t="s">
        <v>24</v>
      </c>
      <c r="H22" s="37" t="s">
        <v>24</v>
      </c>
      <c r="I22" s="37" t="s">
        <v>24</v>
      </c>
      <c r="J22" s="37" t="s">
        <v>24</v>
      </c>
      <c r="K22" s="37" t="s">
        <v>24</v>
      </c>
      <c r="L22" s="37" t="s">
        <v>24</v>
      </c>
      <c r="M22" s="38" t="s">
        <v>24</v>
      </c>
      <c r="N22" s="32" t="s">
        <v>24</v>
      </c>
      <c r="O22" s="39" t="s">
        <v>24</v>
      </c>
      <c r="P22" s="76">
        <v>1241.2</v>
      </c>
    </row>
    <row r="23" spans="1:16" ht="19.5" customHeight="1">
      <c r="A23" s="35">
        <v>2531</v>
      </c>
      <c r="B23" s="36" t="s">
        <v>24</v>
      </c>
      <c r="C23" s="37">
        <v>118.9</v>
      </c>
      <c r="D23" s="37">
        <v>131</v>
      </c>
      <c r="E23" s="37">
        <v>192.6</v>
      </c>
      <c r="F23" s="40" t="s">
        <v>24</v>
      </c>
      <c r="G23" s="40" t="s">
        <v>24</v>
      </c>
      <c r="H23" s="40" t="s">
        <v>24</v>
      </c>
      <c r="I23" s="37">
        <v>41</v>
      </c>
      <c r="J23" s="37">
        <v>0</v>
      </c>
      <c r="K23" s="37">
        <v>0.7</v>
      </c>
      <c r="L23" s="37">
        <v>0</v>
      </c>
      <c r="M23" s="38">
        <v>0</v>
      </c>
      <c r="N23" s="32" t="s">
        <v>24</v>
      </c>
      <c r="O23" s="39" t="s">
        <v>24</v>
      </c>
      <c r="P23" s="76">
        <v>1241.2</v>
      </c>
    </row>
    <row r="24" spans="1:16" ht="19.5" customHeight="1">
      <c r="A24" s="35">
        <v>2532</v>
      </c>
      <c r="B24" s="36">
        <v>0.5</v>
      </c>
      <c r="C24" s="37">
        <v>159.8</v>
      </c>
      <c r="D24" s="37">
        <v>128.9</v>
      </c>
      <c r="E24" s="37">
        <v>262.3</v>
      </c>
      <c r="F24" s="37">
        <v>187.8</v>
      </c>
      <c r="G24" s="37">
        <v>154.1</v>
      </c>
      <c r="H24" s="37">
        <v>138.6</v>
      </c>
      <c r="I24" s="37">
        <v>0</v>
      </c>
      <c r="J24" s="37">
        <v>0</v>
      </c>
      <c r="K24" s="37">
        <v>0</v>
      </c>
      <c r="L24" s="37">
        <v>0</v>
      </c>
      <c r="M24" s="38">
        <v>0</v>
      </c>
      <c r="N24" s="32">
        <f t="shared" si="0"/>
        <v>1032</v>
      </c>
      <c r="O24" s="39">
        <v>101</v>
      </c>
      <c r="P24" s="76">
        <v>1241.2</v>
      </c>
    </row>
    <row r="25" spans="1:16" ht="19.5" customHeight="1">
      <c r="A25" s="35">
        <v>2533</v>
      </c>
      <c r="B25" s="36">
        <v>34.5</v>
      </c>
      <c r="C25" s="37">
        <v>194.5</v>
      </c>
      <c r="D25" s="37">
        <v>187.4</v>
      </c>
      <c r="E25" s="37">
        <v>146.6</v>
      </c>
      <c r="F25" s="37">
        <v>163.1</v>
      </c>
      <c r="G25" s="37">
        <v>180.1</v>
      </c>
      <c r="H25" s="37">
        <v>131</v>
      </c>
      <c r="I25" s="37">
        <v>32</v>
      </c>
      <c r="J25" s="37">
        <v>0</v>
      </c>
      <c r="K25" s="37">
        <v>0</v>
      </c>
      <c r="L25" s="37">
        <v>0</v>
      </c>
      <c r="M25" s="38">
        <v>0</v>
      </c>
      <c r="N25" s="32">
        <f t="shared" si="0"/>
        <v>1069.2</v>
      </c>
      <c r="O25" s="39">
        <v>124</v>
      </c>
      <c r="P25" s="76">
        <v>1241.2</v>
      </c>
    </row>
    <row r="26" spans="1:16" ht="19.5" customHeight="1">
      <c r="A26" s="35">
        <v>2534</v>
      </c>
      <c r="B26" s="36">
        <v>18</v>
      </c>
      <c r="C26" s="37">
        <v>35</v>
      </c>
      <c r="D26" s="37">
        <v>118</v>
      </c>
      <c r="E26" s="37">
        <v>88.9</v>
      </c>
      <c r="F26" s="37">
        <v>352.1</v>
      </c>
      <c r="G26" s="37">
        <v>175</v>
      </c>
      <c r="H26" s="37">
        <v>73.4</v>
      </c>
      <c r="I26" s="37">
        <v>68.3</v>
      </c>
      <c r="J26" s="37">
        <v>0</v>
      </c>
      <c r="K26" s="37">
        <v>0</v>
      </c>
      <c r="L26" s="37">
        <v>0</v>
      </c>
      <c r="M26" s="38">
        <v>0</v>
      </c>
      <c r="N26" s="32">
        <f t="shared" si="0"/>
        <v>928.6999999999999</v>
      </c>
      <c r="O26" s="39">
        <v>86</v>
      </c>
      <c r="P26" s="76">
        <v>1241.2</v>
      </c>
    </row>
    <row r="27" spans="1:16" ht="19.5" customHeight="1">
      <c r="A27" s="35">
        <v>2535</v>
      </c>
      <c r="B27" s="36">
        <v>0</v>
      </c>
      <c r="C27" s="37" t="s">
        <v>24</v>
      </c>
      <c r="D27" s="37" t="s">
        <v>24</v>
      </c>
      <c r="E27" s="37" t="s">
        <v>24</v>
      </c>
      <c r="F27" s="37" t="s">
        <v>24</v>
      </c>
      <c r="G27" s="37" t="s">
        <v>24</v>
      </c>
      <c r="H27" s="37" t="s">
        <v>24</v>
      </c>
      <c r="I27" s="37">
        <v>3.2</v>
      </c>
      <c r="J27" s="37">
        <v>68.3</v>
      </c>
      <c r="K27" s="37">
        <v>0</v>
      </c>
      <c r="L27" s="37">
        <v>0</v>
      </c>
      <c r="M27" s="38">
        <v>0</v>
      </c>
      <c r="N27" s="32" t="s">
        <v>24</v>
      </c>
      <c r="O27" s="39" t="s">
        <v>24</v>
      </c>
      <c r="P27" s="76">
        <v>1241.2</v>
      </c>
    </row>
    <row r="28" spans="1:16" ht="19.5" customHeight="1">
      <c r="A28" s="35">
        <v>2536</v>
      </c>
      <c r="B28" s="36">
        <v>0</v>
      </c>
      <c r="C28" s="37">
        <v>268.2</v>
      </c>
      <c r="D28" s="37">
        <v>166.4</v>
      </c>
      <c r="E28" s="37">
        <v>102.8</v>
      </c>
      <c r="F28" s="37">
        <v>299.1</v>
      </c>
      <c r="G28" s="37">
        <v>218.7</v>
      </c>
      <c r="H28" s="37">
        <v>50.4</v>
      </c>
      <c r="I28" s="37">
        <v>0</v>
      </c>
      <c r="J28" s="37">
        <v>0</v>
      </c>
      <c r="K28" s="37">
        <v>0</v>
      </c>
      <c r="L28" s="37">
        <v>0</v>
      </c>
      <c r="M28" s="38">
        <v>0</v>
      </c>
      <c r="N28" s="32">
        <f t="shared" si="0"/>
        <v>1105.6000000000001</v>
      </c>
      <c r="O28" s="39">
        <v>105</v>
      </c>
      <c r="P28" s="76">
        <v>1241.2</v>
      </c>
    </row>
    <row r="29" spans="1:16" ht="19.5" customHeight="1">
      <c r="A29" s="35">
        <v>2537</v>
      </c>
      <c r="B29" s="36">
        <v>93.5</v>
      </c>
      <c r="C29" s="37">
        <v>325.3</v>
      </c>
      <c r="D29" s="37">
        <v>176.9</v>
      </c>
      <c r="E29" s="37">
        <v>330.7</v>
      </c>
      <c r="F29" s="37">
        <v>259.4</v>
      </c>
      <c r="G29" s="37">
        <v>192.7</v>
      </c>
      <c r="H29" s="37">
        <v>52.5</v>
      </c>
      <c r="I29" s="37">
        <v>1.3</v>
      </c>
      <c r="J29" s="37">
        <v>0</v>
      </c>
      <c r="K29" s="37">
        <v>0</v>
      </c>
      <c r="L29" s="37">
        <v>0</v>
      </c>
      <c r="M29" s="38">
        <v>1.3</v>
      </c>
      <c r="N29" s="32">
        <f t="shared" si="0"/>
        <v>1433.6000000000001</v>
      </c>
      <c r="O29" s="39">
        <v>132</v>
      </c>
      <c r="P29" s="76">
        <v>1241.2</v>
      </c>
    </row>
    <row r="30" spans="1:16" ht="19.5" customHeight="1">
      <c r="A30" s="35">
        <v>2538</v>
      </c>
      <c r="B30" s="41">
        <v>18.8</v>
      </c>
      <c r="C30" s="42">
        <v>103.1</v>
      </c>
      <c r="D30" s="42">
        <v>223.4</v>
      </c>
      <c r="E30" s="42">
        <v>197.2</v>
      </c>
      <c r="F30" s="42">
        <v>321</v>
      </c>
      <c r="G30" s="42">
        <v>456.8</v>
      </c>
      <c r="H30" s="42">
        <v>105.1</v>
      </c>
      <c r="I30" s="42">
        <v>45.1</v>
      </c>
      <c r="J30" s="42">
        <v>0</v>
      </c>
      <c r="K30" s="42">
        <v>0</v>
      </c>
      <c r="L30" s="42">
        <v>39.7</v>
      </c>
      <c r="M30" s="43">
        <v>4.5</v>
      </c>
      <c r="N30" s="32">
        <f t="shared" si="0"/>
        <v>1514.6999999999998</v>
      </c>
      <c r="O30" s="39">
        <v>130</v>
      </c>
      <c r="P30" s="76">
        <v>1241.2</v>
      </c>
    </row>
    <row r="31" spans="1:16" ht="19.5" customHeight="1">
      <c r="A31" s="35">
        <v>2539</v>
      </c>
      <c r="B31" s="41">
        <v>78.5</v>
      </c>
      <c r="C31" s="42">
        <v>207.4</v>
      </c>
      <c r="D31" s="42">
        <v>234.1</v>
      </c>
      <c r="E31" s="42">
        <v>168.3</v>
      </c>
      <c r="F31" s="42">
        <v>204.3</v>
      </c>
      <c r="G31" s="42">
        <v>254.5</v>
      </c>
      <c r="H31" s="42">
        <v>80.2</v>
      </c>
      <c r="I31" s="42">
        <v>28</v>
      </c>
      <c r="J31" s="42">
        <v>0</v>
      </c>
      <c r="K31" s="42">
        <v>0</v>
      </c>
      <c r="L31" s="42">
        <v>0</v>
      </c>
      <c r="M31" s="43">
        <v>2.8</v>
      </c>
      <c r="N31" s="32">
        <f t="shared" si="0"/>
        <v>1258.1</v>
      </c>
      <c r="O31" s="44">
        <v>116</v>
      </c>
      <c r="P31" s="76">
        <v>1241.2</v>
      </c>
    </row>
    <row r="32" spans="1:16" ht="19.5" customHeight="1">
      <c r="A32" s="35">
        <v>2540</v>
      </c>
      <c r="B32" s="41">
        <v>38.8</v>
      </c>
      <c r="C32" s="42">
        <v>112.7</v>
      </c>
      <c r="D32" s="42">
        <v>168.1</v>
      </c>
      <c r="E32" s="42">
        <v>626.1</v>
      </c>
      <c r="F32" s="42">
        <v>619.7</v>
      </c>
      <c r="G32" s="42">
        <v>324.1</v>
      </c>
      <c r="H32" s="42">
        <v>51.4</v>
      </c>
      <c r="I32" s="42">
        <v>0</v>
      </c>
      <c r="J32" s="42">
        <v>0</v>
      </c>
      <c r="K32" s="42">
        <v>0</v>
      </c>
      <c r="L32" s="42">
        <v>0</v>
      </c>
      <c r="M32" s="43">
        <v>0</v>
      </c>
      <c r="N32" s="32">
        <f t="shared" si="0"/>
        <v>1940.9</v>
      </c>
      <c r="O32" s="44">
        <v>126</v>
      </c>
      <c r="P32" s="76">
        <v>1241.2</v>
      </c>
    </row>
    <row r="33" spans="1:16" ht="19.5" customHeight="1">
      <c r="A33" s="35">
        <v>2541</v>
      </c>
      <c r="B33" s="41">
        <v>0</v>
      </c>
      <c r="C33" s="42">
        <v>293.3</v>
      </c>
      <c r="D33" s="42">
        <v>214.6</v>
      </c>
      <c r="E33" s="42">
        <v>337.1</v>
      </c>
      <c r="F33" s="42">
        <v>104.6</v>
      </c>
      <c r="G33" s="42">
        <v>14.3</v>
      </c>
      <c r="H33" s="42">
        <v>16.3</v>
      </c>
      <c r="I33" s="42">
        <v>0</v>
      </c>
      <c r="J33" s="42">
        <v>6.4</v>
      </c>
      <c r="K33" s="42">
        <v>0</v>
      </c>
      <c r="L33" s="42">
        <v>47.4</v>
      </c>
      <c r="M33" s="43">
        <v>0</v>
      </c>
      <c r="N33" s="32">
        <f t="shared" si="0"/>
        <v>1034</v>
      </c>
      <c r="O33" s="39">
        <v>82</v>
      </c>
      <c r="P33" s="76">
        <v>1241.2</v>
      </c>
    </row>
    <row r="34" spans="1:16" ht="19.5" customHeight="1">
      <c r="A34" s="35">
        <v>2542</v>
      </c>
      <c r="B34" s="41">
        <v>98</v>
      </c>
      <c r="C34" s="42">
        <v>354.8</v>
      </c>
      <c r="D34" s="42">
        <v>138.7</v>
      </c>
      <c r="E34" s="42">
        <v>245.9</v>
      </c>
      <c r="F34" s="42">
        <v>620.5</v>
      </c>
      <c r="G34" s="42">
        <v>546.3</v>
      </c>
      <c r="H34" s="42">
        <v>183.9</v>
      </c>
      <c r="I34" s="42">
        <v>31.9</v>
      </c>
      <c r="J34" s="42">
        <v>2.9</v>
      </c>
      <c r="K34" s="42">
        <v>2.9</v>
      </c>
      <c r="L34" s="42">
        <v>3.2</v>
      </c>
      <c r="M34" s="43">
        <v>30.8</v>
      </c>
      <c r="N34" s="32">
        <f t="shared" si="0"/>
        <v>2259.8</v>
      </c>
      <c r="O34" s="39">
        <v>126</v>
      </c>
      <c r="P34" s="76">
        <v>1241.2</v>
      </c>
    </row>
    <row r="35" spans="1:16" ht="19.5" customHeight="1">
      <c r="A35" s="35">
        <v>2543</v>
      </c>
      <c r="B35" s="41">
        <v>70.7</v>
      </c>
      <c r="C35" s="42">
        <v>104.4</v>
      </c>
      <c r="D35" s="42">
        <v>72.3</v>
      </c>
      <c r="E35" s="42">
        <v>123.1</v>
      </c>
      <c r="F35" s="42">
        <v>73</v>
      </c>
      <c r="G35" s="42">
        <v>171.7</v>
      </c>
      <c r="H35" s="42">
        <v>47.9</v>
      </c>
      <c r="I35" s="42">
        <v>0</v>
      </c>
      <c r="J35" s="42">
        <v>0</v>
      </c>
      <c r="K35" s="42">
        <v>0</v>
      </c>
      <c r="L35" s="42">
        <v>0</v>
      </c>
      <c r="M35" s="43">
        <v>72.6</v>
      </c>
      <c r="N35" s="32">
        <v>735.7</v>
      </c>
      <c r="O35" s="39">
        <v>74</v>
      </c>
      <c r="P35" s="76">
        <v>1241.2</v>
      </c>
    </row>
    <row r="36" spans="1:16" ht="19.5" customHeight="1">
      <c r="A36" s="35">
        <v>2544</v>
      </c>
      <c r="B36" s="41">
        <v>0.6</v>
      </c>
      <c r="C36" s="42">
        <v>144.6</v>
      </c>
      <c r="D36" s="42">
        <v>308.3</v>
      </c>
      <c r="E36" s="42">
        <v>336.8</v>
      </c>
      <c r="F36" s="42">
        <v>414.9</v>
      </c>
      <c r="G36" s="42">
        <v>195.2</v>
      </c>
      <c r="H36" s="42">
        <v>321.7</v>
      </c>
      <c r="I36" s="42">
        <v>87.7</v>
      </c>
      <c r="J36" s="42">
        <v>0</v>
      </c>
      <c r="K36" s="42">
        <v>0</v>
      </c>
      <c r="L36" s="42">
        <v>21.2</v>
      </c>
      <c r="M36" s="43">
        <v>0</v>
      </c>
      <c r="N36" s="32">
        <v>1831</v>
      </c>
      <c r="O36" s="39">
        <v>117</v>
      </c>
      <c r="P36" s="76">
        <v>1241.2</v>
      </c>
    </row>
    <row r="37" spans="1:16" ht="19.5" customHeight="1">
      <c r="A37" s="35">
        <v>2545</v>
      </c>
      <c r="B37" s="41">
        <v>46.6</v>
      </c>
      <c r="C37" s="42">
        <v>139.8</v>
      </c>
      <c r="D37" s="42">
        <v>264.6</v>
      </c>
      <c r="E37" s="42">
        <v>58.6</v>
      </c>
      <c r="F37" s="42">
        <v>383.9</v>
      </c>
      <c r="G37" s="42">
        <v>81.5</v>
      </c>
      <c r="H37" s="42">
        <v>142.4</v>
      </c>
      <c r="I37" s="42">
        <v>15.8</v>
      </c>
      <c r="J37" s="42">
        <v>31.1</v>
      </c>
      <c r="K37" s="42">
        <v>14.4</v>
      </c>
      <c r="L37" s="42">
        <v>0</v>
      </c>
      <c r="M37" s="43">
        <v>7.8</v>
      </c>
      <c r="N37" s="32">
        <v>1186.5</v>
      </c>
      <c r="O37" s="39">
        <v>116</v>
      </c>
      <c r="P37" s="76">
        <v>1241.2</v>
      </c>
    </row>
    <row r="38" spans="1:16" ht="19.5" customHeight="1">
      <c r="A38" s="35">
        <v>2546</v>
      </c>
      <c r="B38" s="41">
        <v>51</v>
      </c>
      <c r="C38" s="42">
        <v>124.2</v>
      </c>
      <c r="D38" s="42">
        <v>273</v>
      </c>
      <c r="E38" s="42">
        <v>221.1</v>
      </c>
      <c r="F38" s="42">
        <v>288.5</v>
      </c>
      <c r="G38" s="42">
        <v>192.5</v>
      </c>
      <c r="H38" s="42">
        <v>65.6</v>
      </c>
      <c r="I38" s="42">
        <v>0</v>
      </c>
      <c r="J38" s="42">
        <v>0</v>
      </c>
      <c r="K38" s="42">
        <v>0</v>
      </c>
      <c r="L38" s="42">
        <v>0</v>
      </c>
      <c r="M38" s="43">
        <v>0</v>
      </c>
      <c r="N38" s="32">
        <f t="shared" si="0"/>
        <v>1215.8999999999999</v>
      </c>
      <c r="O38" s="39">
        <v>103</v>
      </c>
      <c r="P38" s="76">
        <v>1241.2</v>
      </c>
    </row>
    <row r="39" spans="1:16" ht="19.5" customHeight="1">
      <c r="A39" s="35">
        <v>2547</v>
      </c>
      <c r="B39" s="41">
        <v>71.3</v>
      </c>
      <c r="C39" s="42">
        <v>394.4</v>
      </c>
      <c r="D39" s="42">
        <v>164.8</v>
      </c>
      <c r="E39" s="42">
        <v>205.7</v>
      </c>
      <c r="F39" s="42">
        <v>141.4</v>
      </c>
      <c r="G39" s="42">
        <v>222.5</v>
      </c>
      <c r="H39" s="42">
        <v>91.8</v>
      </c>
      <c r="I39" s="42">
        <v>0</v>
      </c>
      <c r="J39" s="42">
        <v>0</v>
      </c>
      <c r="K39" s="42">
        <v>0</v>
      </c>
      <c r="L39" s="42">
        <v>0</v>
      </c>
      <c r="M39" s="43">
        <v>0</v>
      </c>
      <c r="N39" s="32">
        <f t="shared" si="0"/>
        <v>1291.8999999999999</v>
      </c>
      <c r="O39" s="39">
        <v>125</v>
      </c>
      <c r="P39" s="76">
        <v>1241.2</v>
      </c>
    </row>
    <row r="40" spans="1:16" ht="19.5" customHeight="1">
      <c r="A40" s="45">
        <v>2548</v>
      </c>
      <c r="B40" s="46">
        <v>14.2</v>
      </c>
      <c r="C40" s="47">
        <v>122.4</v>
      </c>
      <c r="D40" s="47">
        <v>287.3</v>
      </c>
      <c r="E40" s="47">
        <v>398.2</v>
      </c>
      <c r="F40" s="47">
        <v>384.3</v>
      </c>
      <c r="G40" s="47">
        <v>146.7</v>
      </c>
      <c r="H40" s="47">
        <v>86.7</v>
      </c>
      <c r="I40" s="47">
        <v>21.8</v>
      </c>
      <c r="J40" s="47">
        <v>0</v>
      </c>
      <c r="K40" s="47">
        <v>0</v>
      </c>
      <c r="L40" s="47">
        <v>0</v>
      </c>
      <c r="M40" s="48">
        <v>90.2</v>
      </c>
      <c r="N40" s="49">
        <v>1551.8</v>
      </c>
      <c r="O40" s="50">
        <v>121</v>
      </c>
      <c r="P40" s="76">
        <v>1241.2</v>
      </c>
    </row>
    <row r="41" spans="1:16" ht="19.5" customHeight="1">
      <c r="A41" s="35">
        <v>2549</v>
      </c>
      <c r="B41" s="36">
        <v>120.3</v>
      </c>
      <c r="C41" s="37" t="s">
        <v>24</v>
      </c>
      <c r="D41" s="37">
        <v>280.5</v>
      </c>
      <c r="E41" s="37">
        <v>419.8</v>
      </c>
      <c r="F41" s="37">
        <v>626.4</v>
      </c>
      <c r="G41" s="37">
        <v>208</v>
      </c>
      <c r="H41" s="37">
        <v>109.4</v>
      </c>
      <c r="I41" s="37">
        <v>0</v>
      </c>
      <c r="J41" s="37" t="s">
        <v>24</v>
      </c>
      <c r="K41" s="37" t="s">
        <v>24</v>
      </c>
      <c r="L41" s="37" t="s">
        <v>24</v>
      </c>
      <c r="M41" s="38" t="s">
        <v>24</v>
      </c>
      <c r="N41" s="32">
        <v>1764.4</v>
      </c>
      <c r="O41" s="39">
        <v>110</v>
      </c>
      <c r="P41" s="76">
        <v>1241.2</v>
      </c>
    </row>
    <row r="42" spans="1:16" ht="19.5" customHeight="1">
      <c r="A42" s="45">
        <v>2550</v>
      </c>
      <c r="B42" s="36" t="s">
        <v>24</v>
      </c>
      <c r="C42" s="37" t="s">
        <v>24</v>
      </c>
      <c r="D42" s="37" t="s">
        <v>24</v>
      </c>
      <c r="E42" s="37" t="s">
        <v>24</v>
      </c>
      <c r="F42" s="37" t="s">
        <v>24</v>
      </c>
      <c r="G42" s="37" t="s">
        <v>24</v>
      </c>
      <c r="H42" s="37" t="s">
        <v>24</v>
      </c>
      <c r="I42" s="37" t="s">
        <v>24</v>
      </c>
      <c r="J42" s="37" t="s">
        <v>24</v>
      </c>
      <c r="K42" s="37" t="s">
        <v>24</v>
      </c>
      <c r="L42" s="37" t="s">
        <v>24</v>
      </c>
      <c r="M42" s="38" t="s">
        <v>24</v>
      </c>
      <c r="N42" s="32" t="s">
        <v>24</v>
      </c>
      <c r="O42" s="39" t="s">
        <v>24</v>
      </c>
      <c r="P42" s="76">
        <v>1241.2</v>
      </c>
    </row>
    <row r="43" spans="1:16" ht="19.5" customHeight="1">
      <c r="A43" s="35">
        <v>2551</v>
      </c>
      <c r="B43" s="36" t="s">
        <v>24</v>
      </c>
      <c r="C43" s="37" t="s">
        <v>24</v>
      </c>
      <c r="D43" s="37" t="s">
        <v>24</v>
      </c>
      <c r="E43" s="37" t="s">
        <v>24</v>
      </c>
      <c r="F43" s="37" t="s">
        <v>24</v>
      </c>
      <c r="G43" s="37" t="s">
        <v>24</v>
      </c>
      <c r="H43" s="37" t="s">
        <v>24</v>
      </c>
      <c r="I43" s="37" t="s">
        <v>24</v>
      </c>
      <c r="J43" s="37" t="s">
        <v>24</v>
      </c>
      <c r="K43" s="37">
        <v>0</v>
      </c>
      <c r="L43" s="37">
        <v>0</v>
      </c>
      <c r="M43" s="38">
        <v>30</v>
      </c>
      <c r="N43" s="32" t="s">
        <v>24</v>
      </c>
      <c r="O43" s="39" t="s">
        <v>24</v>
      </c>
      <c r="P43" s="76">
        <v>1241.2</v>
      </c>
    </row>
    <row r="44" spans="1:16" ht="19.5" customHeight="1">
      <c r="A44" s="45">
        <v>2552</v>
      </c>
      <c r="B44" s="36">
        <v>42</v>
      </c>
      <c r="C44" s="37">
        <v>115.9</v>
      </c>
      <c r="D44" s="37">
        <v>189.6</v>
      </c>
      <c r="E44" s="37">
        <v>248.4</v>
      </c>
      <c r="F44" s="37">
        <v>239.5</v>
      </c>
      <c r="G44" s="37">
        <v>231</v>
      </c>
      <c r="H44" s="37">
        <v>140</v>
      </c>
      <c r="I44" s="37">
        <v>0</v>
      </c>
      <c r="J44" s="37">
        <v>0</v>
      </c>
      <c r="K44" s="37">
        <v>0</v>
      </c>
      <c r="L44" s="37">
        <v>0</v>
      </c>
      <c r="M44" s="38">
        <v>0</v>
      </c>
      <c r="N44" s="32">
        <v>1206.4</v>
      </c>
      <c r="O44" s="39">
        <v>109</v>
      </c>
      <c r="P44" s="76">
        <v>1241.2</v>
      </c>
    </row>
    <row r="45" spans="1:16" ht="19.5" customHeight="1">
      <c r="A45" s="35">
        <v>2553</v>
      </c>
      <c r="B45" s="36">
        <v>0</v>
      </c>
      <c r="C45" s="37">
        <v>186</v>
      </c>
      <c r="D45" s="37">
        <v>204.9</v>
      </c>
      <c r="E45" s="37">
        <v>217.3</v>
      </c>
      <c r="F45" s="37">
        <v>215</v>
      </c>
      <c r="G45" s="37">
        <v>288</v>
      </c>
      <c r="H45" s="37">
        <v>155.5</v>
      </c>
      <c r="I45" s="37">
        <v>0</v>
      </c>
      <c r="J45" s="37">
        <v>2</v>
      </c>
      <c r="K45" s="37">
        <v>2</v>
      </c>
      <c r="L45" s="37">
        <v>0</v>
      </c>
      <c r="M45" s="38">
        <v>133.5</v>
      </c>
      <c r="N45" s="32">
        <v>1404.2</v>
      </c>
      <c r="O45" s="39">
        <v>121</v>
      </c>
      <c r="P45" s="76">
        <v>1241.2</v>
      </c>
    </row>
    <row r="46" spans="1:16" ht="19.5" customHeight="1">
      <c r="A46" s="45">
        <v>2554</v>
      </c>
      <c r="B46" s="36">
        <v>146</v>
      </c>
      <c r="C46" s="37">
        <v>153</v>
      </c>
      <c r="D46" s="37">
        <v>221</v>
      </c>
      <c r="E46" s="37">
        <v>142.5</v>
      </c>
      <c r="F46" s="37">
        <v>278</v>
      </c>
      <c r="G46" s="37">
        <v>292.5</v>
      </c>
      <c r="H46" s="37">
        <v>129</v>
      </c>
      <c r="I46" s="37">
        <v>4</v>
      </c>
      <c r="J46" s="37">
        <v>0</v>
      </c>
      <c r="K46" s="37">
        <v>5</v>
      </c>
      <c r="L46" s="37">
        <v>0</v>
      </c>
      <c r="M46" s="38">
        <v>0</v>
      </c>
      <c r="N46" s="32">
        <v>1371</v>
      </c>
      <c r="O46" s="39">
        <v>108</v>
      </c>
      <c r="P46" s="76">
        <v>1241.2</v>
      </c>
    </row>
    <row r="47" spans="1:16" ht="19.5" customHeight="1">
      <c r="A47" s="35">
        <v>2555</v>
      </c>
      <c r="B47" s="36">
        <v>10</v>
      </c>
      <c r="C47" s="37">
        <v>194</v>
      </c>
      <c r="D47" s="37">
        <v>168</v>
      </c>
      <c r="E47" s="37">
        <v>283</v>
      </c>
      <c r="F47" s="37">
        <v>186</v>
      </c>
      <c r="G47" s="37">
        <v>140</v>
      </c>
      <c r="H47" s="37">
        <v>254</v>
      </c>
      <c r="I47" s="37">
        <v>86</v>
      </c>
      <c r="J47" s="37">
        <v>20</v>
      </c>
      <c r="K47" s="37">
        <v>0</v>
      </c>
      <c r="L47" s="37">
        <v>0</v>
      </c>
      <c r="M47" s="38">
        <v>0</v>
      </c>
      <c r="N47" s="32">
        <v>1341</v>
      </c>
      <c r="O47" s="39">
        <v>100</v>
      </c>
      <c r="P47" s="76">
        <v>1241.2</v>
      </c>
    </row>
    <row r="48" spans="1:16" ht="19.5" customHeight="1">
      <c r="A48" s="45">
        <v>2556</v>
      </c>
      <c r="B48" s="36">
        <v>0</v>
      </c>
      <c r="C48" s="37">
        <v>8</v>
      </c>
      <c r="D48" s="37">
        <v>226</v>
      </c>
      <c r="E48" s="37">
        <v>309</v>
      </c>
      <c r="F48" s="37">
        <v>229</v>
      </c>
      <c r="G48" s="37">
        <v>273</v>
      </c>
      <c r="H48" s="37">
        <v>122</v>
      </c>
      <c r="I48" s="37">
        <v>92</v>
      </c>
      <c r="J48" s="37">
        <v>46</v>
      </c>
      <c r="K48" s="37">
        <v>0</v>
      </c>
      <c r="L48" s="37">
        <v>0</v>
      </c>
      <c r="M48" s="38">
        <v>0</v>
      </c>
      <c r="N48" s="32">
        <v>1305</v>
      </c>
      <c r="O48" s="39">
        <v>83</v>
      </c>
      <c r="P48" s="76">
        <v>1241.2</v>
      </c>
    </row>
    <row r="49" spans="1:16" ht="19.5" customHeight="1">
      <c r="A49" s="35">
        <v>2557</v>
      </c>
      <c r="B49" s="36">
        <v>25</v>
      </c>
      <c r="C49" s="37">
        <v>141</v>
      </c>
      <c r="D49" s="37">
        <v>145.4</v>
      </c>
      <c r="E49" s="37">
        <v>193</v>
      </c>
      <c r="F49" s="37">
        <v>196</v>
      </c>
      <c r="G49" s="37">
        <v>265.5</v>
      </c>
      <c r="H49" s="37">
        <v>182</v>
      </c>
      <c r="I49" s="37">
        <v>41</v>
      </c>
      <c r="J49" s="37">
        <v>0</v>
      </c>
      <c r="K49" s="37">
        <v>0</v>
      </c>
      <c r="L49" s="37">
        <v>0</v>
      </c>
      <c r="M49" s="38">
        <v>0</v>
      </c>
      <c r="N49" s="32">
        <v>1188.9</v>
      </c>
      <c r="O49" s="39">
        <v>93</v>
      </c>
      <c r="P49" s="76">
        <v>1241.2</v>
      </c>
    </row>
    <row r="50" spans="1:16" ht="19.5" customHeight="1">
      <c r="A50" s="45">
        <v>2558</v>
      </c>
      <c r="B50" s="36">
        <v>142</v>
      </c>
      <c r="C50" s="37">
        <v>112</v>
      </c>
      <c r="D50" s="37">
        <v>164</v>
      </c>
      <c r="E50" s="37">
        <v>224</v>
      </c>
      <c r="F50" s="37">
        <v>124</v>
      </c>
      <c r="G50" s="37">
        <v>119</v>
      </c>
      <c r="H50" s="37">
        <v>108</v>
      </c>
      <c r="I50" s="37">
        <v>22</v>
      </c>
      <c r="J50" s="37">
        <v>0</v>
      </c>
      <c r="K50" s="37" t="s">
        <v>24</v>
      </c>
      <c r="L50" s="37" t="s">
        <v>24</v>
      </c>
      <c r="M50" s="38">
        <v>61</v>
      </c>
      <c r="N50" s="32">
        <v>1076</v>
      </c>
      <c r="O50" s="39">
        <v>92</v>
      </c>
      <c r="P50" s="76">
        <v>1241.2</v>
      </c>
    </row>
    <row r="51" spans="1:16" ht="19.5" customHeight="1">
      <c r="A51" s="35">
        <v>2559</v>
      </c>
      <c r="B51" s="36" t="s">
        <v>24</v>
      </c>
      <c r="C51" s="37" t="s">
        <v>24</v>
      </c>
      <c r="D51" s="37">
        <v>204.5</v>
      </c>
      <c r="E51" s="37">
        <v>150</v>
      </c>
      <c r="F51" s="37">
        <v>222</v>
      </c>
      <c r="G51" s="37">
        <v>177</v>
      </c>
      <c r="H51" s="37" t="s">
        <v>24</v>
      </c>
      <c r="I51" s="37">
        <v>41</v>
      </c>
      <c r="J51" s="37">
        <v>5.5</v>
      </c>
      <c r="K51" s="37" t="s">
        <v>24</v>
      </c>
      <c r="L51" s="37" t="s">
        <v>24</v>
      </c>
      <c r="M51" s="38" t="s">
        <v>24</v>
      </c>
      <c r="N51" s="32">
        <v>800</v>
      </c>
      <c r="O51" s="39">
        <v>80</v>
      </c>
      <c r="P51" s="76">
        <v>1241.2</v>
      </c>
    </row>
    <row r="52" spans="1:16" ht="19.5" customHeight="1">
      <c r="A52" s="45">
        <v>2560</v>
      </c>
      <c r="B52" s="36" t="s">
        <v>24</v>
      </c>
      <c r="C52" s="37" t="s">
        <v>24</v>
      </c>
      <c r="D52" s="37" t="s">
        <v>24</v>
      </c>
      <c r="E52" s="37" t="s">
        <v>24</v>
      </c>
      <c r="F52" s="37" t="s">
        <v>24</v>
      </c>
      <c r="G52" s="37" t="s">
        <v>24</v>
      </c>
      <c r="H52" s="37" t="s">
        <v>24</v>
      </c>
      <c r="I52" s="37">
        <v>41</v>
      </c>
      <c r="J52" s="37">
        <v>5.5</v>
      </c>
      <c r="K52" s="37">
        <v>1.5</v>
      </c>
      <c r="L52" s="37">
        <v>0</v>
      </c>
      <c r="M52" s="38">
        <v>2.2</v>
      </c>
      <c r="N52" s="32" t="s">
        <v>24</v>
      </c>
      <c r="O52" s="39" t="s">
        <v>24</v>
      </c>
      <c r="P52" s="76">
        <v>1241.2</v>
      </c>
    </row>
    <row r="53" spans="1:16" ht="19.5" customHeight="1">
      <c r="A53" s="35">
        <v>2561</v>
      </c>
      <c r="B53" s="46">
        <v>11.7</v>
      </c>
      <c r="C53" s="47">
        <v>166.2</v>
      </c>
      <c r="D53" s="47">
        <v>325.1</v>
      </c>
      <c r="E53" s="47">
        <v>210</v>
      </c>
      <c r="F53" s="47">
        <v>267.19999999999993</v>
      </c>
      <c r="G53" s="47">
        <v>141.1</v>
      </c>
      <c r="H53" s="47">
        <v>204.6</v>
      </c>
      <c r="I53" s="47">
        <v>13.7</v>
      </c>
      <c r="J53" s="47">
        <v>1.5</v>
      </c>
      <c r="K53" s="47">
        <v>60.6</v>
      </c>
      <c r="L53" s="47">
        <v>0</v>
      </c>
      <c r="M53" s="48">
        <v>0</v>
      </c>
      <c r="N53" s="49">
        <v>1401.6999999999998</v>
      </c>
      <c r="O53" s="50">
        <v>122</v>
      </c>
      <c r="P53" s="76">
        <v>1241.2</v>
      </c>
    </row>
    <row r="54" spans="1:16" ht="19.5" customHeight="1">
      <c r="A54" s="45">
        <v>2562</v>
      </c>
      <c r="B54" s="46">
        <v>0</v>
      </c>
      <c r="C54" s="47">
        <v>109.7</v>
      </c>
      <c r="D54" s="47">
        <v>123.50000000000001</v>
      </c>
      <c r="E54" s="47">
        <v>257</v>
      </c>
      <c r="F54" s="47">
        <v>425.5</v>
      </c>
      <c r="G54" s="47">
        <v>105</v>
      </c>
      <c r="H54" s="47">
        <v>30.5</v>
      </c>
      <c r="I54" s="47">
        <v>24.5</v>
      </c>
      <c r="J54" s="47">
        <v>0</v>
      </c>
      <c r="K54" s="47">
        <v>0</v>
      </c>
      <c r="L54" s="47">
        <v>0</v>
      </c>
      <c r="M54" s="48">
        <v>0</v>
      </c>
      <c r="N54" s="49">
        <v>1075.7</v>
      </c>
      <c r="O54" s="50">
        <v>100</v>
      </c>
      <c r="P54" s="76">
        <v>1241.2</v>
      </c>
    </row>
    <row r="55" spans="1:16" ht="19.5" customHeight="1">
      <c r="A55" s="35">
        <v>2563</v>
      </c>
      <c r="B55" s="46">
        <v>40.400000000000006</v>
      </c>
      <c r="C55" s="47">
        <v>43.5</v>
      </c>
      <c r="D55" s="47">
        <v>199.5</v>
      </c>
      <c r="E55" s="47">
        <v>107.2</v>
      </c>
      <c r="F55" s="47">
        <v>235.1</v>
      </c>
      <c r="G55" s="47">
        <v>150.5</v>
      </c>
      <c r="H55" s="47">
        <v>26</v>
      </c>
      <c r="I55" s="47">
        <v>15</v>
      </c>
      <c r="J55" s="47">
        <v>0</v>
      </c>
      <c r="K55" s="47">
        <v>0</v>
      </c>
      <c r="L55" s="47">
        <v>0</v>
      </c>
      <c r="M55" s="48">
        <v>0</v>
      </c>
      <c r="N55" s="49">
        <v>817.1999999999999</v>
      </c>
      <c r="O55" s="50">
        <v>96</v>
      </c>
      <c r="P55" s="76">
        <v>1241.2</v>
      </c>
    </row>
    <row r="56" spans="1:16" ht="19.5" customHeight="1">
      <c r="A56" s="45">
        <v>2564</v>
      </c>
      <c r="B56" s="46">
        <v>92.5</v>
      </c>
      <c r="C56" s="47">
        <v>18.5</v>
      </c>
      <c r="D56" s="47">
        <v>125</v>
      </c>
      <c r="E56" s="47">
        <v>291.5</v>
      </c>
      <c r="F56" s="47">
        <v>172</v>
      </c>
      <c r="G56" s="47">
        <v>266.5</v>
      </c>
      <c r="H56" s="47">
        <v>165.6</v>
      </c>
      <c r="I56" s="47">
        <v>39</v>
      </c>
      <c r="J56" s="47">
        <v>0</v>
      </c>
      <c r="K56" s="47">
        <v>19.099999999999998</v>
      </c>
      <c r="L56" s="47">
        <v>14.5</v>
      </c>
      <c r="M56" s="48">
        <v>29</v>
      </c>
      <c r="N56" s="49">
        <v>1233.1999999999998</v>
      </c>
      <c r="O56" s="50">
        <v>139</v>
      </c>
      <c r="P56" s="76">
        <v>1241.2</v>
      </c>
    </row>
    <row r="57" spans="1:16" ht="19.5" customHeight="1">
      <c r="A57" s="35">
        <v>2565</v>
      </c>
      <c r="B57" s="46">
        <v>50</v>
      </c>
      <c r="C57" s="47">
        <v>186</v>
      </c>
      <c r="D57" s="47">
        <v>109.5</v>
      </c>
      <c r="E57" s="47">
        <v>187.5</v>
      </c>
      <c r="F57" s="47">
        <v>266.5</v>
      </c>
      <c r="G57" s="47">
        <v>213.5</v>
      </c>
      <c r="H57" s="47">
        <v>82.5</v>
      </c>
      <c r="I57" s="47">
        <v>68</v>
      </c>
      <c r="J57" s="47">
        <v>10.5</v>
      </c>
      <c r="K57" s="47">
        <v>0</v>
      </c>
      <c r="L57" s="47">
        <v>5.5</v>
      </c>
      <c r="M57" s="48">
        <v>15.5</v>
      </c>
      <c r="N57" s="49">
        <v>1195</v>
      </c>
      <c r="O57" s="50">
        <v>132</v>
      </c>
      <c r="P57" s="76">
        <v>1241.2</v>
      </c>
    </row>
    <row r="58" spans="1:16" ht="19.5" customHeight="1">
      <c r="A58" s="45">
        <v>2566</v>
      </c>
      <c r="B58" s="46">
        <v>22</v>
      </c>
      <c r="C58" s="47">
        <v>82</v>
      </c>
      <c r="D58" s="47">
        <v>135.5</v>
      </c>
      <c r="E58" s="47">
        <v>209</v>
      </c>
      <c r="F58" s="47">
        <v>305.5</v>
      </c>
      <c r="G58" s="47">
        <v>338.5</v>
      </c>
      <c r="H58" s="47">
        <v>90</v>
      </c>
      <c r="I58" s="47">
        <v>20</v>
      </c>
      <c r="J58" s="47">
        <v>0.5</v>
      </c>
      <c r="K58" s="47">
        <v>0.5</v>
      </c>
      <c r="L58" s="47">
        <v>0</v>
      </c>
      <c r="M58" s="48">
        <v>16.5</v>
      </c>
      <c r="N58" s="49">
        <v>1220</v>
      </c>
      <c r="O58" s="50">
        <v>131</v>
      </c>
      <c r="P58" s="76">
        <v>1241.2</v>
      </c>
    </row>
    <row r="59" spans="1:15" ht="19.5" customHeight="1">
      <c r="A59" s="35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49"/>
      <c r="O59" s="50"/>
    </row>
    <row r="60" spans="1:15" ht="19.5" customHeight="1">
      <c r="A60" s="45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  <c r="N60" s="49"/>
      <c r="O60" s="50"/>
    </row>
    <row r="61" spans="1:15" ht="19.5" customHeight="1">
      <c r="A61" s="51" t="s">
        <v>25</v>
      </c>
      <c r="B61" s="52">
        <f>+MAXA(B5:B60)</f>
        <v>146</v>
      </c>
      <c r="C61" s="53">
        <f aca="true" t="shared" si="1" ref="C61:M61">+MAXA(C5:C60)</f>
        <v>394.4</v>
      </c>
      <c r="D61" s="53">
        <f t="shared" si="1"/>
        <v>325.1</v>
      </c>
      <c r="E61" s="53">
        <f t="shared" si="1"/>
        <v>626.1</v>
      </c>
      <c r="F61" s="53">
        <f t="shared" si="1"/>
        <v>626.4</v>
      </c>
      <c r="G61" s="53">
        <f t="shared" si="1"/>
        <v>546.3</v>
      </c>
      <c r="H61" s="53">
        <f t="shared" si="1"/>
        <v>321.7</v>
      </c>
      <c r="I61" s="53">
        <f t="shared" si="1"/>
        <v>153.4</v>
      </c>
      <c r="J61" s="53">
        <f t="shared" si="1"/>
        <v>68.3</v>
      </c>
      <c r="K61" s="53">
        <f t="shared" si="1"/>
        <v>108.7</v>
      </c>
      <c r="L61" s="53">
        <f t="shared" si="1"/>
        <v>47.4</v>
      </c>
      <c r="M61" s="77">
        <f t="shared" si="1"/>
        <v>133.5</v>
      </c>
      <c r="N61" s="54">
        <f>+MAXA(N6:N14,N16:N21,N24:N26,N28:N41,N44:N51,N53:N60)</f>
        <v>2259.8</v>
      </c>
      <c r="O61" s="55">
        <f>MAX(O5:O60)</f>
        <v>139</v>
      </c>
    </row>
    <row r="62" spans="1:15" ht="19.5" customHeight="1">
      <c r="A62" s="56" t="s">
        <v>21</v>
      </c>
      <c r="B62" s="57">
        <f>+AVERAGEA(B6:B14,B16:B21,B24:B41,B44:B50,B53:B60)</f>
        <v>39.94782608695652</v>
      </c>
      <c r="C62" s="37">
        <f>+AVERAGEA(C6:C14,C23:C26,C28:C40,C16:C21,C44:C50,C53:C60)</f>
        <v>160.25333333333333</v>
      </c>
      <c r="D62" s="37">
        <f>+AVERAGEA(D6:D14,D16:D21,D28:D41,D23:D26,D44:D51,D53:D60)</f>
        <v>183.65744680851066</v>
      </c>
      <c r="E62" s="37">
        <f>+AVERAGEA(E6:E14,E23:E26,E28:E41,E16:E21,E44:E51,E53:E60)</f>
        <v>218.07872340425533</v>
      </c>
      <c r="F62" s="37">
        <f>+AVERAGEA(F6:F14,F16:F21,F24:F26,F28:F41,F44:F51,F53:F60)</f>
        <v>264.6217391304348</v>
      </c>
      <c r="G62" s="37">
        <f>+AVERAGEA(G5:G14,G16:G21,G24:G26,G28:G41,G44:G51,G53:G60)</f>
        <v>209.59574468085106</v>
      </c>
      <c r="H62" s="37">
        <f>+AVERAGEA(H5:H14,H16:H20,H24:H26,H28:H41,H44:H50,H53:H60)</f>
        <v>111.01555555555557</v>
      </c>
      <c r="I62" s="37">
        <f>+AVERAGEA(I5:I21,I23:I41,I44:I60)</f>
        <v>25.366666666666667</v>
      </c>
      <c r="J62" s="37">
        <f>+AVERAGEA(,J5:J21,J23:J40,J44:J60)</f>
        <v>7.094117647058824</v>
      </c>
      <c r="K62" s="37">
        <f>+AVERAGEA(K5:K21,K23:K40,K43:K49,K52:K60)</f>
        <v>6.904081632653063</v>
      </c>
      <c r="L62" s="37">
        <f>+AVERAGEA(L5:L21,L23:L40,L43:L49,L52:L60)</f>
        <v>2.995918367346939</v>
      </c>
      <c r="M62" s="58">
        <f>+AVERAGEA(M5:M21,M23:M40,M43:M50,M52:M60)</f>
        <v>11.628000000000002</v>
      </c>
      <c r="N62" s="32">
        <f>+SUM(B62:M62)</f>
        <v>1241.1591533136225</v>
      </c>
      <c r="O62" s="39">
        <f>AVERAGE(O6:O14,O16:O21,O24:O26,O28:O41,O44:O51,O53:O60)</f>
        <v>107.4</v>
      </c>
    </row>
    <row r="63" spans="1:15" ht="19.5" customHeight="1">
      <c r="A63" s="59" t="s">
        <v>26</v>
      </c>
      <c r="B63" s="60">
        <f aca="true" t="shared" si="2" ref="B63:M63">MIN(B5:B60)</f>
        <v>0</v>
      </c>
      <c r="C63" s="61">
        <f t="shared" si="2"/>
        <v>8</v>
      </c>
      <c r="D63" s="61">
        <f t="shared" si="2"/>
        <v>48.4</v>
      </c>
      <c r="E63" s="61">
        <f t="shared" si="2"/>
        <v>58.6</v>
      </c>
      <c r="F63" s="61">
        <f t="shared" si="2"/>
        <v>73</v>
      </c>
      <c r="G63" s="61">
        <f t="shared" si="2"/>
        <v>14.3</v>
      </c>
      <c r="H63" s="61">
        <f t="shared" si="2"/>
        <v>16.3</v>
      </c>
      <c r="I63" s="61">
        <f t="shared" si="2"/>
        <v>0</v>
      </c>
      <c r="J63" s="61">
        <f t="shared" si="2"/>
        <v>0</v>
      </c>
      <c r="K63" s="61">
        <f t="shared" si="2"/>
        <v>0</v>
      </c>
      <c r="L63" s="61">
        <f t="shared" si="2"/>
        <v>0</v>
      </c>
      <c r="M63" s="61">
        <f t="shared" si="2"/>
        <v>0</v>
      </c>
      <c r="N63" s="62">
        <f>+MINA(N6:N14,N16:N21,N24:N26,N28:N41,N44:N51,N53:N60)</f>
        <v>735.7</v>
      </c>
      <c r="O63" s="63">
        <f>MIN(O5:O51,O53:O60)</f>
        <v>70</v>
      </c>
    </row>
    <row r="64" spans="1:15" ht="19.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/>
    </row>
    <row r="65" spans="1:15" ht="19.5" customHeight="1">
      <c r="A65" s="74" t="s">
        <v>29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1"/>
    </row>
    <row r="66" spans="1:15" ht="19.5" customHeight="1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</row>
    <row r="67" spans="1:15" ht="19.5" customHeight="1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1"/>
    </row>
    <row r="68" spans="1:15" ht="19.5" customHeight="1">
      <c r="A68" s="6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69"/>
    </row>
    <row r="69" spans="1:15" ht="19.5" customHeight="1">
      <c r="A69" s="73"/>
      <c r="B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5"/>
      <c r="O69" s="69"/>
    </row>
    <row r="70" spans="1:15" ht="18.7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4"/>
    </row>
    <row r="71" spans="1:15" ht="18.75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4"/>
    </row>
    <row r="72" spans="1:15" ht="18.75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4"/>
    </row>
    <row r="73" spans="1:15" ht="18.75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4"/>
    </row>
    <row r="74" spans="1:13" ht="18.7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2008-02-12T01:56:53Z</cp:lastPrinted>
  <dcterms:created xsi:type="dcterms:W3CDTF">1997-06-22T03:55:05Z</dcterms:created>
  <dcterms:modified xsi:type="dcterms:W3CDTF">2024-04-22T03:30:12Z</dcterms:modified>
  <cp:category/>
  <cp:version/>
  <cp:contentType/>
  <cp:contentStatus/>
</cp:coreProperties>
</file>