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Sw.5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<sst xmlns="http://schemas.openxmlformats.org/spreadsheetml/2006/main" count="39" uniqueCount="24">
  <si>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</si>
  <si>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</si>
  <si>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</si>
  <si>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</si>
  <si>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</si>
  <si>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</si>
  <si>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</si>
  <si>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</si>
  <si>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</si>
  <si>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</si>
  <si>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</si>
  <si>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</si>
  <si>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</si>
  <si>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</si>
  <si>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</si>
  <si>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</si>
  <si>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</si>
  <si>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</si>
  <si>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</si>
  <si>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</si>
  <si>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</si>
  <si>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</si>
  <si>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</si>
  <si>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ปีน้ำ2566 ปริมาณฝนสะสม 1 เม.ย.65 - 30 พ.ย.66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</si>
</sst>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3" fontId="54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บ้านท่าโป่งแดง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0.05375"/>
          <c:y val="-0.018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8775"/>
          <c:w val="0.8792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Sw.5A'!$B$5:$B$44</c:f>
              <c:numCache>
                <c:ptCount val="40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'std. - Sw.5A'!$C$5:$C$44</c:f>
              <c:numCache>
                <c:ptCount val="40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1105.6299999999997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966.5</c:v>
                </c:pt>
                <c:pt idx="34">
                  <c:v>1176.1</c:v>
                </c:pt>
                <c:pt idx="35">
                  <c:v>1224</c:v>
                </c:pt>
                <c:pt idx="36">
                  <c:v>1360</c:v>
                </c:pt>
                <c:pt idx="37">
                  <c:v>1356</c:v>
                </c:pt>
              </c:numCache>
            </c:numRef>
          </c:val>
        </c:ser>
        <c:gapWidth val="100"/>
        <c:axId val="26261063"/>
        <c:axId val="35022976"/>
      </c:barChart>
      <c:lineChart>
        <c:grouping val="standard"/>
        <c:varyColors val="0"/>
        <c:ser>
          <c:idx val="1"/>
          <c:order val="1"/>
          <c:tx>
            <c:v>ค่าเฉลี่ย  (2529 - 2565 )อยู่ระหว่างค่า+- SD 26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Sw.5A'!$B$5:$B$39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'std. - Sw.5A'!$E$5:$E$45</c:f>
              <c:numCache>
                <c:ptCount val="41"/>
                <c:pt idx="0">
                  <c:v>1254.0656756756755</c:v>
                </c:pt>
                <c:pt idx="1">
                  <c:v>1254.0656756756755</c:v>
                </c:pt>
                <c:pt idx="2">
                  <c:v>1254.0656756756755</c:v>
                </c:pt>
                <c:pt idx="3">
                  <c:v>1254.0656756756755</c:v>
                </c:pt>
                <c:pt idx="4">
                  <c:v>1254.0656756756755</c:v>
                </c:pt>
                <c:pt idx="5">
                  <c:v>1254.0656756756755</c:v>
                </c:pt>
                <c:pt idx="6">
                  <c:v>1254.0656756756755</c:v>
                </c:pt>
                <c:pt idx="7">
                  <c:v>1254.0656756756755</c:v>
                </c:pt>
                <c:pt idx="8">
                  <c:v>1254.0656756756755</c:v>
                </c:pt>
                <c:pt idx="9">
                  <c:v>1254.0656756756755</c:v>
                </c:pt>
                <c:pt idx="10">
                  <c:v>1254.0656756756755</c:v>
                </c:pt>
                <c:pt idx="11">
                  <c:v>1254.0656756756755</c:v>
                </c:pt>
                <c:pt idx="12">
                  <c:v>1254.0656756756755</c:v>
                </c:pt>
                <c:pt idx="13">
                  <c:v>1254.0656756756755</c:v>
                </c:pt>
                <c:pt idx="14">
                  <c:v>1254.0656756756755</c:v>
                </c:pt>
                <c:pt idx="15">
                  <c:v>1254.0656756756755</c:v>
                </c:pt>
                <c:pt idx="16">
                  <c:v>1254.0656756756755</c:v>
                </c:pt>
                <c:pt idx="17">
                  <c:v>1254.0656756756755</c:v>
                </c:pt>
                <c:pt idx="18">
                  <c:v>1254.0656756756755</c:v>
                </c:pt>
                <c:pt idx="19">
                  <c:v>1254.0656756756755</c:v>
                </c:pt>
                <c:pt idx="20">
                  <c:v>1254.0656756756755</c:v>
                </c:pt>
                <c:pt idx="21">
                  <c:v>1254.0656756756755</c:v>
                </c:pt>
                <c:pt idx="22">
                  <c:v>1254.0656756756755</c:v>
                </c:pt>
                <c:pt idx="23">
                  <c:v>1254.0656756756755</c:v>
                </c:pt>
                <c:pt idx="24">
                  <c:v>1254.0656756756755</c:v>
                </c:pt>
                <c:pt idx="25">
                  <c:v>1254.0656756756755</c:v>
                </c:pt>
                <c:pt idx="26">
                  <c:v>1254.0656756756755</c:v>
                </c:pt>
                <c:pt idx="27">
                  <c:v>1254.0656756756755</c:v>
                </c:pt>
                <c:pt idx="28">
                  <c:v>1254.0656756756755</c:v>
                </c:pt>
                <c:pt idx="29">
                  <c:v>1254.0656756756755</c:v>
                </c:pt>
                <c:pt idx="30">
                  <c:v>1254.0656756756755</c:v>
                </c:pt>
                <c:pt idx="31">
                  <c:v>1254.0656756756755</c:v>
                </c:pt>
                <c:pt idx="32">
                  <c:v>1254.0656756756755</c:v>
                </c:pt>
                <c:pt idx="33">
                  <c:v>1254.0656756756755</c:v>
                </c:pt>
                <c:pt idx="34">
                  <c:v>1254.0656756756755</c:v>
                </c:pt>
                <c:pt idx="35">
                  <c:v>1254.0656756756755</c:v>
                </c:pt>
                <c:pt idx="36">
                  <c:v>1254.0656756756755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Sw.5A'!$B$5:$B$39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'std. - Sw.5A'!$H$5:$H$45</c:f>
              <c:numCache>
                <c:ptCount val="41"/>
                <c:pt idx="0">
                  <c:v>1439.935595639741</c:v>
                </c:pt>
                <c:pt idx="1">
                  <c:v>1439.935595639741</c:v>
                </c:pt>
                <c:pt idx="2">
                  <c:v>1439.935595639741</c:v>
                </c:pt>
                <c:pt idx="3">
                  <c:v>1439.935595639741</c:v>
                </c:pt>
                <c:pt idx="4">
                  <c:v>1439.935595639741</c:v>
                </c:pt>
                <c:pt idx="5">
                  <c:v>1439.935595639741</c:v>
                </c:pt>
                <c:pt idx="6">
                  <c:v>1439.935595639741</c:v>
                </c:pt>
                <c:pt idx="7">
                  <c:v>1439.935595639741</c:v>
                </c:pt>
                <c:pt idx="8">
                  <c:v>1439.935595639741</c:v>
                </c:pt>
                <c:pt idx="9">
                  <c:v>1439.935595639741</c:v>
                </c:pt>
                <c:pt idx="10">
                  <c:v>1439.935595639741</c:v>
                </c:pt>
                <c:pt idx="11">
                  <c:v>1439.935595639741</c:v>
                </c:pt>
                <c:pt idx="12">
                  <c:v>1439.935595639741</c:v>
                </c:pt>
                <c:pt idx="13">
                  <c:v>1439.935595639741</c:v>
                </c:pt>
                <c:pt idx="14">
                  <c:v>1439.935595639741</c:v>
                </c:pt>
                <c:pt idx="15">
                  <c:v>1439.935595639741</c:v>
                </c:pt>
                <c:pt idx="16">
                  <c:v>1439.935595639741</c:v>
                </c:pt>
                <c:pt idx="17">
                  <c:v>1439.935595639741</c:v>
                </c:pt>
                <c:pt idx="18">
                  <c:v>1439.935595639741</c:v>
                </c:pt>
                <c:pt idx="19">
                  <c:v>1439.935595639741</c:v>
                </c:pt>
                <c:pt idx="20">
                  <c:v>1439.935595639741</c:v>
                </c:pt>
                <c:pt idx="21">
                  <c:v>1439.935595639741</c:v>
                </c:pt>
                <c:pt idx="22">
                  <c:v>1439.935595639741</c:v>
                </c:pt>
                <c:pt idx="23">
                  <c:v>1439.935595639741</c:v>
                </c:pt>
                <c:pt idx="24">
                  <c:v>1439.935595639741</c:v>
                </c:pt>
                <c:pt idx="25">
                  <c:v>1439.935595639741</c:v>
                </c:pt>
                <c:pt idx="26">
                  <c:v>1439.935595639741</c:v>
                </c:pt>
                <c:pt idx="27">
                  <c:v>1439.935595639741</c:v>
                </c:pt>
                <c:pt idx="28">
                  <c:v>1439.935595639741</c:v>
                </c:pt>
                <c:pt idx="29">
                  <c:v>1439.935595639741</c:v>
                </c:pt>
                <c:pt idx="30">
                  <c:v>1439.935595639741</c:v>
                </c:pt>
                <c:pt idx="31">
                  <c:v>1439.935595639741</c:v>
                </c:pt>
                <c:pt idx="32">
                  <c:v>1439.935595639741</c:v>
                </c:pt>
                <c:pt idx="33">
                  <c:v>1439.935595639741</c:v>
                </c:pt>
                <c:pt idx="34">
                  <c:v>1439.935595639741</c:v>
                </c:pt>
                <c:pt idx="35">
                  <c:v>1439.935595639741</c:v>
                </c:pt>
                <c:pt idx="36">
                  <c:v>1439.935595639741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Sw.5A'!$B$5:$B$39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'std. - Sw.5A'!$F$5:$F$45</c:f>
              <c:numCache>
                <c:ptCount val="41"/>
                <c:pt idx="0">
                  <c:v>1068.19575571161</c:v>
                </c:pt>
                <c:pt idx="1">
                  <c:v>1068.19575571161</c:v>
                </c:pt>
                <c:pt idx="2">
                  <c:v>1068.19575571161</c:v>
                </c:pt>
                <c:pt idx="3">
                  <c:v>1068.19575571161</c:v>
                </c:pt>
                <c:pt idx="4">
                  <c:v>1068.19575571161</c:v>
                </c:pt>
                <c:pt idx="5">
                  <c:v>1068.19575571161</c:v>
                </c:pt>
                <c:pt idx="6">
                  <c:v>1068.19575571161</c:v>
                </c:pt>
                <c:pt idx="7">
                  <c:v>1068.19575571161</c:v>
                </c:pt>
                <c:pt idx="8">
                  <c:v>1068.19575571161</c:v>
                </c:pt>
                <c:pt idx="9">
                  <c:v>1068.19575571161</c:v>
                </c:pt>
                <c:pt idx="10">
                  <c:v>1068.19575571161</c:v>
                </c:pt>
                <c:pt idx="11">
                  <c:v>1068.19575571161</c:v>
                </c:pt>
                <c:pt idx="12">
                  <c:v>1068.19575571161</c:v>
                </c:pt>
                <c:pt idx="13">
                  <c:v>1068.19575571161</c:v>
                </c:pt>
                <c:pt idx="14">
                  <c:v>1068.19575571161</c:v>
                </c:pt>
                <c:pt idx="15">
                  <c:v>1068.19575571161</c:v>
                </c:pt>
                <c:pt idx="16">
                  <c:v>1068.19575571161</c:v>
                </c:pt>
                <c:pt idx="17">
                  <c:v>1068.19575571161</c:v>
                </c:pt>
                <c:pt idx="18">
                  <c:v>1068.19575571161</c:v>
                </c:pt>
                <c:pt idx="19">
                  <c:v>1068.19575571161</c:v>
                </c:pt>
                <c:pt idx="20">
                  <c:v>1068.19575571161</c:v>
                </c:pt>
                <c:pt idx="21">
                  <c:v>1068.19575571161</c:v>
                </c:pt>
                <c:pt idx="22">
                  <c:v>1068.19575571161</c:v>
                </c:pt>
                <c:pt idx="23">
                  <c:v>1068.19575571161</c:v>
                </c:pt>
                <c:pt idx="24">
                  <c:v>1068.19575571161</c:v>
                </c:pt>
                <c:pt idx="25">
                  <c:v>1068.19575571161</c:v>
                </c:pt>
                <c:pt idx="26">
                  <c:v>1068.19575571161</c:v>
                </c:pt>
                <c:pt idx="27">
                  <c:v>1068.19575571161</c:v>
                </c:pt>
                <c:pt idx="28">
                  <c:v>1068.19575571161</c:v>
                </c:pt>
                <c:pt idx="29">
                  <c:v>1068.19575571161</c:v>
                </c:pt>
                <c:pt idx="30">
                  <c:v>1068.19575571161</c:v>
                </c:pt>
                <c:pt idx="31">
                  <c:v>1068.19575571161</c:v>
                </c:pt>
                <c:pt idx="32">
                  <c:v>1068.19575571161</c:v>
                </c:pt>
                <c:pt idx="33">
                  <c:v>1068.19575571161</c:v>
                </c:pt>
                <c:pt idx="34">
                  <c:v>1068.19575571161</c:v>
                </c:pt>
                <c:pt idx="35">
                  <c:v>1068.19575571161</c:v>
                </c:pt>
                <c:pt idx="36">
                  <c:v>1068.19575571161</c:v>
                </c:pt>
              </c:numCache>
            </c:numRef>
          </c:val>
          <c:smooth val="0"/>
        </c:ser>
        <c:axId val="26261063"/>
        <c:axId val="35022976"/>
      </c:lineChart>
      <c:catAx>
        <c:axId val="26261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5022976"/>
        <c:crossesAt val="0"/>
        <c:auto val="1"/>
        <c:lblOffset val="100"/>
        <c:tickLblSkip val="1"/>
        <c:noMultiLvlLbl val="0"/>
      </c:catAx>
      <c:valAx>
        <c:axId val="3502297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626106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425"/>
          <c:y val="0.94925"/>
          <c:w val="0.89975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บ้านท่าโป่งแดง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0.051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207"/>
          <c:w val="0.876"/>
          <c:h val="0.679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Sw.5A'!$B$5:$B$45</c:f>
              <c:numCache>
                <c:ptCount val="41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'std. - Sw.5A'!$C$5:$C$44</c:f>
              <c:numCache>
                <c:ptCount val="40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1105.6299999999997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966.5</c:v>
                </c:pt>
                <c:pt idx="34">
                  <c:v>1176.1</c:v>
                </c:pt>
                <c:pt idx="35">
                  <c:v>1224</c:v>
                </c:pt>
                <c:pt idx="36">
                  <c:v>1360</c:v>
                </c:pt>
                <c:pt idx="37">
                  <c:v>1356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(2529 - 2565 ) 37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Sw.5A'!$B$5:$B$45</c:f>
              <c:numCache>
                <c:ptCount val="41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'std. - Sw.5A'!$E$5:$E$44</c:f>
              <c:numCache>
                <c:ptCount val="40"/>
                <c:pt idx="0">
                  <c:v>1254.0656756756755</c:v>
                </c:pt>
                <c:pt idx="1">
                  <c:v>1254.0656756756755</c:v>
                </c:pt>
                <c:pt idx="2">
                  <c:v>1254.0656756756755</c:v>
                </c:pt>
                <c:pt idx="3">
                  <c:v>1254.0656756756755</c:v>
                </c:pt>
                <c:pt idx="4">
                  <c:v>1254.0656756756755</c:v>
                </c:pt>
                <c:pt idx="5">
                  <c:v>1254.0656756756755</c:v>
                </c:pt>
                <c:pt idx="6">
                  <c:v>1254.0656756756755</c:v>
                </c:pt>
                <c:pt idx="7">
                  <c:v>1254.0656756756755</c:v>
                </c:pt>
                <c:pt idx="8">
                  <c:v>1254.0656756756755</c:v>
                </c:pt>
                <c:pt idx="9">
                  <c:v>1254.0656756756755</c:v>
                </c:pt>
                <c:pt idx="10">
                  <c:v>1254.0656756756755</c:v>
                </c:pt>
                <c:pt idx="11">
                  <c:v>1254.0656756756755</c:v>
                </c:pt>
                <c:pt idx="12">
                  <c:v>1254.0656756756755</c:v>
                </c:pt>
                <c:pt idx="13">
                  <c:v>1254.0656756756755</c:v>
                </c:pt>
                <c:pt idx="14">
                  <c:v>1254.0656756756755</c:v>
                </c:pt>
                <c:pt idx="15">
                  <c:v>1254.0656756756755</c:v>
                </c:pt>
                <c:pt idx="16">
                  <c:v>1254.0656756756755</c:v>
                </c:pt>
                <c:pt idx="17">
                  <c:v>1254.0656756756755</c:v>
                </c:pt>
                <c:pt idx="18">
                  <c:v>1254.0656756756755</c:v>
                </c:pt>
                <c:pt idx="19">
                  <c:v>1254.0656756756755</c:v>
                </c:pt>
                <c:pt idx="20">
                  <c:v>1254.0656756756755</c:v>
                </c:pt>
                <c:pt idx="21">
                  <c:v>1254.0656756756755</c:v>
                </c:pt>
                <c:pt idx="22">
                  <c:v>1254.0656756756755</c:v>
                </c:pt>
                <c:pt idx="23">
                  <c:v>1254.0656756756755</c:v>
                </c:pt>
                <c:pt idx="24">
                  <c:v>1254.0656756756755</c:v>
                </c:pt>
                <c:pt idx="25">
                  <c:v>1254.0656756756755</c:v>
                </c:pt>
                <c:pt idx="26">
                  <c:v>1254.0656756756755</c:v>
                </c:pt>
                <c:pt idx="27">
                  <c:v>1254.0656756756755</c:v>
                </c:pt>
                <c:pt idx="28">
                  <c:v>1254.0656756756755</c:v>
                </c:pt>
                <c:pt idx="29">
                  <c:v>1254.0656756756755</c:v>
                </c:pt>
                <c:pt idx="30">
                  <c:v>1254.0656756756755</c:v>
                </c:pt>
                <c:pt idx="31">
                  <c:v>1254.0656756756755</c:v>
                </c:pt>
                <c:pt idx="32">
                  <c:v>1254.0656756756755</c:v>
                </c:pt>
                <c:pt idx="33">
                  <c:v>1254.0656756756755</c:v>
                </c:pt>
                <c:pt idx="34">
                  <c:v>1254.0656756756755</c:v>
                </c:pt>
                <c:pt idx="35">
                  <c:v>1254.0656756756755</c:v>
                </c:pt>
                <c:pt idx="36">
                  <c:v>1254.0656756756755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Sw.5A'!$B$5:$B$45</c:f>
              <c:numCache>
                <c:ptCount val="41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'std. - Sw.5A'!$D$5:$D$45</c:f>
              <c:numCache>
                <c:ptCount val="41"/>
                <c:pt idx="37">
                  <c:v>1356</c:v>
                </c:pt>
              </c:numCache>
            </c:numRef>
          </c:val>
          <c:smooth val="0"/>
        </c:ser>
        <c:marker val="1"/>
        <c:axId val="46771329"/>
        <c:axId val="18288778"/>
      </c:lineChart>
      <c:catAx>
        <c:axId val="46771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8288778"/>
        <c:crossesAt val="0"/>
        <c:auto val="1"/>
        <c:lblOffset val="100"/>
        <c:tickLblSkip val="1"/>
        <c:noMultiLvlLbl val="0"/>
      </c:catAx>
      <c:valAx>
        <c:axId val="1828877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677132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695"/>
          <c:y val="0.93975"/>
          <c:w val="0.4595"/>
          <c:h val="0.04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0.4735</cdr:x>
      <cdr:y>0.45975</cdr:y>
    </cdr:from>
    <cdr:to>
      <cdr:x>0.605</cdr:x>
      <cdr:y>0.507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2933700"/>
          <a:ext cx="1152525" cy="3048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1,254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0.72025</cdr:x>
      <cdr:y>0.338</cdr:y>
    </cdr:from>
    <cdr:to>
      <cdr:x>0.859</cdr:x>
      <cdr:y>0.384</cdr:y>
    </cdr:to>
    <cdr:sp>
      <cdr:nvSpPr>
        <cdr:cNvPr id="2" name="TextBox 1"/>
        <cdr:cNvSpPr txBox="1">
          <a:spLocks noChangeArrowheads="1"/>
        </cdr:cNvSpPr>
      </cdr:nvSpPr>
      <cdr:spPr>
        <a:xfrm>
          <a:off x="6305550" y="2152650"/>
          <a:ext cx="1219200" cy="2952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1,440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0.22025</cdr:x>
      <cdr:y>0.525</cdr:y>
    </cdr:from>
    <cdr:to>
      <cdr:x>0.36075</cdr:x>
      <cdr:y>0.5705</cdr:y>
    </cdr:to>
    <cdr:sp>
      <cdr:nvSpPr>
        <cdr:cNvPr id="3" name="TextBox 1"/>
        <cdr:cNvSpPr txBox="1">
          <a:spLocks noChangeArrowheads="1"/>
        </cdr:cNvSpPr>
      </cdr:nvSpPr>
      <cdr:spPr>
        <a:xfrm>
          <a:off x="1924050" y="3343275"/>
          <a:ext cx="1228725" cy="285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1,068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0.2115</cdr:x>
      <cdr:y>0.4255</cdr:y>
    </cdr:from>
    <cdr:to>
      <cdr:x>0.23025</cdr:x>
      <cdr:y>0.5835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47850" y="2714625"/>
          <a:ext cx="161925" cy="10096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28">
      <selection activeCell="C77" sqref="C7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2529</v>
      </c>
      <c r="C5" s="58">
        <v>1116.9</v>
      </c>
      <c r="D5" s="59"/>
      <c r="E5" s="60">
        <f aca="true" t="shared" si="0" ref="E5:E41">$C$75</f>
        <v>1254.0656756756755</v>
      </c>
      <c r="F5" s="61">
        <f aca="true" t="shared" si="1" ref="F5:F41">+$C$78</f>
        <v>1068.19575571161</v>
      </c>
      <c r="G5" s="62">
        <f aca="true" t="shared" si="2" ref="G5:G41">$C$76</f>
        <v>185.8699199640656</v>
      </c>
      <c r="H5" s="63">
        <f aca="true" t="shared" si="3" ref="H5:H41">+$C$79</f>
        <v>1439.935595639741</v>
      </c>
      <c r="I5" s="2">
        <v>1</v>
      </c>
    </row>
    <row r="6" spans="2:9" ht="11.25">
      <c r="B6" s="22">
        <f>B5+1</f>
        <v>2530</v>
      </c>
      <c r="C6" s="64">
        <v>1035.6</v>
      </c>
      <c r="D6" s="59"/>
      <c r="E6" s="65">
        <f t="shared" si="0"/>
        <v>1254.0656756756755</v>
      </c>
      <c r="F6" s="66">
        <f t="shared" si="1"/>
        <v>1068.19575571161</v>
      </c>
      <c r="G6" s="67">
        <f t="shared" si="2"/>
        <v>185.8699199640656</v>
      </c>
      <c r="H6" s="68">
        <f t="shared" si="3"/>
        <v>1439.935595639741</v>
      </c>
      <c r="I6" s="2">
        <f>I5+1</f>
        <v>2</v>
      </c>
    </row>
    <row r="7" spans="2:9" ht="11.25">
      <c r="B7" s="22">
        <f aca="true" t="shared" si="4" ref="B7:B35">B6+1</f>
        <v>2531</v>
      </c>
      <c r="C7" s="64">
        <v>1287.5</v>
      </c>
      <c r="D7" s="59"/>
      <c r="E7" s="65">
        <f t="shared" si="0"/>
        <v>1254.0656756756755</v>
      </c>
      <c r="F7" s="66">
        <f t="shared" si="1"/>
        <v>1068.19575571161</v>
      </c>
      <c r="G7" s="67">
        <f t="shared" si="2"/>
        <v>185.8699199640656</v>
      </c>
      <c r="H7" s="68">
        <f t="shared" si="3"/>
        <v>1439.935595639741</v>
      </c>
      <c r="I7" s="2">
        <f aca="true" t="shared" si="5" ref="I7:I35">I6+1</f>
        <v>3</v>
      </c>
    </row>
    <row r="8" spans="2:9" ht="11.25">
      <c r="B8" s="22">
        <f t="shared" si="4"/>
        <v>2532</v>
      </c>
      <c r="C8" s="64">
        <v>1024.5</v>
      </c>
      <c r="D8" s="59"/>
      <c r="E8" s="65">
        <f t="shared" si="0"/>
        <v>1254.0656756756755</v>
      </c>
      <c r="F8" s="66">
        <f t="shared" si="1"/>
        <v>1068.19575571161</v>
      </c>
      <c r="G8" s="67">
        <f t="shared" si="2"/>
        <v>185.8699199640656</v>
      </c>
      <c r="H8" s="68">
        <f t="shared" si="3"/>
        <v>1439.935595639741</v>
      </c>
      <c r="I8" s="2">
        <f t="shared" si="5"/>
        <v>4</v>
      </c>
    </row>
    <row r="9" spans="2:9" ht="11.25">
      <c r="B9" s="22">
        <f t="shared" si="4"/>
        <v>2533</v>
      </c>
      <c r="C9" s="64">
        <v>1217.1</v>
      </c>
      <c r="D9" s="59"/>
      <c r="E9" s="65">
        <f t="shared" si="0"/>
        <v>1254.0656756756755</v>
      </c>
      <c r="F9" s="66">
        <f t="shared" si="1"/>
        <v>1068.19575571161</v>
      </c>
      <c r="G9" s="67">
        <f t="shared" si="2"/>
        <v>185.8699199640656</v>
      </c>
      <c r="H9" s="68">
        <f t="shared" si="3"/>
        <v>1439.935595639741</v>
      </c>
      <c r="I9" s="2">
        <f t="shared" si="5"/>
        <v>5</v>
      </c>
    </row>
    <row r="10" spans="2:9" ht="11.25">
      <c r="B10" s="22">
        <f t="shared" si="4"/>
        <v>2534</v>
      </c>
      <c r="C10" s="64">
        <v>1434.7</v>
      </c>
      <c r="D10" s="59"/>
      <c r="E10" s="65">
        <f t="shared" si="0"/>
        <v>1254.0656756756755</v>
      </c>
      <c r="F10" s="66">
        <f t="shared" si="1"/>
        <v>1068.19575571161</v>
      </c>
      <c r="G10" s="67">
        <f t="shared" si="2"/>
        <v>185.8699199640656</v>
      </c>
      <c r="H10" s="68">
        <f t="shared" si="3"/>
        <v>1439.935595639741</v>
      </c>
      <c r="I10" s="2">
        <f t="shared" si="5"/>
        <v>6</v>
      </c>
    </row>
    <row r="11" spans="2:9" ht="11.25">
      <c r="B11" s="22">
        <f t="shared" si="4"/>
        <v>2535</v>
      </c>
      <c r="C11" s="64">
        <v>1175.8</v>
      </c>
      <c r="D11" s="59"/>
      <c r="E11" s="65">
        <f t="shared" si="0"/>
        <v>1254.0656756756755</v>
      </c>
      <c r="F11" s="66">
        <f t="shared" si="1"/>
        <v>1068.19575571161</v>
      </c>
      <c r="G11" s="67">
        <f t="shared" si="2"/>
        <v>185.8699199640656</v>
      </c>
      <c r="H11" s="68">
        <f t="shared" si="3"/>
        <v>1439.935595639741</v>
      </c>
      <c r="I11" s="2">
        <f t="shared" si="5"/>
        <v>7</v>
      </c>
    </row>
    <row r="12" spans="2:9" ht="11.25">
      <c r="B12" s="22">
        <f t="shared" si="4"/>
        <v>2536</v>
      </c>
      <c r="C12" s="64">
        <v>1518.9</v>
      </c>
      <c r="D12" s="59"/>
      <c r="E12" s="65">
        <f t="shared" si="0"/>
        <v>1254.0656756756755</v>
      </c>
      <c r="F12" s="66">
        <f t="shared" si="1"/>
        <v>1068.19575571161</v>
      </c>
      <c r="G12" s="67">
        <f t="shared" si="2"/>
        <v>185.8699199640656</v>
      </c>
      <c r="H12" s="68">
        <f t="shared" si="3"/>
        <v>1439.935595639741</v>
      </c>
      <c r="I12" s="2">
        <f t="shared" si="5"/>
        <v>8</v>
      </c>
    </row>
    <row r="13" spans="2:9" ht="11.25">
      <c r="B13" s="22">
        <f t="shared" si="4"/>
        <v>2537</v>
      </c>
      <c r="C13" s="64">
        <v>1452</v>
      </c>
      <c r="D13" s="59"/>
      <c r="E13" s="65">
        <f t="shared" si="0"/>
        <v>1254.0656756756755</v>
      </c>
      <c r="F13" s="66">
        <f t="shared" si="1"/>
        <v>1068.19575571161</v>
      </c>
      <c r="G13" s="67">
        <f t="shared" si="2"/>
        <v>185.8699199640656</v>
      </c>
      <c r="H13" s="68">
        <f t="shared" si="3"/>
        <v>1439.935595639741</v>
      </c>
      <c r="I13" s="2">
        <f t="shared" si="5"/>
        <v>9</v>
      </c>
    </row>
    <row r="14" spans="2:9" ht="11.25">
      <c r="B14" s="22">
        <f t="shared" si="4"/>
        <v>2538</v>
      </c>
      <c r="C14" s="64">
        <v>1429.4</v>
      </c>
      <c r="D14" s="59"/>
      <c r="E14" s="65">
        <f t="shared" si="0"/>
        <v>1254.0656756756755</v>
      </c>
      <c r="F14" s="66">
        <f t="shared" si="1"/>
        <v>1068.19575571161</v>
      </c>
      <c r="G14" s="67">
        <f t="shared" si="2"/>
        <v>185.8699199640656</v>
      </c>
      <c r="H14" s="68">
        <f t="shared" si="3"/>
        <v>1439.935595639741</v>
      </c>
      <c r="I14" s="2">
        <f t="shared" si="5"/>
        <v>10</v>
      </c>
    </row>
    <row r="15" spans="2:9" ht="11.25">
      <c r="B15" s="22">
        <f t="shared" si="4"/>
        <v>2539</v>
      </c>
      <c r="C15" s="64">
        <v>1278.4</v>
      </c>
      <c r="D15" s="59"/>
      <c r="E15" s="65">
        <f t="shared" si="0"/>
        <v>1254.0656756756755</v>
      </c>
      <c r="F15" s="66">
        <f t="shared" si="1"/>
        <v>1068.19575571161</v>
      </c>
      <c r="G15" s="67">
        <f t="shared" si="2"/>
        <v>185.8699199640656</v>
      </c>
      <c r="H15" s="68">
        <f t="shared" si="3"/>
        <v>1439.935595639741</v>
      </c>
      <c r="I15" s="2">
        <f t="shared" si="5"/>
        <v>11</v>
      </c>
    </row>
    <row r="16" spans="2:9" ht="11.25">
      <c r="B16" s="22">
        <f t="shared" si="4"/>
        <v>2540</v>
      </c>
      <c r="C16" s="64">
        <v>1070.2</v>
      </c>
      <c r="D16" s="59"/>
      <c r="E16" s="65">
        <f t="shared" si="0"/>
        <v>1254.0656756756755</v>
      </c>
      <c r="F16" s="66">
        <f t="shared" si="1"/>
        <v>1068.19575571161</v>
      </c>
      <c r="G16" s="67">
        <f t="shared" si="2"/>
        <v>185.8699199640656</v>
      </c>
      <c r="H16" s="68">
        <f t="shared" si="3"/>
        <v>1439.935595639741</v>
      </c>
      <c r="I16" s="2">
        <f t="shared" si="5"/>
        <v>12</v>
      </c>
    </row>
    <row r="17" spans="2:9" ht="11.25">
      <c r="B17" s="22">
        <f t="shared" si="4"/>
        <v>2541</v>
      </c>
      <c r="C17" s="64">
        <v>997</v>
      </c>
      <c r="D17" s="59"/>
      <c r="E17" s="65">
        <f t="shared" si="0"/>
        <v>1254.0656756756755</v>
      </c>
      <c r="F17" s="66">
        <f t="shared" si="1"/>
        <v>1068.19575571161</v>
      </c>
      <c r="G17" s="67">
        <f t="shared" si="2"/>
        <v>185.8699199640656</v>
      </c>
      <c r="H17" s="68">
        <f t="shared" si="3"/>
        <v>1439.935595639741</v>
      </c>
      <c r="I17" s="2">
        <f t="shared" si="5"/>
        <v>13</v>
      </c>
    </row>
    <row r="18" spans="2:9" ht="11.25">
      <c r="B18" s="22">
        <f t="shared" si="4"/>
        <v>2542</v>
      </c>
      <c r="C18" s="64">
        <v>1408.8</v>
      </c>
      <c r="D18" s="59"/>
      <c r="E18" s="65">
        <f t="shared" si="0"/>
        <v>1254.0656756756755</v>
      </c>
      <c r="F18" s="66">
        <f t="shared" si="1"/>
        <v>1068.19575571161</v>
      </c>
      <c r="G18" s="67">
        <f t="shared" si="2"/>
        <v>185.8699199640656</v>
      </c>
      <c r="H18" s="68">
        <f t="shared" si="3"/>
        <v>1439.935595639741</v>
      </c>
      <c r="I18" s="2">
        <f t="shared" si="5"/>
        <v>14</v>
      </c>
    </row>
    <row r="19" spans="2:9" ht="11.25">
      <c r="B19" s="22">
        <f t="shared" si="4"/>
        <v>2543</v>
      </c>
      <c r="C19" s="64">
        <v>1494</v>
      </c>
      <c r="D19" s="59"/>
      <c r="E19" s="65">
        <f t="shared" si="0"/>
        <v>1254.0656756756755</v>
      </c>
      <c r="F19" s="66">
        <f t="shared" si="1"/>
        <v>1068.19575571161</v>
      </c>
      <c r="G19" s="67">
        <f t="shared" si="2"/>
        <v>185.8699199640656</v>
      </c>
      <c r="H19" s="68">
        <f t="shared" si="3"/>
        <v>1439.935595639741</v>
      </c>
      <c r="I19" s="2">
        <f t="shared" si="5"/>
        <v>15</v>
      </c>
    </row>
    <row r="20" spans="2:9" ht="11.25">
      <c r="B20" s="22">
        <f t="shared" si="4"/>
        <v>2544</v>
      </c>
      <c r="C20" s="69">
        <v>1165.5</v>
      </c>
      <c r="D20" s="59"/>
      <c r="E20" s="65">
        <f t="shared" si="0"/>
        <v>1254.0656756756755</v>
      </c>
      <c r="F20" s="66">
        <f t="shared" si="1"/>
        <v>1068.19575571161</v>
      </c>
      <c r="G20" s="67">
        <f t="shared" si="2"/>
        <v>185.8699199640656</v>
      </c>
      <c r="H20" s="68">
        <f t="shared" si="3"/>
        <v>1439.935595639741</v>
      </c>
      <c r="I20" s="2">
        <f t="shared" si="5"/>
        <v>16</v>
      </c>
    </row>
    <row r="21" spans="2:9" ht="11.25">
      <c r="B21" s="22">
        <f t="shared" si="4"/>
        <v>2545</v>
      </c>
      <c r="C21" s="69">
        <v>1496.6</v>
      </c>
      <c r="D21" s="59"/>
      <c r="E21" s="65">
        <f t="shared" si="0"/>
        <v>1254.0656756756755</v>
      </c>
      <c r="F21" s="66">
        <f t="shared" si="1"/>
        <v>1068.19575571161</v>
      </c>
      <c r="G21" s="67">
        <f t="shared" si="2"/>
        <v>185.8699199640656</v>
      </c>
      <c r="H21" s="68">
        <f t="shared" si="3"/>
        <v>1439.935595639741</v>
      </c>
      <c r="I21" s="2">
        <f t="shared" si="5"/>
        <v>17</v>
      </c>
    </row>
    <row r="22" spans="2:9" ht="11.25">
      <c r="B22" s="22">
        <f t="shared" si="4"/>
        <v>2546</v>
      </c>
      <c r="C22" s="69">
        <v>1309</v>
      </c>
      <c r="D22" s="59"/>
      <c r="E22" s="65">
        <f t="shared" si="0"/>
        <v>1254.0656756756755</v>
      </c>
      <c r="F22" s="66">
        <f t="shared" si="1"/>
        <v>1068.19575571161</v>
      </c>
      <c r="G22" s="67">
        <f t="shared" si="2"/>
        <v>185.8699199640656</v>
      </c>
      <c r="H22" s="68">
        <f t="shared" si="3"/>
        <v>1439.935595639741</v>
      </c>
      <c r="I22" s="2">
        <f t="shared" si="5"/>
        <v>18</v>
      </c>
    </row>
    <row r="23" spans="2:9" ht="11.25">
      <c r="B23" s="22">
        <f t="shared" si="4"/>
        <v>2547</v>
      </c>
      <c r="C23" s="69">
        <v>1270.7</v>
      </c>
      <c r="D23" s="59"/>
      <c r="E23" s="65">
        <f t="shared" si="0"/>
        <v>1254.0656756756755</v>
      </c>
      <c r="F23" s="66">
        <f t="shared" si="1"/>
        <v>1068.19575571161</v>
      </c>
      <c r="G23" s="67">
        <f t="shared" si="2"/>
        <v>185.8699199640656</v>
      </c>
      <c r="H23" s="68">
        <f t="shared" si="3"/>
        <v>1439.935595639741</v>
      </c>
      <c r="I23" s="2">
        <f t="shared" si="5"/>
        <v>19</v>
      </c>
    </row>
    <row r="24" spans="2:9" ht="11.25">
      <c r="B24" s="22">
        <f t="shared" si="4"/>
        <v>2548</v>
      </c>
      <c r="C24" s="69">
        <v>1436.1</v>
      </c>
      <c r="D24" s="59"/>
      <c r="E24" s="65">
        <f t="shared" si="0"/>
        <v>1254.0656756756755</v>
      </c>
      <c r="F24" s="66">
        <f t="shared" si="1"/>
        <v>1068.19575571161</v>
      </c>
      <c r="G24" s="67">
        <f t="shared" si="2"/>
        <v>185.8699199640656</v>
      </c>
      <c r="H24" s="68">
        <f t="shared" si="3"/>
        <v>1439.935595639741</v>
      </c>
      <c r="I24" s="2">
        <f t="shared" si="5"/>
        <v>20</v>
      </c>
    </row>
    <row r="25" spans="2:9" ht="11.25">
      <c r="B25" s="22">
        <f t="shared" si="4"/>
        <v>2549</v>
      </c>
      <c r="C25" s="69">
        <v>1472.1</v>
      </c>
      <c r="D25" s="59"/>
      <c r="E25" s="65">
        <f t="shared" si="0"/>
        <v>1254.0656756756755</v>
      </c>
      <c r="F25" s="66">
        <f t="shared" si="1"/>
        <v>1068.19575571161</v>
      </c>
      <c r="G25" s="67">
        <f t="shared" si="2"/>
        <v>185.8699199640656</v>
      </c>
      <c r="H25" s="68">
        <f t="shared" si="3"/>
        <v>1439.935595639741</v>
      </c>
      <c r="I25" s="2">
        <f t="shared" si="5"/>
        <v>21</v>
      </c>
    </row>
    <row r="26" spans="2:9" ht="11.25">
      <c r="B26" s="22">
        <f t="shared" si="4"/>
        <v>2550</v>
      </c>
      <c r="C26" s="69">
        <v>1118.1</v>
      </c>
      <c r="D26" s="59"/>
      <c r="E26" s="65">
        <f t="shared" si="0"/>
        <v>1254.0656756756755</v>
      </c>
      <c r="F26" s="66">
        <f t="shared" si="1"/>
        <v>1068.19575571161</v>
      </c>
      <c r="G26" s="67">
        <f t="shared" si="2"/>
        <v>185.8699199640656</v>
      </c>
      <c r="H26" s="68">
        <f t="shared" si="3"/>
        <v>1439.935595639741</v>
      </c>
      <c r="I26" s="2">
        <f t="shared" si="5"/>
        <v>22</v>
      </c>
    </row>
    <row r="27" spans="2:9" ht="11.25">
      <c r="B27" s="22">
        <f t="shared" si="4"/>
        <v>2551</v>
      </c>
      <c r="C27" s="69">
        <v>1263.5</v>
      </c>
      <c r="D27" s="59"/>
      <c r="E27" s="65">
        <f t="shared" si="0"/>
        <v>1254.0656756756755</v>
      </c>
      <c r="F27" s="66">
        <f t="shared" si="1"/>
        <v>1068.19575571161</v>
      </c>
      <c r="G27" s="67">
        <f t="shared" si="2"/>
        <v>185.8699199640656</v>
      </c>
      <c r="H27" s="68">
        <f t="shared" si="3"/>
        <v>1439.935595639741</v>
      </c>
      <c r="I27" s="2">
        <f t="shared" si="5"/>
        <v>23</v>
      </c>
    </row>
    <row r="28" spans="2:9" ht="11.25">
      <c r="B28" s="22">
        <f t="shared" si="4"/>
        <v>2552</v>
      </c>
      <c r="C28" s="69">
        <v>718.4</v>
      </c>
      <c r="D28" s="59"/>
      <c r="E28" s="65">
        <f t="shared" si="0"/>
        <v>1254.0656756756755</v>
      </c>
      <c r="F28" s="66">
        <f t="shared" si="1"/>
        <v>1068.19575571161</v>
      </c>
      <c r="G28" s="67">
        <f t="shared" si="2"/>
        <v>185.8699199640656</v>
      </c>
      <c r="H28" s="68">
        <f t="shared" si="3"/>
        <v>1439.935595639741</v>
      </c>
      <c r="I28" s="2">
        <f t="shared" si="5"/>
        <v>24</v>
      </c>
    </row>
    <row r="29" spans="2:9" ht="11.25">
      <c r="B29" s="22">
        <f t="shared" si="4"/>
        <v>2553</v>
      </c>
      <c r="C29" s="69">
        <v>1315.5</v>
      </c>
      <c r="D29" s="59"/>
      <c r="E29" s="65">
        <f t="shared" si="0"/>
        <v>1254.0656756756755</v>
      </c>
      <c r="F29" s="66">
        <f t="shared" si="1"/>
        <v>1068.19575571161</v>
      </c>
      <c r="G29" s="67">
        <f t="shared" si="2"/>
        <v>185.8699199640656</v>
      </c>
      <c r="H29" s="68">
        <f t="shared" si="3"/>
        <v>1439.935595639741</v>
      </c>
      <c r="I29" s="2">
        <f t="shared" si="5"/>
        <v>25</v>
      </c>
    </row>
    <row r="30" spans="2:9" ht="11.25">
      <c r="B30" s="22">
        <f t="shared" si="4"/>
        <v>2554</v>
      </c>
      <c r="C30" s="69">
        <v>1578.9</v>
      </c>
      <c r="D30" s="59"/>
      <c r="E30" s="65">
        <f t="shared" si="0"/>
        <v>1254.0656756756755</v>
      </c>
      <c r="F30" s="66">
        <f t="shared" si="1"/>
        <v>1068.19575571161</v>
      </c>
      <c r="G30" s="67">
        <f t="shared" si="2"/>
        <v>185.8699199640656</v>
      </c>
      <c r="H30" s="68">
        <f t="shared" si="3"/>
        <v>1439.935595639741</v>
      </c>
      <c r="I30" s="2">
        <f t="shared" si="5"/>
        <v>26</v>
      </c>
    </row>
    <row r="31" spans="2:9" ht="11.25">
      <c r="B31" s="22">
        <f t="shared" si="4"/>
        <v>2555</v>
      </c>
      <c r="C31" s="69">
        <v>1420.4999999999998</v>
      </c>
      <c r="D31" s="59"/>
      <c r="E31" s="65">
        <f t="shared" si="0"/>
        <v>1254.0656756756755</v>
      </c>
      <c r="F31" s="66">
        <f t="shared" si="1"/>
        <v>1068.19575571161</v>
      </c>
      <c r="G31" s="67">
        <f t="shared" si="2"/>
        <v>185.8699199640656</v>
      </c>
      <c r="H31" s="68">
        <f t="shared" si="3"/>
        <v>1439.935595639741</v>
      </c>
      <c r="I31" s="2">
        <f t="shared" si="5"/>
        <v>27</v>
      </c>
    </row>
    <row r="32" spans="2:16" ht="12.75">
      <c r="B32" s="22">
        <f t="shared" si="4"/>
        <v>2556</v>
      </c>
      <c r="C32" s="69">
        <v>1222.5</v>
      </c>
      <c r="D32" s="59"/>
      <c r="E32" s="65">
        <f t="shared" si="0"/>
        <v>1254.0656756756755</v>
      </c>
      <c r="F32" s="66">
        <f t="shared" si="1"/>
        <v>1068.19575571161</v>
      </c>
      <c r="G32" s="67">
        <f t="shared" si="2"/>
        <v>185.8699199640656</v>
      </c>
      <c r="H32" s="68">
        <f t="shared" si="3"/>
        <v>1439.935595639741</v>
      </c>
      <c r="I32" s="2">
        <f t="shared" si="5"/>
        <v>28</v>
      </c>
      <c r="P32"/>
    </row>
    <row r="33" spans="2:9" ht="11.25">
      <c r="B33" s="22">
        <f t="shared" si="4"/>
        <v>2557</v>
      </c>
      <c r="C33" s="69">
        <v>1133.2</v>
      </c>
      <c r="D33" s="59"/>
      <c r="E33" s="65">
        <f t="shared" si="0"/>
        <v>1254.0656756756755</v>
      </c>
      <c r="F33" s="66">
        <f t="shared" si="1"/>
        <v>1068.19575571161</v>
      </c>
      <c r="G33" s="67">
        <f t="shared" si="2"/>
        <v>185.8699199640656</v>
      </c>
      <c r="H33" s="68">
        <f t="shared" si="3"/>
        <v>1439.935595639741</v>
      </c>
      <c r="I33" s="2">
        <f t="shared" si="5"/>
        <v>29</v>
      </c>
    </row>
    <row r="34" spans="2:9" ht="11.25">
      <c r="B34" s="22">
        <f t="shared" si="4"/>
        <v>2558</v>
      </c>
      <c r="C34" s="69">
        <v>1105.6299999999997</v>
      </c>
      <c r="D34" s="59"/>
      <c r="E34" s="65">
        <f t="shared" si="0"/>
        <v>1254.0656756756755</v>
      </c>
      <c r="F34" s="66">
        <f t="shared" si="1"/>
        <v>1068.19575571161</v>
      </c>
      <c r="G34" s="67">
        <f t="shared" si="2"/>
        <v>185.8699199640656</v>
      </c>
      <c r="H34" s="68">
        <f t="shared" si="3"/>
        <v>1439.935595639741</v>
      </c>
      <c r="I34" s="2">
        <f t="shared" si="5"/>
        <v>30</v>
      </c>
    </row>
    <row r="35" spans="2:13" ht="11.25">
      <c r="B35" s="22">
        <f t="shared" si="4"/>
        <v>2559</v>
      </c>
      <c r="C35" s="64">
        <v>1098.4</v>
      </c>
      <c r="D35" s="59"/>
      <c r="E35" s="65">
        <f t="shared" si="0"/>
        <v>1254.0656756756755</v>
      </c>
      <c r="F35" s="66">
        <f t="shared" si="1"/>
        <v>1068.19575571161</v>
      </c>
      <c r="G35" s="67">
        <f t="shared" si="2"/>
        <v>185.8699199640656</v>
      </c>
      <c r="H35" s="68">
        <f t="shared" si="3"/>
        <v>1439.935595639741</v>
      </c>
      <c r="I35" s="2">
        <f t="shared" si="5"/>
        <v>31</v>
      </c>
      <c r="K35" s="78"/>
      <c r="L35" s="78"/>
      <c r="M35" s="79"/>
    </row>
    <row r="36" spans="2:9" ht="11.25">
      <c r="B36" s="22">
        <v>2560</v>
      </c>
      <c r="C36" s="64">
        <v>1293.1</v>
      </c>
      <c r="D36" s="59"/>
      <c r="E36" s="65">
        <f t="shared" si="0"/>
        <v>1254.0656756756755</v>
      </c>
      <c r="F36" s="66">
        <f t="shared" si="1"/>
        <v>1068.19575571161</v>
      </c>
      <c r="G36" s="67">
        <f t="shared" si="2"/>
        <v>185.8699199640656</v>
      </c>
      <c r="H36" s="68">
        <f t="shared" si="3"/>
        <v>1439.935595639741</v>
      </c>
      <c r="I36" s="2">
        <f>I35+1</f>
        <v>32</v>
      </c>
    </row>
    <row r="37" spans="2:9" ht="11.25">
      <c r="B37" s="22">
        <v>2561</v>
      </c>
      <c r="C37" s="64">
        <v>1315.3</v>
      </c>
      <c r="D37" s="59"/>
      <c r="E37" s="65">
        <f t="shared" si="0"/>
        <v>1254.0656756756755</v>
      </c>
      <c r="F37" s="66">
        <f t="shared" si="1"/>
        <v>1068.19575571161</v>
      </c>
      <c r="G37" s="67">
        <f t="shared" si="2"/>
        <v>185.8699199640656</v>
      </c>
      <c r="H37" s="68">
        <f t="shared" si="3"/>
        <v>1439.935595639741</v>
      </c>
      <c r="I37" s="2">
        <v>33</v>
      </c>
    </row>
    <row r="38" spans="2:9" ht="11.25">
      <c r="B38" s="22">
        <v>2562</v>
      </c>
      <c r="C38" s="64">
        <v>966.5</v>
      </c>
      <c r="E38" s="65">
        <f t="shared" si="0"/>
        <v>1254.0656756756755</v>
      </c>
      <c r="F38" s="66">
        <f t="shared" si="1"/>
        <v>1068.19575571161</v>
      </c>
      <c r="G38" s="67">
        <f t="shared" si="2"/>
        <v>185.8699199640656</v>
      </c>
      <c r="H38" s="68">
        <f t="shared" si="3"/>
        <v>1439.935595639741</v>
      </c>
      <c r="I38" s="2">
        <f>I37+1</f>
        <v>34</v>
      </c>
    </row>
    <row r="39" spans="2:9" ht="11.25">
      <c r="B39" s="22">
        <v>2563</v>
      </c>
      <c r="C39" s="64">
        <v>1176.1</v>
      </c>
      <c r="D39" s="59"/>
      <c r="E39" s="65">
        <f t="shared" si="0"/>
        <v>1254.0656756756755</v>
      </c>
      <c r="F39" s="66">
        <f t="shared" si="1"/>
        <v>1068.19575571161</v>
      </c>
      <c r="G39" s="67">
        <f t="shared" si="2"/>
        <v>185.8699199640656</v>
      </c>
      <c r="H39" s="68">
        <f t="shared" si="3"/>
        <v>1439.935595639741</v>
      </c>
      <c r="I39" s="2">
        <f>I38+1</f>
        <v>35</v>
      </c>
    </row>
    <row r="40" spans="2:14" ht="11.25">
      <c r="B40" s="80">
        <v>2564</v>
      </c>
      <c r="C40" s="81">
        <v>1224</v>
      </c>
      <c r="D40" s="82"/>
      <c r="E40" s="65">
        <f t="shared" si="0"/>
        <v>1254.0656756756755</v>
      </c>
      <c r="F40" s="66">
        <f t="shared" si="1"/>
        <v>1068.19575571161</v>
      </c>
      <c r="G40" s="67">
        <f t="shared" si="2"/>
        <v>185.8699199640656</v>
      </c>
      <c r="H40" s="68">
        <f t="shared" si="3"/>
        <v>1439.935595639741</v>
      </c>
      <c r="I40" s="2">
        <f>I39+1</f>
        <v>36</v>
      </c>
      <c r="K40" s="88" t="s">
        <v>23</v>
      </c>
      <c r="L40" s="88"/>
      <c r="M40" s="88"/>
      <c r="N40" s="88"/>
    </row>
    <row r="41" spans="2:9" ht="11.25">
      <c r="B41" s="22">
        <v>2565</v>
      </c>
      <c r="C41" s="64">
        <v>1360</v>
      </c>
      <c r="D41" s="59"/>
      <c r="E41" s="65">
        <f t="shared" si="0"/>
        <v>1254.0656756756755</v>
      </c>
      <c r="F41" s="66">
        <f t="shared" si="1"/>
        <v>1068.19575571161</v>
      </c>
      <c r="G41" s="67">
        <f t="shared" si="2"/>
        <v>185.8699199640656</v>
      </c>
      <c r="H41" s="68">
        <f t="shared" si="3"/>
        <v>1439.935595639741</v>
      </c>
      <c r="I41" s="2">
        <f>I40+1</f>
        <v>37</v>
      </c>
    </row>
    <row r="42" spans="2:8" ht="11.25">
      <c r="B42" s="77">
        <v>2566</v>
      </c>
      <c r="C42" s="84">
        <v>1356</v>
      </c>
      <c r="D42" s="83">
        <f>C42</f>
        <v>1356</v>
      </c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4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14" ht="11.25">
      <c r="B48" s="22"/>
      <c r="C48" s="69"/>
      <c r="D48" s="59"/>
      <c r="E48" s="65"/>
      <c r="F48" s="66"/>
      <c r="G48" s="67"/>
      <c r="H48" s="68"/>
      <c r="J48" s="23"/>
      <c r="K48" s="23"/>
      <c r="L48" s="23"/>
      <c r="M48" s="23"/>
      <c r="N48" s="23"/>
    </row>
    <row r="49" spans="2:14" ht="11.25">
      <c r="B49" s="22"/>
      <c r="C49" s="69"/>
      <c r="D49" s="59"/>
      <c r="E49" s="65"/>
      <c r="F49" s="66"/>
      <c r="G49" s="67"/>
      <c r="H49" s="68"/>
      <c r="J49" s="25"/>
      <c r="K49" s="25"/>
      <c r="L49" s="25"/>
      <c r="M49" s="25"/>
      <c r="N49" s="23"/>
    </row>
    <row r="50" spans="2:14" ht="11.25">
      <c r="B50" s="22"/>
      <c r="C50" s="74"/>
      <c r="D50" s="59"/>
      <c r="E50" s="65"/>
      <c r="F50" s="66"/>
      <c r="G50" s="67"/>
      <c r="H50" s="68"/>
      <c r="J50" s="25"/>
      <c r="K50" s="25"/>
      <c r="L50" s="25"/>
      <c r="M50" s="25"/>
      <c r="N50" s="23"/>
    </row>
    <row r="51" spans="2:14" ht="11.25">
      <c r="B51" s="22"/>
      <c r="C51" s="74"/>
      <c r="D51" s="59"/>
      <c r="E51" s="65"/>
      <c r="F51" s="66"/>
      <c r="G51" s="67"/>
      <c r="H51" s="68"/>
      <c r="J51" s="26"/>
      <c r="K51" s="24"/>
      <c r="L51" s="26"/>
      <c r="M51" s="27"/>
      <c r="N51" s="23"/>
    </row>
    <row r="52" spans="2:13" ht="11.25">
      <c r="B52" s="22"/>
      <c r="C52" s="69"/>
      <c r="D52" s="59"/>
      <c r="E52" s="65"/>
      <c r="F52" s="66"/>
      <c r="G52" s="67"/>
      <c r="H52" s="68"/>
      <c r="J52" s="28"/>
      <c r="K52" s="29"/>
      <c r="L52" s="28"/>
      <c r="M52" s="30"/>
    </row>
    <row r="53" spans="2:13" ht="11.25">
      <c r="B53" s="22"/>
      <c r="C53" s="69"/>
      <c r="D53" s="59"/>
      <c r="E53" s="65"/>
      <c r="F53" s="66"/>
      <c r="G53" s="67"/>
      <c r="H53" s="68"/>
      <c r="J53" s="28"/>
      <c r="K53" s="29"/>
      <c r="L53" s="28"/>
      <c r="M53" s="30"/>
    </row>
    <row r="54" spans="2:13" ht="11.25">
      <c r="B54" s="22"/>
      <c r="C54" s="69"/>
      <c r="D54" s="59"/>
      <c r="E54" s="65"/>
      <c r="F54" s="66"/>
      <c r="G54" s="67"/>
      <c r="H54" s="68"/>
      <c r="J54" s="28"/>
      <c r="K54" s="29"/>
      <c r="L54" s="28"/>
      <c r="M54" s="30"/>
    </row>
    <row r="55" spans="2:13" ht="11.25">
      <c r="B55" s="22"/>
      <c r="C55" s="69"/>
      <c r="D55" s="59"/>
      <c r="E55" s="65"/>
      <c r="F55" s="66"/>
      <c r="G55" s="67"/>
      <c r="H55" s="68"/>
      <c r="J55" s="28"/>
      <c r="K55" s="29"/>
      <c r="L55" s="28"/>
      <c r="M55" s="30"/>
    </row>
    <row r="56" spans="2:13" ht="11.25">
      <c r="B56" s="22"/>
      <c r="C56" s="69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9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1.25">
      <c r="B62" s="22"/>
      <c r="C62" s="69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9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9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9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69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1.25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1.25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AVERAGE(C5:C41)</f>
        <v>1254.0656756756755</v>
      </c>
      <c r="D75" s="37"/>
      <c r="E75" s="34"/>
      <c r="F75" s="34"/>
      <c r="G75" s="23"/>
      <c r="H75" s="38" t="s">
        <v>8</v>
      </c>
      <c r="I75" s="39" t="s">
        <v>21</v>
      </c>
      <c r="J75" s="40"/>
      <c r="K75" s="41"/>
    </row>
    <row r="76" spans="1:11" ht="15.75" customHeight="1">
      <c r="A76" s="23"/>
      <c r="B76" s="42" t="s">
        <v>10</v>
      </c>
      <c r="C76" s="56">
        <f>STDEV(C5:C41)</f>
        <v>185.8699199640656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0.14821386436872305</v>
      </c>
      <c r="D77" s="37"/>
      <c r="E77" s="48">
        <f>C77*100</f>
        <v>14.821386436872306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76">
        <f>C83-C84-C85</f>
        <v>26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1068.19575571161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76">
        <f>C84</f>
        <v>6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1439.935595639741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76">
        <f>C85</f>
        <v>5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ht="11.25">
      <c r="A82" s="31"/>
    </row>
    <row r="83" ht="11.25">
      <c r="C83" s="2">
        <f>MAX(I5:I71)</f>
        <v>37</v>
      </c>
    </row>
    <row r="84" ht="11.25">
      <c r="C84" s="75">
        <f>COUNTIF(C5:C40,"&gt;1442")</f>
        <v>6</v>
      </c>
    </row>
    <row r="85" ht="11.25">
      <c r="C85" s="75">
        <f>COUNTIF(C5:C40,"&lt;1062")</f>
        <v>5</v>
      </c>
    </row>
  </sheetData>
  <sheetProtection/>
  <mergeCells count="2">
    <mergeCell ref="B2:B4"/>
    <mergeCell ref="K40:N4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2016-07-22T09:04:33Z</cp:lastPrinted>
  <dcterms:created xsi:type="dcterms:W3CDTF">2016-04-07T02:09:12Z</dcterms:created>
  <dcterms:modified xsi:type="dcterms:W3CDTF">2023-12-25T08:41:38Z</dcterms:modified>
  <cp:category/>
  <cp:version/>
  <cp:contentType/>
  <cp:contentStatus/>
</cp:coreProperties>
</file>