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720" windowHeight="5775" firstSheet="1" activeTab="1"/>
  </bookViews>
  <sheets>
    <sheet name="XX0" sheetId="1" state="veryHidden" r:id="rId1"/>
    <sheet name="MONTHLY " sheetId="2" r:id="rId2"/>
  </sheets>
  <definedNames/>
  <calcPr fullCalcOnLoad="1"/>
</workbook>
</file>

<file path=xl/sharedStrings.xml><?xml version="1.0" encoding="utf-8"?>
<sst xmlns="http://schemas.openxmlformats.org/spreadsheetml/2006/main" count="115" uniqueCount="23">
  <si>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</si>
  <si>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</si>
  <si>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</si>
  <si>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</si>
  <si>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</si>
  <si>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</si>
  <si>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</si>
  <si>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</si>
  <si>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</si>
  <si>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</si>
  <si>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</si>
  <si>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</si>
  <si>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</si>
  <si>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</si>
  <si>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</si>
  <si>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</si>
  <si>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</si>
  <si>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เฉลี่ย</t>
  </si>
  <si>
    <t xml:space="preserve"> </t>
  </si>
  <si>
    <t>สูงสุด</t>
  </si>
  <si>
    <t>ต่ำสุด</t>
  </si>
  <si>
    <t>สถานี : 28202   อ.สันติสุข   จ. น่าน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</si>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</sst>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_)"/>
    <numFmt numFmtId="178" formatCode="dd\ ดดด"/>
    <numFmt numFmtId="179" formatCode="dd\ ดดด\ yyyy"/>
    <numFmt numFmtId="180" formatCode="d\ ดดด"/>
    <numFmt numFmtId="181" formatCode="&quot;฿&quot;#,##0_);[Red]\(&quot;฿&quot;#,##0\)"/>
    <numFmt numFmtId="182" formatCode="&quot;฿&quot;#,##0.00_);[Red]\(&quot;฿&quot;#,##0.00\)"/>
    <numFmt numFmtId="183" formatCode="0.0_)"/>
    <numFmt numFmtId="184" formatCode="General_)"/>
    <numFmt numFmtId="185" formatCode="yyyy"/>
    <numFmt numFmtId="186" formatCode="#,##0.0_);\(#,##0.0\)"/>
    <numFmt numFmtId="187" formatCode="\t0"/>
  </numFmts>
  <fonts count="48">
    <font>
      <sz val="14"/>
      <name val="Cordia New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 New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>
      <alignment/>
      <protection/>
    </xf>
    <xf numFmtId="0" fontId="4" fillId="0" borderId="0" applyProtection="0">
      <alignment/>
    </xf>
    <xf numFmtId="186" fontId="3" fillId="0" borderId="0">
      <alignment/>
      <protection/>
    </xf>
    <xf numFmtId="0" fontId="35" fillId="0" borderId="0" applyNumberFormat="0" applyFill="0" applyBorder="0" applyAlignment="0" applyProtection="0"/>
    <xf numFmtId="2" fontId="4" fillId="0" borderId="0" applyProtection="0">
      <alignment/>
    </xf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justify"/>
      <protection/>
    </xf>
    <xf numFmtId="0" fontId="1" fillId="0" borderId="9" applyAlignment="0">
      <protection/>
    </xf>
    <xf numFmtId="0" fontId="44" fillId="0" borderId="0" applyNumberFormat="0" applyFill="0" applyBorder="0" applyAlignment="0" applyProtection="0"/>
    <xf numFmtId="0" fontId="4" fillId="0" borderId="10" applyProtection="0">
      <alignment/>
    </xf>
    <xf numFmtId="0" fontId="2" fillId="0" borderId="0">
      <alignment horizontal="centerContinuous" vertical="center"/>
      <protection/>
    </xf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</cellStyleXfs>
  <cellXfs count="55">
    <xf numFmtId="0" fontId="0" fillId="0" borderId="0" xfId="0" applyAlignment="1">
      <alignment/>
    </xf>
    <xf numFmtId="1" fontId="10" fillId="0" borderId="12" xfId="0" applyNumberFormat="1" applyFont="1" applyBorder="1" applyAlignment="1" applyProtection="1">
      <alignment horizontal="center" vertical="center"/>
      <protection/>
    </xf>
    <xf numFmtId="176" fontId="10" fillId="0" borderId="13" xfId="0" applyNumberFormat="1" applyFont="1" applyBorder="1" applyAlignment="1" applyProtection="1">
      <alignment horizontal="center" vertical="center"/>
      <protection/>
    </xf>
    <xf numFmtId="176" fontId="10" fillId="0" borderId="14" xfId="0" applyNumberFormat="1" applyFont="1" applyBorder="1" applyAlignment="1" applyProtection="1">
      <alignment horizontal="center" vertical="center"/>
      <protection/>
    </xf>
    <xf numFmtId="176" fontId="10" fillId="0" borderId="15" xfId="0" applyNumberFormat="1" applyFont="1" applyBorder="1" applyAlignment="1" applyProtection="1">
      <alignment horizontal="center" vertical="center"/>
      <protection/>
    </xf>
    <xf numFmtId="176" fontId="10" fillId="0" borderId="16" xfId="0" applyNumberFormat="1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47" fillId="0" borderId="19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176" fontId="10" fillId="0" borderId="22" xfId="0" applyNumberFormat="1" applyFont="1" applyBorder="1" applyAlignment="1">
      <alignment horizontal="right" vertical="center"/>
    </xf>
    <xf numFmtId="1" fontId="10" fillId="0" borderId="23" xfId="0" applyNumberFormat="1" applyFont="1" applyBorder="1" applyAlignment="1">
      <alignment horizontal="right" vertical="center"/>
    </xf>
    <xf numFmtId="1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1" fontId="10" fillId="0" borderId="27" xfId="0" applyNumberFormat="1" applyFont="1" applyBorder="1" applyAlignment="1">
      <alignment horizontal="right" vertical="center"/>
    </xf>
    <xf numFmtId="1" fontId="10" fillId="0" borderId="22" xfId="0" applyNumberFormat="1" applyFont="1" applyBorder="1" applyAlignment="1" applyProtection="1">
      <alignment horizontal="center" vertical="center"/>
      <protection/>
    </xf>
    <xf numFmtId="176" fontId="10" fillId="0" borderId="28" xfId="0" applyNumberFormat="1" applyFont="1" applyBorder="1" applyAlignment="1" applyProtection="1">
      <alignment horizontal="right" vertical="center"/>
      <protection/>
    </xf>
    <xf numFmtId="176" fontId="10" fillId="0" borderId="20" xfId="0" applyNumberFormat="1" applyFont="1" applyBorder="1" applyAlignment="1" applyProtection="1">
      <alignment horizontal="right" vertical="center"/>
      <protection/>
    </xf>
    <xf numFmtId="176" fontId="10" fillId="0" borderId="21" xfId="0" applyNumberFormat="1" applyFont="1" applyBorder="1" applyAlignment="1" applyProtection="1">
      <alignment horizontal="right" vertical="center"/>
      <protection/>
    </xf>
    <xf numFmtId="1" fontId="10" fillId="0" borderId="23" xfId="0" applyNumberFormat="1" applyFont="1" applyBorder="1" applyAlignment="1" applyProtection="1">
      <alignment horizontal="right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76" fontId="10" fillId="0" borderId="30" xfId="0" applyNumberFormat="1" applyFont="1" applyBorder="1" applyAlignment="1" applyProtection="1">
      <alignment horizontal="right" vertical="center"/>
      <protection/>
    </xf>
    <xf numFmtId="176" fontId="10" fillId="0" borderId="19" xfId="0" applyNumberFormat="1" applyFont="1" applyBorder="1" applyAlignment="1" applyProtection="1">
      <alignment horizontal="right" vertical="center"/>
      <protection/>
    </xf>
    <xf numFmtId="1" fontId="10" fillId="0" borderId="27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176" fontId="10" fillId="0" borderId="30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176" fontId="10" fillId="0" borderId="26" xfId="0" applyNumberFormat="1" applyFont="1" applyBorder="1" applyAlignment="1" applyProtection="1">
      <alignment vertical="center"/>
      <protection/>
    </xf>
    <xf numFmtId="176" fontId="10" fillId="0" borderId="22" xfId="0" applyNumberFormat="1" applyFont="1" applyBorder="1" applyAlignment="1">
      <alignment vertical="center"/>
    </xf>
    <xf numFmtId="1" fontId="10" fillId="0" borderId="27" xfId="0" applyNumberFormat="1" applyFont="1" applyBorder="1" applyAlignment="1" applyProtection="1">
      <alignment vertical="center"/>
      <protection/>
    </xf>
    <xf numFmtId="176" fontId="10" fillId="0" borderId="2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80" fontId="11" fillId="0" borderId="0" xfId="0" applyNumberFormat="1" applyFont="1" applyBorder="1" applyAlignment="1">
      <alignment vertical="center"/>
    </xf>
    <xf numFmtId="176" fontId="10" fillId="0" borderId="31" xfId="0" applyNumberFormat="1" applyFont="1" applyBorder="1" applyAlignment="1" applyProtection="1">
      <alignment vertical="center"/>
      <protection/>
    </xf>
    <xf numFmtId="176" fontId="10" fillId="0" borderId="32" xfId="0" applyNumberFormat="1" applyFont="1" applyBorder="1" applyAlignment="1" applyProtection="1">
      <alignment vertical="center"/>
      <protection/>
    </xf>
    <xf numFmtId="1" fontId="10" fillId="0" borderId="33" xfId="0" applyNumberFormat="1" applyFont="1" applyBorder="1" applyAlignment="1" applyProtection="1">
      <alignment vertical="center"/>
      <protection/>
    </xf>
    <xf numFmtId="176" fontId="10" fillId="0" borderId="34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Alignment="1" applyProtection="1">
      <alignment horizontal="center" vertical="center"/>
      <protection/>
    </xf>
    <xf numFmtId="1" fontId="10" fillId="0" borderId="0" xfId="0" applyNumberFormat="1" applyFont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73"/>
  <sheetViews>
    <sheetView tabSelected="1" zoomScalePageLayoutView="0" workbookViewId="0" topLeftCell="A16">
      <selection activeCell="U29" sqref="U29"/>
    </sheetView>
  </sheetViews>
  <sheetFormatPr defaultColWidth="6.57421875" defaultRowHeight="21.75"/>
  <cols>
    <col min="1" max="16384" width="6.57421875" style="34" customWidth="1"/>
  </cols>
  <sheetData>
    <row r="1" spans="1:15" ht="24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6" ht="26.25" customHeight="1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5"/>
    </row>
    <row r="3" spans="1:16" ht="24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5" t="s">
        <v>14</v>
      </c>
      <c r="O3" s="5" t="s">
        <v>15</v>
      </c>
      <c r="P3" s="35"/>
    </row>
    <row r="4" spans="1:126" s="38" customFormat="1" ht="18" customHeight="1">
      <c r="A4" s="6">
        <v>2543</v>
      </c>
      <c r="B4" s="7" t="s">
        <v>16</v>
      </c>
      <c r="C4" s="8" t="s">
        <v>16</v>
      </c>
      <c r="D4" s="9" t="s">
        <v>16</v>
      </c>
      <c r="E4" s="8" t="s">
        <v>16</v>
      </c>
      <c r="F4" s="8" t="s">
        <v>16</v>
      </c>
      <c r="G4" s="8" t="s">
        <v>16</v>
      </c>
      <c r="H4" s="8">
        <v>147.4</v>
      </c>
      <c r="I4" s="8">
        <v>152</v>
      </c>
      <c r="J4" s="8">
        <v>0</v>
      </c>
      <c r="K4" s="8">
        <v>0</v>
      </c>
      <c r="L4" s="10">
        <v>0</v>
      </c>
      <c r="M4" s="11">
        <v>147.4</v>
      </c>
      <c r="N4" s="12">
        <f>+SUM(B4:M4)</f>
        <v>446.79999999999995</v>
      </c>
      <c r="O4" s="13" t="s">
        <v>16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</row>
    <row r="5" spans="1:126" s="40" customFormat="1" ht="18" customHeight="1">
      <c r="A5" s="14">
        <v>2546</v>
      </c>
      <c r="B5" s="15" t="s">
        <v>16</v>
      </c>
      <c r="C5" s="8" t="s">
        <v>16</v>
      </c>
      <c r="D5" s="8">
        <v>58.7</v>
      </c>
      <c r="E5" s="8">
        <v>143.9</v>
      </c>
      <c r="F5" s="8">
        <v>188.2</v>
      </c>
      <c r="G5" s="8">
        <v>115.8</v>
      </c>
      <c r="H5" s="8" t="s">
        <v>16</v>
      </c>
      <c r="I5" s="8" t="s">
        <v>16</v>
      </c>
      <c r="J5" s="8" t="s">
        <v>16</v>
      </c>
      <c r="K5" s="8" t="s">
        <v>16</v>
      </c>
      <c r="L5" s="8" t="s">
        <v>16</v>
      </c>
      <c r="M5" s="16" t="s">
        <v>16</v>
      </c>
      <c r="N5" s="12">
        <v>506.6</v>
      </c>
      <c r="O5" s="17" t="s">
        <v>16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5" s="41" customFormat="1" ht="18" customHeight="1">
      <c r="A6" s="18">
        <v>2547</v>
      </c>
      <c r="B6" s="19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  <c r="H6" s="20" t="s">
        <v>16</v>
      </c>
      <c r="I6" s="20" t="s">
        <v>16</v>
      </c>
      <c r="J6" s="20" t="s">
        <v>16</v>
      </c>
      <c r="K6" s="20" t="s">
        <v>16</v>
      </c>
      <c r="L6" s="20" t="s">
        <v>16</v>
      </c>
      <c r="M6" s="21" t="s">
        <v>16</v>
      </c>
      <c r="N6" s="12" t="s">
        <v>16</v>
      </c>
      <c r="O6" s="22" t="s">
        <v>16</v>
      </c>
    </row>
    <row r="7" spans="1:15" s="41" customFormat="1" ht="18" customHeight="1">
      <c r="A7" s="23">
        <v>2548</v>
      </c>
      <c r="B7" s="24" t="s">
        <v>16</v>
      </c>
      <c r="C7" s="25" t="s">
        <v>16</v>
      </c>
      <c r="D7" s="25" t="s">
        <v>16</v>
      </c>
      <c r="E7" s="25" t="s">
        <v>16</v>
      </c>
      <c r="F7" s="25" t="s">
        <v>16</v>
      </c>
      <c r="G7" s="25" t="s">
        <v>16</v>
      </c>
      <c r="H7" s="25" t="s">
        <v>16</v>
      </c>
      <c r="I7" s="25" t="s">
        <v>16</v>
      </c>
      <c r="J7" s="25" t="s">
        <v>16</v>
      </c>
      <c r="K7" s="25" t="s">
        <v>16</v>
      </c>
      <c r="L7" s="25" t="s">
        <v>16</v>
      </c>
      <c r="M7" s="25" t="s">
        <v>16</v>
      </c>
      <c r="N7" s="12" t="s">
        <v>16</v>
      </c>
      <c r="O7" s="26" t="s">
        <v>16</v>
      </c>
    </row>
    <row r="8" spans="1:15" s="41" customFormat="1" ht="18" customHeight="1">
      <c r="A8" s="18">
        <v>2549</v>
      </c>
      <c r="B8" s="24" t="s">
        <v>16</v>
      </c>
      <c r="C8" s="25" t="s">
        <v>16</v>
      </c>
      <c r="D8" s="25" t="s">
        <v>16</v>
      </c>
      <c r="E8" s="25" t="s">
        <v>16</v>
      </c>
      <c r="F8" s="25" t="s">
        <v>16</v>
      </c>
      <c r="G8" s="25" t="s">
        <v>16</v>
      </c>
      <c r="H8" s="25" t="s">
        <v>16</v>
      </c>
      <c r="I8" s="25" t="s">
        <v>16</v>
      </c>
      <c r="J8" s="25" t="s">
        <v>16</v>
      </c>
      <c r="K8" s="25" t="s">
        <v>16</v>
      </c>
      <c r="L8" s="25" t="s">
        <v>16</v>
      </c>
      <c r="M8" s="27" t="s">
        <v>16</v>
      </c>
      <c r="N8" s="12" t="s">
        <v>16</v>
      </c>
      <c r="O8" s="26" t="s">
        <v>16</v>
      </c>
    </row>
    <row r="9" spans="1:15" s="41" customFormat="1" ht="18" customHeight="1">
      <c r="A9" s="23">
        <v>2550</v>
      </c>
      <c r="B9" s="24" t="s">
        <v>16</v>
      </c>
      <c r="C9" s="25" t="s">
        <v>16</v>
      </c>
      <c r="D9" s="25" t="s">
        <v>16</v>
      </c>
      <c r="E9" s="25" t="s">
        <v>16</v>
      </c>
      <c r="F9" s="25" t="s">
        <v>16</v>
      </c>
      <c r="G9" s="25" t="s">
        <v>16</v>
      </c>
      <c r="H9" s="25" t="s">
        <v>16</v>
      </c>
      <c r="I9" s="25" t="s">
        <v>16</v>
      </c>
      <c r="J9" s="25" t="s">
        <v>16</v>
      </c>
      <c r="K9" s="25">
        <v>0</v>
      </c>
      <c r="L9" s="25">
        <v>29</v>
      </c>
      <c r="M9" s="27">
        <v>20</v>
      </c>
      <c r="N9" s="12" t="s">
        <v>16</v>
      </c>
      <c r="O9" s="26" t="s">
        <v>16</v>
      </c>
    </row>
    <row r="10" spans="1:15" s="41" customFormat="1" ht="18" customHeight="1">
      <c r="A10" s="18">
        <v>2551</v>
      </c>
      <c r="B10" s="24">
        <v>95.2</v>
      </c>
      <c r="C10" s="25">
        <v>73.6</v>
      </c>
      <c r="D10" s="25">
        <v>293.3</v>
      </c>
      <c r="E10" s="25">
        <v>264.8</v>
      </c>
      <c r="F10" s="25">
        <v>285.5</v>
      </c>
      <c r="G10" s="25">
        <v>158.1</v>
      </c>
      <c r="H10" s="25">
        <v>69.7</v>
      </c>
      <c r="I10" s="25">
        <v>34</v>
      </c>
      <c r="J10" s="25">
        <v>35.5</v>
      </c>
      <c r="K10" s="25">
        <v>0</v>
      </c>
      <c r="L10" s="25">
        <v>7.8</v>
      </c>
      <c r="M10" s="27">
        <v>30.5</v>
      </c>
      <c r="N10" s="12">
        <v>1348</v>
      </c>
      <c r="O10" s="26">
        <v>62</v>
      </c>
    </row>
    <row r="11" spans="1:15" s="41" customFormat="1" ht="18" customHeight="1">
      <c r="A11" s="23">
        <v>2552</v>
      </c>
      <c r="B11" s="24" t="s">
        <v>16</v>
      </c>
      <c r="C11" s="25">
        <v>136.7</v>
      </c>
      <c r="D11" s="25">
        <v>173</v>
      </c>
      <c r="E11" s="25">
        <v>212.9</v>
      </c>
      <c r="F11" s="25">
        <v>114</v>
      </c>
      <c r="G11" s="25">
        <v>127.2</v>
      </c>
      <c r="H11" s="25">
        <v>65.9</v>
      </c>
      <c r="I11" s="25">
        <v>0</v>
      </c>
      <c r="J11" s="25">
        <v>0</v>
      </c>
      <c r="K11" s="25">
        <v>52</v>
      </c>
      <c r="L11" s="25">
        <v>0</v>
      </c>
      <c r="M11" s="27">
        <v>11.5</v>
      </c>
      <c r="N11" s="12">
        <v>893.2</v>
      </c>
      <c r="O11" s="26">
        <v>47</v>
      </c>
    </row>
    <row r="12" spans="1:15" s="41" customFormat="1" ht="18" customHeight="1">
      <c r="A12" s="18">
        <v>2553</v>
      </c>
      <c r="B12" s="24">
        <v>60</v>
      </c>
      <c r="C12" s="25">
        <v>57.3</v>
      </c>
      <c r="D12" s="25">
        <v>173.5</v>
      </c>
      <c r="E12" s="25">
        <v>235.6</v>
      </c>
      <c r="F12" s="25">
        <v>587.1</v>
      </c>
      <c r="G12" s="25">
        <v>227.49999999999997</v>
      </c>
      <c r="H12" s="25">
        <v>26.8</v>
      </c>
      <c r="I12" s="25">
        <v>0</v>
      </c>
      <c r="J12" s="25">
        <v>31</v>
      </c>
      <c r="K12" s="25">
        <v>31</v>
      </c>
      <c r="L12" s="25">
        <v>0</v>
      </c>
      <c r="M12" s="27">
        <v>55</v>
      </c>
      <c r="N12" s="12">
        <v>1484.8</v>
      </c>
      <c r="O12" s="26">
        <v>55</v>
      </c>
    </row>
    <row r="13" spans="1:15" s="41" customFormat="1" ht="18" customHeight="1">
      <c r="A13" s="23">
        <v>2554</v>
      </c>
      <c r="B13" s="24">
        <v>105.4</v>
      </c>
      <c r="C13" s="25">
        <v>252.2</v>
      </c>
      <c r="D13" s="25">
        <v>328.59999999999997</v>
      </c>
      <c r="E13" s="25">
        <v>375.90000000000003</v>
      </c>
      <c r="F13" s="25" t="s">
        <v>16</v>
      </c>
      <c r="G13" s="25">
        <v>364.9</v>
      </c>
      <c r="H13" s="25">
        <v>74</v>
      </c>
      <c r="I13" s="25">
        <v>10</v>
      </c>
      <c r="J13" s="25" t="s">
        <v>16</v>
      </c>
      <c r="K13" s="25" t="s">
        <v>16</v>
      </c>
      <c r="L13" s="25" t="s">
        <v>16</v>
      </c>
      <c r="M13" s="27" t="s">
        <v>16</v>
      </c>
      <c r="N13" s="12">
        <v>1511</v>
      </c>
      <c r="O13" s="26">
        <v>46</v>
      </c>
    </row>
    <row r="14" spans="1:15" s="41" customFormat="1" ht="18" customHeight="1">
      <c r="A14" s="18">
        <v>2555</v>
      </c>
      <c r="B14" s="24" t="s">
        <v>16</v>
      </c>
      <c r="C14" s="25" t="s">
        <v>16</v>
      </c>
      <c r="D14" s="25" t="s">
        <v>16</v>
      </c>
      <c r="E14" s="25" t="s">
        <v>16</v>
      </c>
      <c r="F14" s="25" t="s">
        <v>16</v>
      </c>
      <c r="G14" s="25">
        <v>166.4</v>
      </c>
      <c r="H14" s="25" t="s">
        <v>16</v>
      </c>
      <c r="I14" s="25" t="s">
        <v>16</v>
      </c>
      <c r="J14" s="25" t="s">
        <v>16</v>
      </c>
      <c r="K14" s="25">
        <v>35</v>
      </c>
      <c r="L14" s="25">
        <v>0</v>
      </c>
      <c r="M14" s="27">
        <v>8.9</v>
      </c>
      <c r="N14" s="12" t="s">
        <v>16</v>
      </c>
      <c r="O14" s="26" t="s">
        <v>16</v>
      </c>
    </row>
    <row r="15" spans="1:15" s="41" customFormat="1" ht="18" customHeight="1">
      <c r="A15" s="23">
        <v>2556</v>
      </c>
      <c r="B15" s="28">
        <v>57.2</v>
      </c>
      <c r="C15" s="29">
        <v>123.2</v>
      </c>
      <c r="D15" s="29">
        <v>153.2</v>
      </c>
      <c r="E15" s="29">
        <v>246.1</v>
      </c>
      <c r="F15" s="29">
        <v>168.79999999999998</v>
      </c>
      <c r="G15" s="29">
        <v>180.00000000000003</v>
      </c>
      <c r="H15" s="29">
        <v>47.2</v>
      </c>
      <c r="I15" s="29">
        <v>80</v>
      </c>
      <c r="J15" s="29">
        <v>29</v>
      </c>
      <c r="K15" s="29">
        <v>0</v>
      </c>
      <c r="L15" s="29">
        <v>0</v>
      </c>
      <c r="M15" s="30">
        <v>5.3</v>
      </c>
      <c r="N15" s="31">
        <v>1090</v>
      </c>
      <c r="O15" s="32">
        <v>47</v>
      </c>
    </row>
    <row r="16" spans="1:15" s="41" customFormat="1" ht="18" customHeight="1">
      <c r="A16" s="18">
        <v>2557</v>
      </c>
      <c r="B16" s="28">
        <v>90.3</v>
      </c>
      <c r="C16" s="29">
        <v>82.4</v>
      </c>
      <c r="D16" s="29">
        <v>120.5</v>
      </c>
      <c r="E16" s="29">
        <v>269.2</v>
      </c>
      <c r="F16" s="29">
        <v>232.9</v>
      </c>
      <c r="G16" s="29">
        <v>222.20000000000002</v>
      </c>
      <c r="H16" s="25" t="s">
        <v>16</v>
      </c>
      <c r="I16" s="25" t="s">
        <v>16</v>
      </c>
      <c r="J16" s="25" t="s">
        <v>16</v>
      </c>
      <c r="K16" s="25" t="s">
        <v>16</v>
      </c>
      <c r="L16" s="25" t="s">
        <v>16</v>
      </c>
      <c r="M16" s="30">
        <v>52.900000000000006</v>
      </c>
      <c r="N16" s="31">
        <v>1070.4</v>
      </c>
      <c r="O16" s="32">
        <v>52</v>
      </c>
    </row>
    <row r="17" spans="1:15" s="41" customFormat="1" ht="18" customHeight="1">
      <c r="A17" s="23">
        <v>2558</v>
      </c>
      <c r="B17" s="28">
        <v>89</v>
      </c>
      <c r="C17" s="29">
        <v>48.6</v>
      </c>
      <c r="D17" s="29">
        <v>40.7</v>
      </c>
      <c r="E17" s="29">
        <v>117.10000000000001</v>
      </c>
      <c r="F17" s="29">
        <v>180.4</v>
      </c>
      <c r="G17" s="29">
        <v>244</v>
      </c>
      <c r="H17" s="29">
        <v>91.60000000000001</v>
      </c>
      <c r="I17" s="29">
        <v>20.7</v>
      </c>
      <c r="J17" s="29">
        <v>0</v>
      </c>
      <c r="K17" s="29">
        <v>57.7</v>
      </c>
      <c r="L17" s="29">
        <v>0</v>
      </c>
      <c r="M17" s="30">
        <v>0</v>
      </c>
      <c r="N17" s="31">
        <v>889.8000000000002</v>
      </c>
      <c r="O17" s="32">
        <v>60</v>
      </c>
    </row>
    <row r="18" spans="1:15" s="41" customFormat="1" ht="18" customHeight="1">
      <c r="A18" s="18">
        <v>2559</v>
      </c>
      <c r="B18" s="28">
        <v>44.400000000000006</v>
      </c>
      <c r="C18" s="29">
        <v>192.1</v>
      </c>
      <c r="D18" s="29">
        <v>203.8</v>
      </c>
      <c r="E18" s="29">
        <v>240.7</v>
      </c>
      <c r="F18" s="29">
        <v>396.99999999999994</v>
      </c>
      <c r="G18" s="29">
        <v>262.90000000000003</v>
      </c>
      <c r="H18" s="25" t="s">
        <v>16</v>
      </c>
      <c r="I18" s="29">
        <v>31.7</v>
      </c>
      <c r="J18" s="29">
        <v>0</v>
      </c>
      <c r="K18" s="29">
        <v>29.5</v>
      </c>
      <c r="L18" s="29">
        <v>0</v>
      </c>
      <c r="M18" s="30">
        <v>0</v>
      </c>
      <c r="N18" s="31">
        <v>1402.1000000000001</v>
      </c>
      <c r="O18" s="32">
        <v>63</v>
      </c>
    </row>
    <row r="19" spans="1:15" s="41" customFormat="1" ht="18" customHeight="1">
      <c r="A19" s="23">
        <v>2560</v>
      </c>
      <c r="B19" s="28">
        <v>21.2</v>
      </c>
      <c r="C19" s="29">
        <v>120.39999999999999</v>
      </c>
      <c r="D19" s="29">
        <v>76</v>
      </c>
      <c r="E19" s="29">
        <v>358.29999999999995</v>
      </c>
      <c r="F19" s="29">
        <v>180.49999999999997</v>
      </c>
      <c r="G19" s="29">
        <v>136.29999999999998</v>
      </c>
      <c r="H19" s="29">
        <v>55</v>
      </c>
      <c r="I19" s="29">
        <v>0</v>
      </c>
      <c r="J19" s="29">
        <v>12.5</v>
      </c>
      <c r="K19" s="25" t="s">
        <v>16</v>
      </c>
      <c r="L19" s="25" t="s">
        <v>16</v>
      </c>
      <c r="M19" s="30">
        <v>21.2</v>
      </c>
      <c r="N19" s="31">
        <v>981.4</v>
      </c>
      <c r="O19" s="32">
        <v>53</v>
      </c>
    </row>
    <row r="20" spans="1:15" s="41" customFormat="1" ht="18" customHeight="1">
      <c r="A20" s="18">
        <v>2561</v>
      </c>
      <c r="B20" s="28">
        <v>36.3</v>
      </c>
      <c r="C20" s="29">
        <v>118</v>
      </c>
      <c r="D20" s="29">
        <v>102.80000000000001</v>
      </c>
      <c r="E20" s="29">
        <v>350.20000000000005</v>
      </c>
      <c r="F20" s="29">
        <v>481.6</v>
      </c>
      <c r="G20" s="29">
        <v>137.5</v>
      </c>
      <c r="H20" s="29">
        <v>24.599999999999998</v>
      </c>
      <c r="I20" s="29">
        <v>2.2</v>
      </c>
      <c r="J20" s="29">
        <v>19</v>
      </c>
      <c r="K20" s="25">
        <v>0</v>
      </c>
      <c r="L20" s="25">
        <v>0</v>
      </c>
      <c r="M20" s="30">
        <v>0</v>
      </c>
      <c r="N20" s="31">
        <v>1272.2</v>
      </c>
      <c r="O20" s="32">
        <v>70</v>
      </c>
    </row>
    <row r="21" spans="1:15" s="41" customFormat="1" ht="18" customHeight="1">
      <c r="A21" s="23">
        <v>2562</v>
      </c>
      <c r="B21" s="28">
        <v>10.5</v>
      </c>
      <c r="C21" s="29">
        <v>110.1</v>
      </c>
      <c r="D21" s="29">
        <v>55.2</v>
      </c>
      <c r="E21" s="29">
        <v>279.3</v>
      </c>
      <c r="F21" s="29">
        <v>507.7</v>
      </c>
      <c r="G21" s="29">
        <v>78.9</v>
      </c>
      <c r="H21" s="29">
        <v>58.6</v>
      </c>
      <c r="I21" s="29">
        <v>4.7</v>
      </c>
      <c r="J21" s="29">
        <v>0</v>
      </c>
      <c r="K21" s="25">
        <v>0</v>
      </c>
      <c r="L21" s="25">
        <v>1.6</v>
      </c>
      <c r="M21" s="30">
        <v>1</v>
      </c>
      <c r="N21" s="31">
        <v>1107.6</v>
      </c>
      <c r="O21" s="32">
        <v>67</v>
      </c>
    </row>
    <row r="22" spans="1:15" s="41" customFormat="1" ht="18" customHeight="1">
      <c r="A22" s="18">
        <v>2563</v>
      </c>
      <c r="B22" s="28">
        <v>70.5</v>
      </c>
      <c r="C22" s="29">
        <v>58</v>
      </c>
      <c r="D22" s="29">
        <v>154.1</v>
      </c>
      <c r="E22" s="29">
        <v>173.5</v>
      </c>
      <c r="F22" s="29">
        <v>392.2</v>
      </c>
      <c r="G22" s="29">
        <v>267</v>
      </c>
      <c r="H22" s="29">
        <v>8</v>
      </c>
      <c r="I22" s="29">
        <v>0.8</v>
      </c>
      <c r="J22" s="29">
        <v>0</v>
      </c>
      <c r="K22" s="25">
        <v>0</v>
      </c>
      <c r="L22" s="25">
        <v>20</v>
      </c>
      <c r="M22" s="30">
        <v>16</v>
      </c>
      <c r="N22" s="31">
        <v>1160.1</v>
      </c>
      <c r="O22" s="32">
        <v>67</v>
      </c>
    </row>
    <row r="23" spans="1:15" s="41" customFormat="1" ht="18" customHeight="1">
      <c r="A23" s="23">
        <v>2564</v>
      </c>
      <c r="B23" s="28">
        <v>128.1</v>
      </c>
      <c r="C23" s="29">
        <v>15</v>
      </c>
      <c r="D23" s="29">
        <v>83</v>
      </c>
      <c r="E23" s="29">
        <v>93.2</v>
      </c>
      <c r="F23" s="29">
        <v>61.099999999999994</v>
      </c>
      <c r="G23" s="29">
        <v>105.89999999999999</v>
      </c>
      <c r="H23" s="29">
        <v>75.7</v>
      </c>
      <c r="I23" s="29">
        <v>3.5</v>
      </c>
      <c r="J23" s="29">
        <v>0</v>
      </c>
      <c r="K23" s="25">
        <v>25</v>
      </c>
      <c r="L23" s="25">
        <v>65</v>
      </c>
      <c r="M23" s="30">
        <v>84.9</v>
      </c>
      <c r="N23" s="31">
        <v>740.4</v>
      </c>
      <c r="O23" s="32">
        <v>77</v>
      </c>
    </row>
    <row r="24" spans="1:15" s="41" customFormat="1" ht="18" customHeight="1">
      <c r="A24" s="18">
        <v>2565</v>
      </c>
      <c r="B24" s="28">
        <v>41.1</v>
      </c>
      <c r="C24" s="29">
        <v>105.10000000000001</v>
      </c>
      <c r="D24" s="29">
        <v>69</v>
      </c>
      <c r="E24" s="29">
        <v>211.5</v>
      </c>
      <c r="F24" s="29">
        <v>210.8</v>
      </c>
      <c r="G24" s="29">
        <v>141.6</v>
      </c>
      <c r="H24" s="29">
        <v>26.400000000000002</v>
      </c>
      <c r="I24" s="29">
        <v>17</v>
      </c>
      <c r="J24" s="29">
        <v>0</v>
      </c>
      <c r="K24" s="25">
        <v>0</v>
      </c>
      <c r="L24" s="25">
        <v>0</v>
      </c>
      <c r="M24" s="30">
        <v>0</v>
      </c>
      <c r="N24" s="31">
        <v>822.5</v>
      </c>
      <c r="O24" s="32">
        <v>70</v>
      </c>
    </row>
    <row r="25" spans="1:15" s="41" customFormat="1" ht="18" customHeight="1">
      <c r="A25" s="23">
        <v>2566</v>
      </c>
      <c r="B25" s="28">
        <v>16</v>
      </c>
      <c r="C25" s="29">
        <v>35</v>
      </c>
      <c r="D25" s="29">
        <v>146.5</v>
      </c>
      <c r="E25" s="29">
        <v>124</v>
      </c>
      <c r="F25" s="29">
        <v>118.8</v>
      </c>
      <c r="G25" s="29">
        <v>90.89999999999999</v>
      </c>
      <c r="H25" s="29">
        <v>70.5</v>
      </c>
      <c r="I25" s="29">
        <v>2</v>
      </c>
      <c r="J25" s="29">
        <v>2</v>
      </c>
      <c r="K25" s="29">
        <v>2</v>
      </c>
      <c r="L25" s="29">
        <v>0</v>
      </c>
      <c r="M25" s="30">
        <v>2</v>
      </c>
      <c r="N25" s="33">
        <v>609.7</v>
      </c>
      <c r="O25" s="32">
        <v>63</v>
      </c>
    </row>
    <row r="26" spans="1:15" s="41" customFormat="1" ht="18" customHeight="1">
      <c r="A26" s="23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3"/>
      <c r="O26" s="32"/>
    </row>
    <row r="27" spans="1:15" s="41" customFormat="1" ht="18" customHeight="1">
      <c r="A27" s="23" t="s">
        <v>19</v>
      </c>
      <c r="B27" s="28">
        <f aca="true" t="shared" si="0" ref="B27:M27">MAX(B4:B26)</f>
        <v>128.1</v>
      </c>
      <c r="C27" s="28">
        <f t="shared" si="0"/>
        <v>252.2</v>
      </c>
      <c r="D27" s="28">
        <f t="shared" si="0"/>
        <v>328.59999999999997</v>
      </c>
      <c r="E27" s="28">
        <f t="shared" si="0"/>
        <v>375.90000000000003</v>
      </c>
      <c r="F27" s="28">
        <f t="shared" si="0"/>
        <v>587.1</v>
      </c>
      <c r="G27" s="28">
        <f t="shared" si="0"/>
        <v>364.9</v>
      </c>
      <c r="H27" s="28">
        <f t="shared" si="0"/>
        <v>147.4</v>
      </c>
      <c r="I27" s="28">
        <f t="shared" si="0"/>
        <v>152</v>
      </c>
      <c r="J27" s="28">
        <f t="shared" si="0"/>
        <v>35.5</v>
      </c>
      <c r="K27" s="28">
        <f t="shared" si="0"/>
        <v>57.7</v>
      </c>
      <c r="L27" s="28">
        <f t="shared" si="0"/>
        <v>65</v>
      </c>
      <c r="M27" s="28">
        <f t="shared" si="0"/>
        <v>147.4</v>
      </c>
      <c r="N27" s="33">
        <f>MAX(N4:N5,N10:N13,N15:N26)</f>
        <v>1511</v>
      </c>
      <c r="O27" s="32">
        <f>MAX(O4:O5,O10:O13,O15:O26)</f>
        <v>77</v>
      </c>
    </row>
    <row r="28" spans="1:15" s="41" customFormat="1" ht="18" customHeight="1">
      <c r="A28" s="23" t="s">
        <v>17</v>
      </c>
      <c r="B28" s="28">
        <f>AVERAGE(B10,B12:B13,B15:B26)</f>
        <v>61.800000000000004</v>
      </c>
      <c r="C28" s="28">
        <f>AVERAGE(C10:C13,C15:C26)</f>
        <v>101.84666666666665</v>
      </c>
      <c r="D28" s="28">
        <f>AVERAGE(D10:D13,D5,D15:D26)</f>
        <v>139.49374999999998</v>
      </c>
      <c r="E28" s="28">
        <f>AVERAGE(E10:E13,E5,E15:E26)</f>
        <v>231.0125</v>
      </c>
      <c r="F28" s="28">
        <f>AVERAGE(F10:F12,F5,F15:F26)</f>
        <v>273.7733333333333</v>
      </c>
      <c r="G28" s="28">
        <f>AVERAGE(G10:G26,G5,)</f>
        <v>168.17222222222225</v>
      </c>
      <c r="H28" s="28">
        <f>AVERAGE(H10:H13,H4,H15,H17,H19:H26)</f>
        <v>60.10000000000001</v>
      </c>
      <c r="I28" s="28">
        <f>AVERAGE(I10:I13,I4,I15,I17:I26)</f>
        <v>23.906666666666663</v>
      </c>
      <c r="J28" s="28">
        <f>AVERAGE(J10:J12,J4,J15,J17:J26)</f>
        <v>9.214285714285714</v>
      </c>
      <c r="K28" s="28">
        <f>AVERAGE(K9:K12,K4,K14:K15,K17:K18,K20:K26)</f>
        <v>15.479999999999999</v>
      </c>
      <c r="L28" s="28">
        <f>AVERAGE(L9:L12,L4,L14:L15,L17:L18,L20:L26)</f>
        <v>8.226666666666667</v>
      </c>
      <c r="M28" s="28">
        <f>AVERAGE(M4,M9:M12,M14:M26)</f>
        <v>26.858823529411765</v>
      </c>
      <c r="N28" s="33">
        <f>SUM(B28:M28)</f>
        <v>1119.884914799253</v>
      </c>
      <c r="O28" s="32">
        <f>AVERAGE(O4:O5,O10:O13,O15:O26)</f>
        <v>59.93333333333333</v>
      </c>
    </row>
    <row r="29" spans="1:15" s="41" customFormat="1" ht="18" customHeight="1">
      <c r="A29" s="52" t="s">
        <v>20</v>
      </c>
      <c r="B29" s="43">
        <f>MIN(B10,B12:B13,B15:B26)</f>
        <v>10.5</v>
      </c>
      <c r="C29" s="43">
        <f>MIN(C10:C13,C15:C26)</f>
        <v>15</v>
      </c>
      <c r="D29" s="43">
        <f>MIN(D10:D13,D5,D15:D26)</f>
        <v>40.7</v>
      </c>
      <c r="E29" s="43">
        <f>MIN(E10:E13,E5,E15:E26)</f>
        <v>93.2</v>
      </c>
      <c r="F29" s="43">
        <f>MIN(F10:F12,F5,F15:F26)</f>
        <v>61.099999999999994</v>
      </c>
      <c r="G29" s="43">
        <f>MIN(G10:G26,G5)</f>
        <v>78.9</v>
      </c>
      <c r="H29" s="43">
        <f>MIN(H10:H13,H4,H15,H17,H19:H26)</f>
        <v>8</v>
      </c>
      <c r="I29" s="43">
        <f>MIN(I10:I13,I4,I15,I17:I26)</f>
        <v>0</v>
      </c>
      <c r="J29" s="43">
        <f>MIN(J10:J12,J4,J15,J17:J26)</f>
        <v>0</v>
      </c>
      <c r="K29" s="43">
        <f>MIN(K4,K9:K12,K14:K15,K17:K18,K20:K26)</f>
        <v>0</v>
      </c>
      <c r="L29" s="43">
        <f>MIN(L9:L12,L4,L14:L15,L17:L18,L20:L26)</f>
        <v>0</v>
      </c>
      <c r="M29" s="43">
        <f>MIN(M9:M12,M4,M14:M26)</f>
        <v>0</v>
      </c>
      <c r="N29" s="44">
        <f>MIN(N10:N13,N4:N5,N15:N26)</f>
        <v>446.79999999999995</v>
      </c>
      <c r="O29" s="45">
        <f>MIN(O10:O13,O15:O26)</f>
        <v>46</v>
      </c>
    </row>
    <row r="30" spans="1:15" s="41" customFormat="1" ht="18" customHeight="1">
      <c r="A30" s="50" t="s">
        <v>22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s="41" customFormat="1" ht="18" customHeight="1">
      <c r="A31" s="4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9" t="s">
        <v>18</v>
      </c>
    </row>
    <row r="32" spans="1:15" s="41" customFormat="1" ht="18" customHeight="1">
      <c r="A32" s="39"/>
      <c r="B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51"/>
    </row>
    <row r="33" spans="1:31" ht="18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ht="18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ht="18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20" ht="18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18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ht="18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8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ht="18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18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ht="18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ht="18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ht="18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8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ht="18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ht="18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8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8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ht="18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ht="18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ht="18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ht="18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ht="18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ht="18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ht="18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ht="18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ht="18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ht="18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ht="18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18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8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8.75">
      <c r="A63" s="35"/>
      <c r="B63" s="35"/>
      <c r="C63" s="42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ht="18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ht="18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8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ht="18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ht="18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ht="18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ht="18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ht="18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ht="18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ht="18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</sheetData>
  <sheetProtection/>
  <mergeCells count="2">
    <mergeCell ref="A1:O1"/>
    <mergeCell ref="A2:O2"/>
  </mergeCells>
  <printOptions/>
  <pageMargins left="0.7480314960629921" right="0.35433070866141736" top="0.984251968503937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Noom</cp:lastModifiedBy>
  <cp:lastPrinted>2002-12-20T09:26:32Z</cp:lastPrinted>
  <dcterms:created xsi:type="dcterms:W3CDTF">1999-12-15T09:17:03Z</dcterms:created>
  <dcterms:modified xsi:type="dcterms:W3CDTF">2024-04-22T03:11:18Z</dcterms:modified>
  <cp:category/>
  <cp:version/>
  <cp:contentType/>
  <cp:contentStatus/>
</cp:coreProperties>
</file>