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7CA6DC16-8486-44D0-8834-416DBF8316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ชป.น่า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F54" i="1"/>
  <c r="A16" i="1"/>
  <c r="A17" i="1" s="1"/>
  <c r="A18" i="1" s="1"/>
  <c r="A19" i="1" s="1"/>
  <c r="F51" i="1"/>
  <c r="A5" i="1"/>
  <c r="A6" i="1" s="1"/>
  <c r="A7" i="1" s="1"/>
  <c r="A8" i="1" s="1"/>
  <c r="A9" i="1" s="1"/>
  <c r="A10" i="1" s="1"/>
  <c r="A11" i="1" s="1"/>
  <c r="A12" i="1" s="1"/>
  <c r="A13" i="1" s="1"/>
  <c r="A1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V5" i="1"/>
  <c r="V6" i="1"/>
  <c r="V7" i="1"/>
  <c r="V8" i="1" s="1"/>
  <c r="V10" i="1"/>
  <c r="V11" i="1"/>
  <c r="V12" i="1"/>
  <c r="V13" i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B81" i="1" l="1"/>
  <c r="B82" i="1" s="1"/>
  <c r="T11" i="1"/>
  <c r="T10" i="1"/>
  <c r="Q35" i="1" l="1"/>
  <c r="H35" i="1"/>
  <c r="E35" i="1"/>
  <c r="J35" i="1"/>
  <c r="F35" i="1"/>
  <c r="P35" i="1"/>
  <c r="I35" i="1"/>
  <c r="M35" i="1"/>
  <c r="K35" i="1"/>
  <c r="G35" i="1"/>
  <c r="N35" i="1"/>
  <c r="O35" i="1"/>
  <c r="L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<sst xmlns="http://schemas.openxmlformats.org/spreadsheetml/2006/main" count="42" uniqueCount="24">
  <si>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</si>
  <si>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</si>
  <si>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</si>
  <si>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</si>
  <si>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</si>
  <si>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</si>
  <si>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</si>
  <si>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</si>
  <si>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</si>
  <si>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</si>
  <si>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</si>
  <si>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</si>
  <si>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</si>
  <si>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</si>
  <si>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</si>
  <si>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</si>
  <si>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</si>
  <si>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</si>
  <si>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</si>
  <si>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</si>
  <si>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</si>
  <si>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</si>
  <si>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</si>
  <si>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ชป.น่าน (28331)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</si>
</sst>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ชป.น่าน อ.เมือง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ชป.น่าน'!$E$34:$Q$34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ชป.น่าน'!$E$35:$Q$35</c:f>
              <c:numCache>
                <c:formatCode>0</c:formatCode>
                <c:ptCount val="13"/>
                <c:pt idx="0" formatCode="0.0">
                  <c:v>75.45</c:v>
                </c:pt>
                <c:pt idx="1">
                  <c:v>85.64</c:v>
                </c:pt>
                <c:pt idx="2" formatCode="0.0">
                  <c:v>92.17</c:v>
                </c:pt>
                <c:pt idx="3" formatCode="0.0">
                  <c:v>97</c:v>
                </c:pt>
                <c:pt idx="4" formatCode="0.0">
                  <c:v>100.84</c:v>
                </c:pt>
                <c:pt idx="5" formatCode="0.0">
                  <c:v>104.03</c:v>
                </c:pt>
                <c:pt idx="6" formatCode="0.0">
                  <c:v>111.27</c:v>
                </c:pt>
                <c:pt idx="7" formatCode="0.0">
                  <c:v>124.95</c:v>
                </c:pt>
                <c:pt idx="8" formatCode="0.0">
                  <c:v>129.30000000000001</c:v>
                </c:pt>
                <c:pt idx="9" formatCode="0.0">
                  <c:v>142.66999999999999</c:v>
                </c:pt>
                <c:pt idx="10" formatCode="0.0">
                  <c:v>155.94999999999999</c:v>
                </c:pt>
                <c:pt idx="11" formatCode="0.0">
                  <c:v>169.17</c:v>
                </c:pt>
                <c:pt idx="12" formatCode="0.0">
                  <c:v>186.62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48-437F-969C-FCEDF93FC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21408"/>
        <c:axId val="343624544"/>
      </c:scatterChart>
      <c:valAx>
        <c:axId val="3436214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624544"/>
        <c:crossesAt val="10"/>
        <c:crossBetween val="midCat"/>
      </c:valAx>
      <c:valAx>
        <c:axId val="34362454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621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C199790-D3EF-4B0E-8783-79F6E1B7E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2549</v>
      </c>
      <c r="B4" s="18">
        <v>63.2</v>
      </c>
      <c r="C4" s="39"/>
      <c r="D4" s="9"/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17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 t="shared" ref="A5:A19" si="0">A4+1</f>
        <v>2550</v>
      </c>
      <c r="B5" s="8">
        <v>54.5</v>
      </c>
      <c r="C5" s="39"/>
      <c r="D5" s="9"/>
      <c r="E5" s="4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78.323529411764696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si="0"/>
        <v>2551</v>
      </c>
      <c r="B6" s="8">
        <v>46.7</v>
      </c>
      <c r="C6" s="39"/>
      <c r="D6" s="9"/>
      <c r="E6" s="42"/>
      <c r="F6" s="9"/>
      <c r="I6" s="1" t="s">
        <v>0</v>
      </c>
      <c r="K6" s="2" t="s">
        <v>0</v>
      </c>
      <c r="R6" s="1" t="s">
        <v>9</v>
      </c>
      <c r="T6" s="7">
        <f>(VAR(G39:G60))</f>
        <v>390.80566176470802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2552</v>
      </c>
      <c r="B7" s="8">
        <v>86</v>
      </c>
      <c r="C7" s="39"/>
      <c r="D7" s="9"/>
      <c r="E7" s="42"/>
      <c r="F7" s="9"/>
      <c r="I7" s="1" t="s">
        <v>10</v>
      </c>
      <c r="K7" s="2" t="s">
        <v>0</v>
      </c>
      <c r="R7" s="1" t="s">
        <v>11</v>
      </c>
      <c r="T7" s="7">
        <f>STDEV(G39:G60)</f>
        <v>19.768805269026959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2553</v>
      </c>
      <c r="B8" s="8">
        <v>96.5</v>
      </c>
      <c r="C8" s="39"/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2554</v>
      </c>
      <c r="B9" s="8">
        <v>95.2</v>
      </c>
      <c r="C9" s="39"/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2555</v>
      </c>
      <c r="B10" s="8">
        <v>101.5</v>
      </c>
      <c r="C10" s="39"/>
      <c r="D10" s="10"/>
      <c r="E10" s="42"/>
      <c r="F10" s="9"/>
      <c r="S10" s="2" t="s">
        <v>12</v>
      </c>
      <c r="T10" s="24">
        <f>+B78</f>
        <v>0.51768000000000003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2556</v>
      </c>
      <c r="B11" s="8">
        <v>88</v>
      </c>
      <c r="C11" s="39"/>
      <c r="D11" s="44"/>
      <c r="E11" s="42"/>
      <c r="F11" s="9"/>
      <c r="S11" s="2" t="s">
        <v>13</v>
      </c>
      <c r="T11" s="24">
        <f>+B79</f>
        <v>1.03973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2557</v>
      </c>
      <c r="B12" s="8">
        <v>72.5</v>
      </c>
      <c r="C12" s="39"/>
      <c r="D12" s="19"/>
      <c r="E12" s="42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2558</v>
      </c>
      <c r="B13" s="8">
        <v>61.5</v>
      </c>
      <c r="C13" s="39"/>
      <c r="D13" s="9"/>
      <c r="E13" s="42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2559</v>
      </c>
      <c r="B14" s="8">
        <v>106.9</v>
      </c>
      <c r="C14" s="39"/>
      <c r="D14" s="9"/>
      <c r="E14" s="42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v>2560</v>
      </c>
      <c r="B15" s="8">
        <v>88.2</v>
      </c>
      <c r="C15" s="39"/>
      <c r="D15" s="9"/>
      <c r="E15" s="42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2561</v>
      </c>
      <c r="B16" s="8">
        <v>69.2</v>
      </c>
      <c r="C16" s="39"/>
      <c r="D16" s="9"/>
      <c r="E16" s="42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2562</v>
      </c>
      <c r="B17" s="8">
        <v>48.2</v>
      </c>
      <c r="C17" s="39"/>
      <c r="D17" s="9"/>
      <c r="E17" s="42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2563</v>
      </c>
      <c r="B18" s="8">
        <v>102.8</v>
      </c>
      <c r="C18" s="39"/>
      <c r="D18" s="9"/>
      <c r="E18" s="42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2564</v>
      </c>
      <c r="B19" s="8">
        <v>64.8</v>
      </c>
      <c r="C19" s="39"/>
      <c r="D19" s="9"/>
      <c r="E19" s="42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v>2565</v>
      </c>
      <c r="B20" s="8">
        <v>87.8</v>
      </c>
      <c r="C20" s="39"/>
      <c r="D20" s="9"/>
      <c r="E20" s="42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/>
      <c r="B21" s="43"/>
      <c r="C21" s="39"/>
      <c r="D21" s="9"/>
      <c r="E21" s="42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/>
      <c r="B22" s="8"/>
      <c r="C22" s="39"/>
      <c r="D22" s="9"/>
      <c r="E22" s="42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/>
      <c r="B23" s="8"/>
      <c r="C23" s="39"/>
      <c r="D23" s="9"/>
      <c r="E23" s="42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/>
      <c r="B24" s="8"/>
      <c r="C24" s="39"/>
      <c r="D24" s="9"/>
      <c r="E24" s="42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/>
      <c r="B25" s="8"/>
      <c r="C25" s="39"/>
      <c r="D25" s="9"/>
      <c r="E25" s="42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/>
      <c r="B26" s="8"/>
      <c r="C26" s="39"/>
      <c r="D26" s="9"/>
      <c r="E26" s="42"/>
      <c r="F26" s="45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/>
      <c r="B27" s="8"/>
      <c r="C27" s="39"/>
      <c r="D27" s="9"/>
      <c r="E27" s="42"/>
      <c r="F27" s="45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/>
      <c r="B28" s="8"/>
      <c r="C28" s="39"/>
      <c r="D28" s="54"/>
      <c r="E28" s="42"/>
      <c r="F28" s="45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/>
      <c r="B29" s="8"/>
      <c r="C29" s="39"/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/>
      <c r="B30" s="8"/>
      <c r="C30" s="39"/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/>
      <c r="B31" s="49"/>
      <c r="C31" s="40"/>
      <c r="D31" s="56"/>
      <c r="E31" s="59"/>
      <c r="F31" s="48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2">ROUND((((-LN(-LN(1-1/E34)))+$B$81*$B$82)/$B$81),2)</f>
        <v>75.45</v>
      </c>
      <c r="F35" s="16">
        <f t="shared" si="2"/>
        <v>85.64</v>
      </c>
      <c r="G35" s="15">
        <f t="shared" si="2"/>
        <v>92.17</v>
      </c>
      <c r="H35" s="15">
        <f t="shared" si="2"/>
        <v>97</v>
      </c>
      <c r="I35" s="15">
        <f t="shared" si="2"/>
        <v>100.84</v>
      </c>
      <c r="J35" s="15">
        <f t="shared" si="2"/>
        <v>104.03</v>
      </c>
      <c r="K35" s="15">
        <f t="shared" si="2"/>
        <v>111.27</v>
      </c>
      <c r="L35" s="15">
        <f t="shared" si="2"/>
        <v>124.95</v>
      </c>
      <c r="M35" s="15">
        <f t="shared" si="2"/>
        <v>129.30000000000001</v>
      </c>
      <c r="N35" s="15">
        <f t="shared" si="2"/>
        <v>142.66999999999999</v>
      </c>
      <c r="O35" s="15">
        <f t="shared" si="2"/>
        <v>155.94999999999999</v>
      </c>
      <c r="P35" s="15">
        <f t="shared" si="2"/>
        <v>169.17</v>
      </c>
      <c r="Q35" s="15">
        <f t="shared" si="2"/>
        <v>186.62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2549</v>
      </c>
      <c r="G39" s="51">
        <v>63.2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51" si="3">F39+1</f>
        <v>2550</v>
      </c>
      <c r="G40" s="51">
        <v>54.5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3"/>
        <v>2551</v>
      </c>
      <c r="G41" s="51">
        <v>46.7</v>
      </c>
      <c r="V41" s="5"/>
      <c r="W41" s="5"/>
      <c r="X41" s="5"/>
      <c r="Y41" s="5"/>
    </row>
    <row r="42" spans="1:27" ht="12" customHeight="1" x14ac:dyDescent="0.6">
      <c r="F42" s="50">
        <f t="shared" si="3"/>
        <v>2552</v>
      </c>
      <c r="G42" s="51">
        <v>86</v>
      </c>
      <c r="V42" s="5"/>
      <c r="W42" s="5"/>
      <c r="X42" s="5"/>
      <c r="Y42" s="5"/>
    </row>
    <row r="43" spans="1:27" ht="12" customHeight="1" x14ac:dyDescent="0.6">
      <c r="F43" s="50">
        <f t="shared" si="3"/>
        <v>2553</v>
      </c>
      <c r="G43" s="51">
        <v>96.5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3"/>
        <v>2554</v>
      </c>
      <c r="G44" s="51">
        <v>95.2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3"/>
        <v>2555</v>
      </c>
      <c r="G45" s="51">
        <v>101.5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3"/>
        <v>2556</v>
      </c>
      <c r="G46" s="51">
        <v>88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3"/>
        <v>2557</v>
      </c>
      <c r="G47" s="51">
        <v>72.5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3"/>
        <v>2558</v>
      </c>
      <c r="G48" s="51">
        <v>61.5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3"/>
        <v>2559</v>
      </c>
      <c r="G49" s="51">
        <v>106.9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v>2560</v>
      </c>
      <c r="G50" s="51">
        <v>88.2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3"/>
        <v>2561</v>
      </c>
      <c r="G51" s="51">
        <v>69.2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v>2562</v>
      </c>
      <c r="G52" s="51">
        <v>48.2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v>2563</v>
      </c>
      <c r="G53" s="51">
        <v>102.8</v>
      </c>
      <c r="V53" s="5"/>
      <c r="W53" s="5"/>
      <c r="X53" s="5"/>
      <c r="Y53" s="5"/>
    </row>
    <row r="54" spans="1:27" ht="12" customHeight="1" x14ac:dyDescent="0.6">
      <c r="B54" s="25"/>
      <c r="F54" s="50">
        <f>F53+1</f>
        <v>2564</v>
      </c>
      <c r="G54" s="51">
        <v>62.8</v>
      </c>
      <c r="V54" s="5"/>
      <c r="W54" s="5"/>
      <c r="X54" s="5"/>
      <c r="Y54" s="5"/>
    </row>
    <row r="55" spans="1:27" ht="12" customHeight="1" x14ac:dyDescent="0.6">
      <c r="B55" s="25"/>
      <c r="F55" s="50">
        <v>2565</v>
      </c>
      <c r="G55" s="51">
        <v>87.8</v>
      </c>
      <c r="V55" s="5"/>
      <c r="W55" s="5"/>
      <c r="X55" s="5"/>
      <c r="Y55" s="5"/>
    </row>
    <row r="56" spans="1:27" ht="12" customHeight="1" x14ac:dyDescent="0.6">
      <c r="B56" s="25"/>
      <c r="E56" s="30"/>
      <c r="F56" s="50"/>
      <c r="G56" s="51"/>
      <c r="V56" s="5"/>
      <c r="W56" s="5"/>
      <c r="X56" s="5"/>
      <c r="Y56" s="5"/>
    </row>
    <row r="57" spans="1:27" ht="12" customHeight="1" x14ac:dyDescent="0.6">
      <c r="B57" s="25"/>
      <c r="F57" s="50"/>
      <c r="G57" s="51"/>
      <c r="V57" s="1" t="s">
        <v>0</v>
      </c>
    </row>
    <row r="58" spans="1:27" ht="12" customHeight="1" x14ac:dyDescent="0.6">
      <c r="B58" s="25"/>
      <c r="F58" s="50"/>
      <c r="G58" s="51"/>
      <c r="V58" s="1" t="s">
        <v>0</v>
      </c>
      <c r="W58" s="1" t="s">
        <v>17</v>
      </c>
    </row>
    <row r="59" spans="1:27" ht="12" customHeight="1" x14ac:dyDescent="0.6">
      <c r="B59" s="25"/>
      <c r="F59" s="50"/>
      <c r="G59" s="51"/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/>
      <c r="G60" s="51"/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/>
      <c r="G61" s="5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/>
      <c r="G62" s="51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/>
      <c r="G63" s="51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/>
      <c r="G64" s="51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/>
      <c r="G65" s="51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/>
      <c r="G66" s="51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/>
      <c r="G67" s="51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/>
      <c r="G68" s="51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3</v>
      </c>
      <c r="B76" s="25"/>
      <c r="C76" s="32">
        <f>+A76+1</f>
        <v>4</v>
      </c>
      <c r="F76" s="50"/>
      <c r="G76" s="51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7</v>
      </c>
      <c r="B77" s="34"/>
      <c r="F77" s="50"/>
      <c r="G77" s="51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0.51768000000000003</v>
      </c>
      <c r="F78" s="50"/>
      <c r="G78" s="51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1.03973</v>
      </c>
      <c r="F79" s="50"/>
      <c r="G79" s="51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5.2594478313214559E-2</v>
      </c>
      <c r="F81" s="50"/>
      <c r="G81" s="51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68.480671062318322</v>
      </c>
      <c r="F82" s="50"/>
      <c r="G82" s="51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ชป.น่าน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2014-01-06T07:14:30Z</cp:lastPrinted>
  <dcterms:created xsi:type="dcterms:W3CDTF">2007-06-15T01:12:23Z</dcterms:created>
  <dcterms:modified xsi:type="dcterms:W3CDTF">2023-01-03T08:33:52Z</dcterms:modified>
</cp:coreProperties>
</file>