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0"/>
  </bookViews>
  <sheets>
    <sheet name="std. - Y.20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<sst xmlns="http://schemas.openxmlformats.org/spreadsheetml/2006/main" count="39" uniqueCount="24">
  <si>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</si>
  <si>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</si>
  <si>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</si>
  <si>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</si>
  <si>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</si>
  <si>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</si>
  <si>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</si>
  <si>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</si>
  <si>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</si>
  <si>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</si>
  <si>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</si>
  <si>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</si>
  <si>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</si>
  <si>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</si>
  <si>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</si>
  <si>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</si>
  <si>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</si>
  <si>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</si>
  <si>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</si>
  <si>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</si>
  <si>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</si>
  <si>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</si>
  <si>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</si>
  <si>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 xml:space="preserve"> 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</si>
</sst>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27" xfId="0" applyNumberFormat="1" applyFont="1" applyFill="1" applyBorder="1" applyAlignment="1">
      <alignment/>
    </xf>
    <xf numFmtId="3" fontId="1" fillId="35" borderId="27" xfId="0" applyNumberFormat="1" applyFont="1" applyFill="1" applyBorder="1" applyAlignment="1">
      <alignment/>
    </xf>
    <xf numFmtId="3" fontId="1" fillId="36" borderId="27" xfId="0" applyNumberFormat="1" applyFont="1" applyFill="1" applyBorder="1" applyAlignment="1">
      <alignment/>
    </xf>
    <xf numFmtId="3" fontId="1" fillId="37" borderId="2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6" fillId="33" borderId="16" xfId="0" applyFont="1" applyFill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3" fontId="2" fillId="33" borderId="27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แสดงค่าเฉลี่ยและค่าเบี่ยงเบนมาตรฐานปริมาณฝนรายปี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Y.20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สอง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แพร่</a:t>
            </a:r>
          </a:p>
        </c:rich>
      </c:tx>
      <c:layout>
        <c:manualLayout>
          <c:xMode val="factor"/>
          <c:yMode val="factor"/>
          <c:x val="0.0755"/>
          <c:y val="-0.011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3"/>
          <c:y val="0.232"/>
          <c:w val="0.86175"/>
          <c:h val="0.66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Y.20'!$B$5:$B$52</c:f>
              <c:numCache>
                <c:ptCount val="48"/>
                <c:pt idx="0">
                  <c:v>2517</c:v>
                </c:pt>
                <c:pt idx="1">
                  <c:v>2518</c:v>
                </c:pt>
                <c:pt idx="2">
                  <c:v>2519</c:v>
                </c:pt>
                <c:pt idx="3">
                  <c:v>2520</c:v>
                </c:pt>
                <c:pt idx="4">
                  <c:v>2521</c:v>
                </c:pt>
                <c:pt idx="5">
                  <c:v>2522</c:v>
                </c:pt>
                <c:pt idx="6">
                  <c:v>2523</c:v>
                </c:pt>
                <c:pt idx="7">
                  <c:v>2524</c:v>
                </c:pt>
                <c:pt idx="8">
                  <c:v>2525</c:v>
                </c:pt>
                <c:pt idx="9">
                  <c:v>2526</c:v>
                </c:pt>
                <c:pt idx="10">
                  <c:v>2527</c:v>
                </c:pt>
                <c:pt idx="11">
                  <c:v>2528</c:v>
                </c:pt>
                <c:pt idx="12">
                  <c:v>2529</c:v>
                </c:pt>
                <c:pt idx="13">
                  <c:v>2530</c:v>
                </c:pt>
                <c:pt idx="14">
                  <c:v>2531</c:v>
                </c:pt>
                <c:pt idx="15">
                  <c:v>2532</c:v>
                </c:pt>
                <c:pt idx="16">
                  <c:v>2533</c:v>
                </c:pt>
                <c:pt idx="17">
                  <c:v>2534</c:v>
                </c:pt>
                <c:pt idx="18">
                  <c:v>2535</c:v>
                </c:pt>
                <c:pt idx="19">
                  <c:v>2536</c:v>
                </c:pt>
                <c:pt idx="20">
                  <c:v>2537</c:v>
                </c:pt>
                <c:pt idx="21">
                  <c:v>2538</c:v>
                </c:pt>
                <c:pt idx="22">
                  <c:v>2539</c:v>
                </c:pt>
                <c:pt idx="23">
                  <c:v>2540</c:v>
                </c:pt>
                <c:pt idx="24">
                  <c:v>2541</c:v>
                </c:pt>
                <c:pt idx="25">
                  <c:v>2542</c:v>
                </c:pt>
                <c:pt idx="26">
                  <c:v>2543</c:v>
                </c:pt>
                <c:pt idx="27">
                  <c:v>2544</c:v>
                </c:pt>
                <c:pt idx="28">
                  <c:v>2545</c:v>
                </c:pt>
                <c:pt idx="29">
                  <c:v>2546</c:v>
                </c:pt>
                <c:pt idx="30">
                  <c:v>2547</c:v>
                </c:pt>
                <c:pt idx="31">
                  <c:v>2548</c:v>
                </c:pt>
                <c:pt idx="32">
                  <c:v>2549</c:v>
                </c:pt>
                <c:pt idx="33">
                  <c:v>2550</c:v>
                </c:pt>
                <c:pt idx="34">
                  <c:v>2551</c:v>
                </c:pt>
                <c:pt idx="35">
                  <c:v>2552</c:v>
                </c:pt>
                <c:pt idx="36">
                  <c:v>2553</c:v>
                </c:pt>
                <c:pt idx="37">
                  <c:v>2554</c:v>
                </c:pt>
                <c:pt idx="38">
                  <c:v>2555</c:v>
                </c:pt>
                <c:pt idx="39">
                  <c:v>2556</c:v>
                </c:pt>
                <c:pt idx="40">
                  <c:v>2557</c:v>
                </c:pt>
                <c:pt idx="41">
                  <c:v>2558</c:v>
                </c:pt>
                <c:pt idx="42">
                  <c:v>2559</c:v>
                </c:pt>
                <c:pt idx="43">
                  <c:v>2560</c:v>
                </c:pt>
                <c:pt idx="44">
                  <c:v>2561</c:v>
                </c:pt>
                <c:pt idx="45">
                  <c:v>2562</c:v>
                </c:pt>
                <c:pt idx="46">
                  <c:v>2563</c:v>
                </c:pt>
                <c:pt idx="47">
                  <c:v>2564</c:v>
                </c:pt>
              </c:numCache>
            </c:numRef>
          </c:cat>
          <c:val>
            <c:numRef>
              <c:f>'std. - Y.20'!$C$5:$C$52</c:f>
              <c:numCache>
                <c:ptCount val="48"/>
                <c:pt idx="0">
                  <c:v>1430.4</c:v>
                </c:pt>
                <c:pt idx="1">
                  <c:v>1296.6</c:v>
                </c:pt>
                <c:pt idx="2">
                  <c:v>1307.6</c:v>
                </c:pt>
                <c:pt idx="3">
                  <c:v>1232.9</c:v>
                </c:pt>
                <c:pt idx="4">
                  <c:v>1294.8</c:v>
                </c:pt>
                <c:pt idx="5">
                  <c:v>1039.4</c:v>
                </c:pt>
                <c:pt idx="6">
                  <c:v>1151.1</c:v>
                </c:pt>
                <c:pt idx="7">
                  <c:v>1545.5</c:v>
                </c:pt>
                <c:pt idx="8">
                  <c:v>943.5</c:v>
                </c:pt>
                <c:pt idx="9">
                  <c:v>1150.3</c:v>
                </c:pt>
                <c:pt idx="10">
                  <c:v>1129.2</c:v>
                </c:pt>
                <c:pt idx="11">
                  <c:v>960.5</c:v>
                </c:pt>
                <c:pt idx="12">
                  <c:v>1200.8</c:v>
                </c:pt>
                <c:pt idx="13">
                  <c:v>1327.1</c:v>
                </c:pt>
                <c:pt idx="14">
                  <c:v>1336.6</c:v>
                </c:pt>
                <c:pt idx="15">
                  <c:v>1220.4</c:v>
                </c:pt>
                <c:pt idx="16">
                  <c:v>1060</c:v>
                </c:pt>
                <c:pt idx="17">
                  <c:v>1222.8</c:v>
                </c:pt>
                <c:pt idx="18">
                  <c:v>1134.6</c:v>
                </c:pt>
                <c:pt idx="19">
                  <c:v>1079.1</c:v>
                </c:pt>
                <c:pt idx="20">
                  <c:v>1561.2</c:v>
                </c:pt>
                <c:pt idx="21">
                  <c:v>1528.9</c:v>
                </c:pt>
                <c:pt idx="22">
                  <c:v>1069.6</c:v>
                </c:pt>
                <c:pt idx="23">
                  <c:v>1190</c:v>
                </c:pt>
                <c:pt idx="24">
                  <c:v>1054.1</c:v>
                </c:pt>
                <c:pt idx="25">
                  <c:v>1245.4</c:v>
                </c:pt>
                <c:pt idx="26">
                  <c:v>1588.3</c:v>
                </c:pt>
                <c:pt idx="27">
                  <c:v>1301.2</c:v>
                </c:pt>
                <c:pt idx="28">
                  <c:v>1633.4</c:v>
                </c:pt>
                <c:pt idx="29">
                  <c:v>1166</c:v>
                </c:pt>
                <c:pt idx="30">
                  <c:v>1063.7</c:v>
                </c:pt>
                <c:pt idx="31">
                  <c:v>1209.5</c:v>
                </c:pt>
                <c:pt idx="32">
                  <c:v>1349.2</c:v>
                </c:pt>
                <c:pt idx="33">
                  <c:v>1179.2</c:v>
                </c:pt>
                <c:pt idx="34">
                  <c:v>1220.7</c:v>
                </c:pt>
                <c:pt idx="35">
                  <c:v>1061.5</c:v>
                </c:pt>
                <c:pt idx="36">
                  <c:v>1357.7</c:v>
                </c:pt>
                <c:pt idx="37">
                  <c:v>1833.3000000000002</c:v>
                </c:pt>
                <c:pt idx="38">
                  <c:v>1611.4999999999998</c:v>
                </c:pt>
                <c:pt idx="39">
                  <c:v>1188.3</c:v>
                </c:pt>
                <c:pt idx="40">
                  <c:v>1418.9999999999998</c:v>
                </c:pt>
                <c:pt idx="41">
                  <c:v>1346.7000000000003</c:v>
                </c:pt>
                <c:pt idx="42">
                  <c:v>1240.2</c:v>
                </c:pt>
                <c:pt idx="43">
                  <c:v>1643.1</c:v>
                </c:pt>
                <c:pt idx="44">
                  <c:v>1146.1</c:v>
                </c:pt>
                <c:pt idx="45">
                  <c:v>810.7</c:v>
                </c:pt>
                <c:pt idx="46">
                  <c:v>967.3</c:v>
                </c:pt>
                <c:pt idx="47">
                  <c:v>992</c:v>
                </c:pt>
              </c:numCache>
            </c:numRef>
          </c:val>
        </c:ser>
        <c:gapWidth val="100"/>
        <c:axId val="50050314"/>
        <c:axId val="47799643"/>
      </c:barChart>
      <c:lineChart>
        <c:grouping val="standard"/>
        <c:varyColors val="0"/>
        <c:ser>
          <c:idx val="1"/>
          <c:order val="1"/>
          <c:tx>
            <c:v>ค่าเฉลี่ย  (2517 - 2563 )อยู่ระหว่างค่า+- SD 34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Y.20'!$B$5:$B$51</c:f>
              <c:numCache>
                <c:ptCount val="47"/>
                <c:pt idx="0">
                  <c:v>2517</c:v>
                </c:pt>
                <c:pt idx="1">
                  <c:v>2518</c:v>
                </c:pt>
                <c:pt idx="2">
                  <c:v>2519</c:v>
                </c:pt>
                <c:pt idx="3">
                  <c:v>2520</c:v>
                </c:pt>
                <c:pt idx="4">
                  <c:v>2521</c:v>
                </c:pt>
                <c:pt idx="5">
                  <c:v>2522</c:v>
                </c:pt>
                <c:pt idx="6">
                  <c:v>2523</c:v>
                </c:pt>
                <c:pt idx="7">
                  <c:v>2524</c:v>
                </c:pt>
                <c:pt idx="8">
                  <c:v>2525</c:v>
                </c:pt>
                <c:pt idx="9">
                  <c:v>2526</c:v>
                </c:pt>
                <c:pt idx="10">
                  <c:v>2527</c:v>
                </c:pt>
                <c:pt idx="11">
                  <c:v>2528</c:v>
                </c:pt>
                <c:pt idx="12">
                  <c:v>2529</c:v>
                </c:pt>
                <c:pt idx="13">
                  <c:v>2530</c:v>
                </c:pt>
                <c:pt idx="14">
                  <c:v>2531</c:v>
                </c:pt>
                <c:pt idx="15">
                  <c:v>2532</c:v>
                </c:pt>
                <c:pt idx="16">
                  <c:v>2533</c:v>
                </c:pt>
                <c:pt idx="17">
                  <c:v>2534</c:v>
                </c:pt>
                <c:pt idx="18">
                  <c:v>2535</c:v>
                </c:pt>
                <c:pt idx="19">
                  <c:v>2536</c:v>
                </c:pt>
                <c:pt idx="20">
                  <c:v>2537</c:v>
                </c:pt>
                <c:pt idx="21">
                  <c:v>2538</c:v>
                </c:pt>
                <c:pt idx="22">
                  <c:v>2539</c:v>
                </c:pt>
                <c:pt idx="23">
                  <c:v>2540</c:v>
                </c:pt>
                <c:pt idx="24">
                  <c:v>2541</c:v>
                </c:pt>
                <c:pt idx="25">
                  <c:v>2542</c:v>
                </c:pt>
                <c:pt idx="26">
                  <c:v>2543</c:v>
                </c:pt>
                <c:pt idx="27">
                  <c:v>2544</c:v>
                </c:pt>
                <c:pt idx="28">
                  <c:v>2545</c:v>
                </c:pt>
                <c:pt idx="29">
                  <c:v>2546</c:v>
                </c:pt>
                <c:pt idx="30">
                  <c:v>2547</c:v>
                </c:pt>
                <c:pt idx="31">
                  <c:v>2548</c:v>
                </c:pt>
                <c:pt idx="32">
                  <c:v>2549</c:v>
                </c:pt>
                <c:pt idx="33">
                  <c:v>2550</c:v>
                </c:pt>
                <c:pt idx="34">
                  <c:v>2551</c:v>
                </c:pt>
                <c:pt idx="35">
                  <c:v>2552</c:v>
                </c:pt>
                <c:pt idx="36">
                  <c:v>2553</c:v>
                </c:pt>
                <c:pt idx="37">
                  <c:v>2554</c:v>
                </c:pt>
                <c:pt idx="38">
                  <c:v>2555</c:v>
                </c:pt>
                <c:pt idx="39">
                  <c:v>2556</c:v>
                </c:pt>
                <c:pt idx="40">
                  <c:v>2557</c:v>
                </c:pt>
                <c:pt idx="41">
                  <c:v>2558</c:v>
                </c:pt>
                <c:pt idx="42">
                  <c:v>2559</c:v>
                </c:pt>
                <c:pt idx="43">
                  <c:v>2560</c:v>
                </c:pt>
                <c:pt idx="44">
                  <c:v>2561</c:v>
                </c:pt>
                <c:pt idx="45">
                  <c:v>2562</c:v>
                </c:pt>
                <c:pt idx="46">
                  <c:v>2563</c:v>
                </c:pt>
              </c:numCache>
            </c:numRef>
          </c:cat>
          <c:val>
            <c:numRef>
              <c:f>'std. - Y.20'!$E$5:$E$51</c:f>
              <c:numCache>
                <c:ptCount val="47"/>
                <c:pt idx="0">
                  <c:v>1256.361702127659</c:v>
                </c:pt>
                <c:pt idx="1">
                  <c:v>1256.361702127659</c:v>
                </c:pt>
                <c:pt idx="2">
                  <c:v>1256.361702127659</c:v>
                </c:pt>
                <c:pt idx="3">
                  <c:v>1256.361702127659</c:v>
                </c:pt>
                <c:pt idx="4">
                  <c:v>1256.361702127659</c:v>
                </c:pt>
                <c:pt idx="5">
                  <c:v>1256.361702127659</c:v>
                </c:pt>
                <c:pt idx="6">
                  <c:v>1256.361702127659</c:v>
                </c:pt>
                <c:pt idx="7">
                  <c:v>1256.361702127659</c:v>
                </c:pt>
                <c:pt idx="8">
                  <c:v>1256.361702127659</c:v>
                </c:pt>
                <c:pt idx="9">
                  <c:v>1256.361702127659</c:v>
                </c:pt>
                <c:pt idx="10">
                  <c:v>1256.361702127659</c:v>
                </c:pt>
                <c:pt idx="11">
                  <c:v>1256.361702127659</c:v>
                </c:pt>
                <c:pt idx="12">
                  <c:v>1256.361702127659</c:v>
                </c:pt>
                <c:pt idx="13">
                  <c:v>1256.361702127659</c:v>
                </c:pt>
                <c:pt idx="14">
                  <c:v>1256.361702127659</c:v>
                </c:pt>
                <c:pt idx="15">
                  <c:v>1256.361702127659</c:v>
                </c:pt>
                <c:pt idx="16">
                  <c:v>1256.361702127659</c:v>
                </c:pt>
                <c:pt idx="17">
                  <c:v>1256.361702127659</c:v>
                </c:pt>
                <c:pt idx="18">
                  <c:v>1256.361702127659</c:v>
                </c:pt>
                <c:pt idx="19">
                  <c:v>1256.361702127659</c:v>
                </c:pt>
                <c:pt idx="20">
                  <c:v>1256.361702127659</c:v>
                </c:pt>
                <c:pt idx="21">
                  <c:v>1256.361702127659</c:v>
                </c:pt>
                <c:pt idx="22">
                  <c:v>1256.361702127659</c:v>
                </c:pt>
                <c:pt idx="23">
                  <c:v>1256.361702127659</c:v>
                </c:pt>
                <c:pt idx="24">
                  <c:v>1256.361702127659</c:v>
                </c:pt>
                <c:pt idx="25">
                  <c:v>1256.361702127659</c:v>
                </c:pt>
                <c:pt idx="26">
                  <c:v>1256.361702127659</c:v>
                </c:pt>
                <c:pt idx="27">
                  <c:v>1256.361702127659</c:v>
                </c:pt>
                <c:pt idx="28">
                  <c:v>1256.361702127659</c:v>
                </c:pt>
                <c:pt idx="29">
                  <c:v>1256.361702127659</c:v>
                </c:pt>
                <c:pt idx="30">
                  <c:v>1256.361702127659</c:v>
                </c:pt>
                <c:pt idx="31">
                  <c:v>1256.361702127659</c:v>
                </c:pt>
                <c:pt idx="32">
                  <c:v>1256.361702127659</c:v>
                </c:pt>
                <c:pt idx="33">
                  <c:v>1256.361702127659</c:v>
                </c:pt>
                <c:pt idx="34">
                  <c:v>1256.361702127659</c:v>
                </c:pt>
                <c:pt idx="35">
                  <c:v>1256.361702127659</c:v>
                </c:pt>
                <c:pt idx="36">
                  <c:v>1256.361702127659</c:v>
                </c:pt>
                <c:pt idx="37">
                  <c:v>1256.361702127659</c:v>
                </c:pt>
                <c:pt idx="38">
                  <c:v>1256.361702127659</c:v>
                </c:pt>
                <c:pt idx="39">
                  <c:v>1256.361702127659</c:v>
                </c:pt>
                <c:pt idx="40">
                  <c:v>1256.361702127659</c:v>
                </c:pt>
                <c:pt idx="41">
                  <c:v>1256.361702127659</c:v>
                </c:pt>
                <c:pt idx="42">
                  <c:v>1256.361702127659</c:v>
                </c:pt>
                <c:pt idx="43">
                  <c:v>1256.361702127659</c:v>
                </c:pt>
                <c:pt idx="44">
                  <c:v>1256.361702127659</c:v>
                </c:pt>
                <c:pt idx="45">
                  <c:v>1256.361702127659</c:v>
                </c:pt>
                <c:pt idx="46">
                  <c:v>1256.361702127659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8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Y.20'!$B$5:$B$51</c:f>
              <c:numCache>
                <c:ptCount val="47"/>
                <c:pt idx="0">
                  <c:v>2517</c:v>
                </c:pt>
                <c:pt idx="1">
                  <c:v>2518</c:v>
                </c:pt>
                <c:pt idx="2">
                  <c:v>2519</c:v>
                </c:pt>
                <c:pt idx="3">
                  <c:v>2520</c:v>
                </c:pt>
                <c:pt idx="4">
                  <c:v>2521</c:v>
                </c:pt>
                <c:pt idx="5">
                  <c:v>2522</c:v>
                </c:pt>
                <c:pt idx="6">
                  <c:v>2523</c:v>
                </c:pt>
                <c:pt idx="7">
                  <c:v>2524</c:v>
                </c:pt>
                <c:pt idx="8">
                  <c:v>2525</c:v>
                </c:pt>
                <c:pt idx="9">
                  <c:v>2526</c:v>
                </c:pt>
                <c:pt idx="10">
                  <c:v>2527</c:v>
                </c:pt>
                <c:pt idx="11">
                  <c:v>2528</c:v>
                </c:pt>
                <c:pt idx="12">
                  <c:v>2529</c:v>
                </c:pt>
                <c:pt idx="13">
                  <c:v>2530</c:v>
                </c:pt>
                <c:pt idx="14">
                  <c:v>2531</c:v>
                </c:pt>
                <c:pt idx="15">
                  <c:v>2532</c:v>
                </c:pt>
                <c:pt idx="16">
                  <c:v>2533</c:v>
                </c:pt>
                <c:pt idx="17">
                  <c:v>2534</c:v>
                </c:pt>
                <c:pt idx="18">
                  <c:v>2535</c:v>
                </c:pt>
                <c:pt idx="19">
                  <c:v>2536</c:v>
                </c:pt>
                <c:pt idx="20">
                  <c:v>2537</c:v>
                </c:pt>
                <c:pt idx="21">
                  <c:v>2538</c:v>
                </c:pt>
                <c:pt idx="22">
                  <c:v>2539</c:v>
                </c:pt>
                <c:pt idx="23">
                  <c:v>2540</c:v>
                </c:pt>
                <c:pt idx="24">
                  <c:v>2541</c:v>
                </c:pt>
                <c:pt idx="25">
                  <c:v>2542</c:v>
                </c:pt>
                <c:pt idx="26">
                  <c:v>2543</c:v>
                </c:pt>
                <c:pt idx="27">
                  <c:v>2544</c:v>
                </c:pt>
                <c:pt idx="28">
                  <c:v>2545</c:v>
                </c:pt>
                <c:pt idx="29">
                  <c:v>2546</c:v>
                </c:pt>
                <c:pt idx="30">
                  <c:v>2547</c:v>
                </c:pt>
                <c:pt idx="31">
                  <c:v>2548</c:v>
                </c:pt>
                <c:pt idx="32">
                  <c:v>2549</c:v>
                </c:pt>
                <c:pt idx="33">
                  <c:v>2550</c:v>
                </c:pt>
                <c:pt idx="34">
                  <c:v>2551</c:v>
                </c:pt>
                <c:pt idx="35">
                  <c:v>2552</c:v>
                </c:pt>
                <c:pt idx="36">
                  <c:v>2553</c:v>
                </c:pt>
                <c:pt idx="37">
                  <c:v>2554</c:v>
                </c:pt>
                <c:pt idx="38">
                  <c:v>2555</c:v>
                </c:pt>
                <c:pt idx="39">
                  <c:v>2556</c:v>
                </c:pt>
                <c:pt idx="40">
                  <c:v>2557</c:v>
                </c:pt>
                <c:pt idx="41">
                  <c:v>2558</c:v>
                </c:pt>
                <c:pt idx="42">
                  <c:v>2559</c:v>
                </c:pt>
                <c:pt idx="43">
                  <c:v>2560</c:v>
                </c:pt>
                <c:pt idx="44">
                  <c:v>2561</c:v>
                </c:pt>
                <c:pt idx="45">
                  <c:v>2562</c:v>
                </c:pt>
                <c:pt idx="46">
                  <c:v>2563</c:v>
                </c:pt>
              </c:numCache>
            </c:numRef>
          </c:cat>
          <c:val>
            <c:numRef>
              <c:f>'std. - Y.20'!$H$5:$H$51</c:f>
              <c:numCache>
                <c:ptCount val="47"/>
                <c:pt idx="0">
                  <c:v>1467.4005864009168</c:v>
                </c:pt>
                <c:pt idx="1">
                  <c:v>1467.4005864009168</c:v>
                </c:pt>
                <c:pt idx="2">
                  <c:v>1467.4005864009168</c:v>
                </c:pt>
                <c:pt idx="3">
                  <c:v>1467.4005864009168</c:v>
                </c:pt>
                <c:pt idx="4">
                  <c:v>1467.4005864009168</c:v>
                </c:pt>
                <c:pt idx="5">
                  <c:v>1467.4005864009168</c:v>
                </c:pt>
                <c:pt idx="6">
                  <c:v>1467.4005864009168</c:v>
                </c:pt>
                <c:pt idx="7">
                  <c:v>1467.4005864009168</c:v>
                </c:pt>
                <c:pt idx="8">
                  <c:v>1467.4005864009168</c:v>
                </c:pt>
                <c:pt idx="9">
                  <c:v>1467.4005864009168</c:v>
                </c:pt>
                <c:pt idx="10">
                  <c:v>1467.4005864009168</c:v>
                </c:pt>
                <c:pt idx="11">
                  <c:v>1467.4005864009168</c:v>
                </c:pt>
                <c:pt idx="12">
                  <c:v>1467.4005864009168</c:v>
                </c:pt>
                <c:pt idx="13">
                  <c:v>1467.4005864009168</c:v>
                </c:pt>
                <c:pt idx="14">
                  <c:v>1467.4005864009168</c:v>
                </c:pt>
                <c:pt idx="15">
                  <c:v>1467.4005864009168</c:v>
                </c:pt>
                <c:pt idx="16">
                  <c:v>1467.4005864009168</c:v>
                </c:pt>
                <c:pt idx="17">
                  <c:v>1467.4005864009168</c:v>
                </c:pt>
                <c:pt idx="18">
                  <c:v>1467.4005864009168</c:v>
                </c:pt>
                <c:pt idx="19">
                  <c:v>1467.4005864009168</c:v>
                </c:pt>
                <c:pt idx="20">
                  <c:v>1467.4005864009168</c:v>
                </c:pt>
                <c:pt idx="21">
                  <c:v>1467.4005864009168</c:v>
                </c:pt>
                <c:pt idx="22">
                  <c:v>1467.4005864009168</c:v>
                </c:pt>
                <c:pt idx="23">
                  <c:v>1467.4005864009168</c:v>
                </c:pt>
                <c:pt idx="24">
                  <c:v>1467.4005864009168</c:v>
                </c:pt>
                <c:pt idx="25">
                  <c:v>1467.4005864009168</c:v>
                </c:pt>
                <c:pt idx="26">
                  <c:v>1467.4005864009168</c:v>
                </c:pt>
                <c:pt idx="27">
                  <c:v>1467.4005864009168</c:v>
                </c:pt>
                <c:pt idx="28">
                  <c:v>1467.4005864009168</c:v>
                </c:pt>
                <c:pt idx="29">
                  <c:v>1467.4005864009168</c:v>
                </c:pt>
                <c:pt idx="30">
                  <c:v>1467.4005864009168</c:v>
                </c:pt>
                <c:pt idx="31">
                  <c:v>1467.4005864009168</c:v>
                </c:pt>
                <c:pt idx="32">
                  <c:v>1467.4005864009168</c:v>
                </c:pt>
                <c:pt idx="33">
                  <c:v>1467.4005864009168</c:v>
                </c:pt>
                <c:pt idx="34">
                  <c:v>1467.4005864009168</c:v>
                </c:pt>
                <c:pt idx="35">
                  <c:v>1467.4005864009168</c:v>
                </c:pt>
                <c:pt idx="36">
                  <c:v>1467.4005864009168</c:v>
                </c:pt>
                <c:pt idx="37">
                  <c:v>1467.4005864009168</c:v>
                </c:pt>
                <c:pt idx="38">
                  <c:v>1467.4005864009168</c:v>
                </c:pt>
                <c:pt idx="39">
                  <c:v>1467.4005864009168</c:v>
                </c:pt>
                <c:pt idx="40">
                  <c:v>1467.4005864009168</c:v>
                </c:pt>
                <c:pt idx="41">
                  <c:v>1467.4005864009168</c:v>
                </c:pt>
                <c:pt idx="42">
                  <c:v>1467.4005864009168</c:v>
                </c:pt>
                <c:pt idx="43">
                  <c:v>1467.4005864009168</c:v>
                </c:pt>
                <c:pt idx="44">
                  <c:v>1467.4005864009168</c:v>
                </c:pt>
                <c:pt idx="45">
                  <c:v>1467.4005864009168</c:v>
                </c:pt>
                <c:pt idx="46">
                  <c:v>1467.4005864009168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5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Y.20'!$B$5:$B$51</c:f>
              <c:numCache>
                <c:ptCount val="47"/>
                <c:pt idx="0">
                  <c:v>2517</c:v>
                </c:pt>
                <c:pt idx="1">
                  <c:v>2518</c:v>
                </c:pt>
                <c:pt idx="2">
                  <c:v>2519</c:v>
                </c:pt>
                <c:pt idx="3">
                  <c:v>2520</c:v>
                </c:pt>
                <c:pt idx="4">
                  <c:v>2521</c:v>
                </c:pt>
                <c:pt idx="5">
                  <c:v>2522</c:v>
                </c:pt>
                <c:pt idx="6">
                  <c:v>2523</c:v>
                </c:pt>
                <c:pt idx="7">
                  <c:v>2524</c:v>
                </c:pt>
                <c:pt idx="8">
                  <c:v>2525</c:v>
                </c:pt>
                <c:pt idx="9">
                  <c:v>2526</c:v>
                </c:pt>
                <c:pt idx="10">
                  <c:v>2527</c:v>
                </c:pt>
                <c:pt idx="11">
                  <c:v>2528</c:v>
                </c:pt>
                <c:pt idx="12">
                  <c:v>2529</c:v>
                </c:pt>
                <c:pt idx="13">
                  <c:v>2530</c:v>
                </c:pt>
                <c:pt idx="14">
                  <c:v>2531</c:v>
                </c:pt>
                <c:pt idx="15">
                  <c:v>2532</c:v>
                </c:pt>
                <c:pt idx="16">
                  <c:v>2533</c:v>
                </c:pt>
                <c:pt idx="17">
                  <c:v>2534</c:v>
                </c:pt>
                <c:pt idx="18">
                  <c:v>2535</c:v>
                </c:pt>
                <c:pt idx="19">
                  <c:v>2536</c:v>
                </c:pt>
                <c:pt idx="20">
                  <c:v>2537</c:v>
                </c:pt>
                <c:pt idx="21">
                  <c:v>2538</c:v>
                </c:pt>
                <c:pt idx="22">
                  <c:v>2539</c:v>
                </c:pt>
                <c:pt idx="23">
                  <c:v>2540</c:v>
                </c:pt>
                <c:pt idx="24">
                  <c:v>2541</c:v>
                </c:pt>
                <c:pt idx="25">
                  <c:v>2542</c:v>
                </c:pt>
                <c:pt idx="26">
                  <c:v>2543</c:v>
                </c:pt>
                <c:pt idx="27">
                  <c:v>2544</c:v>
                </c:pt>
                <c:pt idx="28">
                  <c:v>2545</c:v>
                </c:pt>
                <c:pt idx="29">
                  <c:v>2546</c:v>
                </c:pt>
                <c:pt idx="30">
                  <c:v>2547</c:v>
                </c:pt>
                <c:pt idx="31">
                  <c:v>2548</c:v>
                </c:pt>
                <c:pt idx="32">
                  <c:v>2549</c:v>
                </c:pt>
                <c:pt idx="33">
                  <c:v>2550</c:v>
                </c:pt>
                <c:pt idx="34">
                  <c:v>2551</c:v>
                </c:pt>
                <c:pt idx="35">
                  <c:v>2552</c:v>
                </c:pt>
                <c:pt idx="36">
                  <c:v>2553</c:v>
                </c:pt>
                <c:pt idx="37">
                  <c:v>2554</c:v>
                </c:pt>
                <c:pt idx="38">
                  <c:v>2555</c:v>
                </c:pt>
                <c:pt idx="39">
                  <c:v>2556</c:v>
                </c:pt>
                <c:pt idx="40">
                  <c:v>2557</c:v>
                </c:pt>
                <c:pt idx="41">
                  <c:v>2558</c:v>
                </c:pt>
                <c:pt idx="42">
                  <c:v>2559</c:v>
                </c:pt>
                <c:pt idx="43">
                  <c:v>2560</c:v>
                </c:pt>
                <c:pt idx="44">
                  <c:v>2561</c:v>
                </c:pt>
                <c:pt idx="45">
                  <c:v>2562</c:v>
                </c:pt>
                <c:pt idx="46">
                  <c:v>2563</c:v>
                </c:pt>
              </c:numCache>
            </c:numRef>
          </c:cat>
          <c:val>
            <c:numRef>
              <c:f>'std. - Y.20'!$F$5:$F$51</c:f>
              <c:numCache>
                <c:ptCount val="47"/>
                <c:pt idx="0">
                  <c:v>1045.3228178544014</c:v>
                </c:pt>
                <c:pt idx="1">
                  <c:v>1045.3228178544014</c:v>
                </c:pt>
                <c:pt idx="2">
                  <c:v>1045.3228178544014</c:v>
                </c:pt>
                <c:pt idx="3">
                  <c:v>1045.3228178544014</c:v>
                </c:pt>
                <c:pt idx="4">
                  <c:v>1045.3228178544014</c:v>
                </c:pt>
                <c:pt idx="5">
                  <c:v>1045.3228178544014</c:v>
                </c:pt>
                <c:pt idx="6">
                  <c:v>1045.3228178544014</c:v>
                </c:pt>
                <c:pt idx="7">
                  <c:v>1045.3228178544014</c:v>
                </c:pt>
                <c:pt idx="8">
                  <c:v>1045.3228178544014</c:v>
                </c:pt>
                <c:pt idx="9">
                  <c:v>1045.3228178544014</c:v>
                </c:pt>
                <c:pt idx="10">
                  <c:v>1045.3228178544014</c:v>
                </c:pt>
                <c:pt idx="11">
                  <c:v>1045.3228178544014</c:v>
                </c:pt>
                <c:pt idx="12">
                  <c:v>1045.3228178544014</c:v>
                </c:pt>
                <c:pt idx="13">
                  <c:v>1045.3228178544014</c:v>
                </c:pt>
                <c:pt idx="14">
                  <c:v>1045.3228178544014</c:v>
                </c:pt>
                <c:pt idx="15">
                  <c:v>1045.3228178544014</c:v>
                </c:pt>
                <c:pt idx="16">
                  <c:v>1045.3228178544014</c:v>
                </c:pt>
                <c:pt idx="17">
                  <c:v>1045.3228178544014</c:v>
                </c:pt>
                <c:pt idx="18">
                  <c:v>1045.3228178544014</c:v>
                </c:pt>
                <c:pt idx="19">
                  <c:v>1045.3228178544014</c:v>
                </c:pt>
                <c:pt idx="20">
                  <c:v>1045.3228178544014</c:v>
                </c:pt>
                <c:pt idx="21">
                  <c:v>1045.3228178544014</c:v>
                </c:pt>
                <c:pt idx="22">
                  <c:v>1045.3228178544014</c:v>
                </c:pt>
                <c:pt idx="23">
                  <c:v>1045.3228178544014</c:v>
                </c:pt>
                <c:pt idx="24">
                  <c:v>1045.3228178544014</c:v>
                </c:pt>
                <c:pt idx="25">
                  <c:v>1045.3228178544014</c:v>
                </c:pt>
                <c:pt idx="26">
                  <c:v>1045.3228178544014</c:v>
                </c:pt>
                <c:pt idx="27">
                  <c:v>1045.3228178544014</c:v>
                </c:pt>
                <c:pt idx="28">
                  <c:v>1045.3228178544014</c:v>
                </c:pt>
                <c:pt idx="29">
                  <c:v>1045.3228178544014</c:v>
                </c:pt>
                <c:pt idx="30">
                  <c:v>1045.3228178544014</c:v>
                </c:pt>
                <c:pt idx="31">
                  <c:v>1045.3228178544014</c:v>
                </c:pt>
                <c:pt idx="32">
                  <c:v>1045.3228178544014</c:v>
                </c:pt>
                <c:pt idx="33">
                  <c:v>1045.3228178544014</c:v>
                </c:pt>
                <c:pt idx="34">
                  <c:v>1045.3228178544014</c:v>
                </c:pt>
                <c:pt idx="35">
                  <c:v>1045.3228178544014</c:v>
                </c:pt>
                <c:pt idx="36">
                  <c:v>1045.3228178544014</c:v>
                </c:pt>
                <c:pt idx="37">
                  <c:v>1045.3228178544014</c:v>
                </c:pt>
                <c:pt idx="38">
                  <c:v>1045.3228178544014</c:v>
                </c:pt>
                <c:pt idx="39">
                  <c:v>1045.3228178544014</c:v>
                </c:pt>
                <c:pt idx="40">
                  <c:v>1045.3228178544014</c:v>
                </c:pt>
                <c:pt idx="41">
                  <c:v>1045.3228178544014</c:v>
                </c:pt>
                <c:pt idx="42">
                  <c:v>1045.3228178544014</c:v>
                </c:pt>
                <c:pt idx="43">
                  <c:v>1045.3228178544014</c:v>
                </c:pt>
                <c:pt idx="44">
                  <c:v>1045.3228178544014</c:v>
                </c:pt>
                <c:pt idx="45">
                  <c:v>1045.3228178544014</c:v>
                </c:pt>
                <c:pt idx="46">
                  <c:v>1045.3228178544014</c:v>
                </c:pt>
              </c:numCache>
            </c:numRef>
          </c:val>
          <c:smooth val="0"/>
        </c:ser>
        <c:axId val="50050314"/>
        <c:axId val="47799643"/>
      </c:lineChart>
      <c:catAx>
        <c:axId val="50050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7799643"/>
        <c:crossesAt val="0"/>
        <c:auto val="1"/>
        <c:lblOffset val="100"/>
        <c:tickLblSkip val="2"/>
        <c:noMultiLvlLbl val="0"/>
      </c:catAx>
      <c:valAx>
        <c:axId val="47799643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0050314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24"/>
          <c:y val="0.88975"/>
          <c:w val="0.976"/>
          <c:h val="0.10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แสดงค่าเฉลี่ยและแนวโน้มปริมาณฝนรายปี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Y.20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สอง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แพร่</a:t>
            </a:r>
          </a:p>
        </c:rich>
      </c:tx>
      <c:layout>
        <c:manualLayout>
          <c:xMode val="factor"/>
          <c:yMode val="factor"/>
          <c:x val="0.04625"/>
          <c:y val="-0.007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85"/>
          <c:y val="0.237"/>
          <c:w val="0.85325"/>
          <c:h val="0.688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Y.20'!$B$5:$B$52</c:f>
              <c:numCache>
                <c:ptCount val="48"/>
                <c:pt idx="0">
                  <c:v>2517</c:v>
                </c:pt>
                <c:pt idx="1">
                  <c:v>2518</c:v>
                </c:pt>
                <c:pt idx="2">
                  <c:v>2519</c:v>
                </c:pt>
                <c:pt idx="3">
                  <c:v>2520</c:v>
                </c:pt>
                <c:pt idx="4">
                  <c:v>2521</c:v>
                </c:pt>
                <c:pt idx="5">
                  <c:v>2522</c:v>
                </c:pt>
                <c:pt idx="6">
                  <c:v>2523</c:v>
                </c:pt>
                <c:pt idx="7">
                  <c:v>2524</c:v>
                </c:pt>
                <c:pt idx="8">
                  <c:v>2525</c:v>
                </c:pt>
                <c:pt idx="9">
                  <c:v>2526</c:v>
                </c:pt>
                <c:pt idx="10">
                  <c:v>2527</c:v>
                </c:pt>
                <c:pt idx="11">
                  <c:v>2528</c:v>
                </c:pt>
                <c:pt idx="12">
                  <c:v>2529</c:v>
                </c:pt>
                <c:pt idx="13">
                  <c:v>2530</c:v>
                </c:pt>
                <c:pt idx="14">
                  <c:v>2531</c:v>
                </c:pt>
                <c:pt idx="15">
                  <c:v>2532</c:v>
                </c:pt>
                <c:pt idx="16">
                  <c:v>2533</c:v>
                </c:pt>
                <c:pt idx="17">
                  <c:v>2534</c:v>
                </c:pt>
                <c:pt idx="18">
                  <c:v>2535</c:v>
                </c:pt>
                <c:pt idx="19">
                  <c:v>2536</c:v>
                </c:pt>
                <c:pt idx="20">
                  <c:v>2537</c:v>
                </c:pt>
                <c:pt idx="21">
                  <c:v>2538</c:v>
                </c:pt>
                <c:pt idx="22">
                  <c:v>2539</c:v>
                </c:pt>
                <c:pt idx="23">
                  <c:v>2540</c:v>
                </c:pt>
                <c:pt idx="24">
                  <c:v>2541</c:v>
                </c:pt>
                <c:pt idx="25">
                  <c:v>2542</c:v>
                </c:pt>
                <c:pt idx="26">
                  <c:v>2543</c:v>
                </c:pt>
                <c:pt idx="27">
                  <c:v>2544</c:v>
                </c:pt>
                <c:pt idx="28">
                  <c:v>2545</c:v>
                </c:pt>
                <c:pt idx="29">
                  <c:v>2546</c:v>
                </c:pt>
                <c:pt idx="30">
                  <c:v>2547</c:v>
                </c:pt>
                <c:pt idx="31">
                  <c:v>2548</c:v>
                </c:pt>
                <c:pt idx="32">
                  <c:v>2549</c:v>
                </c:pt>
                <c:pt idx="33">
                  <c:v>2550</c:v>
                </c:pt>
                <c:pt idx="34">
                  <c:v>2551</c:v>
                </c:pt>
                <c:pt idx="35">
                  <c:v>2552</c:v>
                </c:pt>
                <c:pt idx="36">
                  <c:v>2553</c:v>
                </c:pt>
                <c:pt idx="37">
                  <c:v>2554</c:v>
                </c:pt>
                <c:pt idx="38">
                  <c:v>2555</c:v>
                </c:pt>
                <c:pt idx="39">
                  <c:v>2556</c:v>
                </c:pt>
                <c:pt idx="40">
                  <c:v>2557</c:v>
                </c:pt>
                <c:pt idx="41">
                  <c:v>2558</c:v>
                </c:pt>
                <c:pt idx="42">
                  <c:v>2559</c:v>
                </c:pt>
                <c:pt idx="43">
                  <c:v>2560</c:v>
                </c:pt>
                <c:pt idx="44">
                  <c:v>2561</c:v>
                </c:pt>
                <c:pt idx="45">
                  <c:v>2562</c:v>
                </c:pt>
                <c:pt idx="46">
                  <c:v>2563</c:v>
                </c:pt>
                <c:pt idx="47">
                  <c:v>2564</c:v>
                </c:pt>
              </c:numCache>
            </c:numRef>
          </c:cat>
          <c:val>
            <c:numRef>
              <c:f>'std. - Y.20'!$C$5:$C$51</c:f>
              <c:numCache>
                <c:ptCount val="47"/>
                <c:pt idx="0">
                  <c:v>1430.4</c:v>
                </c:pt>
                <c:pt idx="1">
                  <c:v>1296.6</c:v>
                </c:pt>
                <c:pt idx="2">
                  <c:v>1307.6</c:v>
                </c:pt>
                <c:pt idx="3">
                  <c:v>1232.9</c:v>
                </c:pt>
                <c:pt idx="4">
                  <c:v>1294.8</c:v>
                </c:pt>
                <c:pt idx="5">
                  <c:v>1039.4</c:v>
                </c:pt>
                <c:pt idx="6">
                  <c:v>1151.1</c:v>
                </c:pt>
                <c:pt idx="7">
                  <c:v>1545.5</c:v>
                </c:pt>
                <c:pt idx="8">
                  <c:v>943.5</c:v>
                </c:pt>
                <c:pt idx="9">
                  <c:v>1150.3</c:v>
                </c:pt>
                <c:pt idx="10">
                  <c:v>1129.2</c:v>
                </c:pt>
                <c:pt idx="11">
                  <c:v>960.5</c:v>
                </c:pt>
                <c:pt idx="12">
                  <c:v>1200.8</c:v>
                </c:pt>
                <c:pt idx="13">
                  <c:v>1327.1</c:v>
                </c:pt>
                <c:pt idx="14">
                  <c:v>1336.6</c:v>
                </c:pt>
                <c:pt idx="15">
                  <c:v>1220.4</c:v>
                </c:pt>
                <c:pt idx="16">
                  <c:v>1060</c:v>
                </c:pt>
                <c:pt idx="17">
                  <c:v>1222.8</c:v>
                </c:pt>
                <c:pt idx="18">
                  <c:v>1134.6</c:v>
                </c:pt>
                <c:pt idx="19">
                  <c:v>1079.1</c:v>
                </c:pt>
                <c:pt idx="20">
                  <c:v>1561.2</c:v>
                </c:pt>
                <c:pt idx="21">
                  <c:v>1528.9</c:v>
                </c:pt>
                <c:pt idx="22">
                  <c:v>1069.6</c:v>
                </c:pt>
                <c:pt idx="23">
                  <c:v>1190</c:v>
                </c:pt>
                <c:pt idx="24">
                  <c:v>1054.1</c:v>
                </c:pt>
                <c:pt idx="25">
                  <c:v>1245.4</c:v>
                </c:pt>
                <c:pt idx="26">
                  <c:v>1588.3</c:v>
                </c:pt>
                <c:pt idx="27">
                  <c:v>1301.2</c:v>
                </c:pt>
                <c:pt idx="28">
                  <c:v>1633.4</c:v>
                </c:pt>
                <c:pt idx="29">
                  <c:v>1166</c:v>
                </c:pt>
                <c:pt idx="30">
                  <c:v>1063.7</c:v>
                </c:pt>
                <c:pt idx="31">
                  <c:v>1209.5</c:v>
                </c:pt>
                <c:pt idx="32">
                  <c:v>1349.2</c:v>
                </c:pt>
                <c:pt idx="33">
                  <c:v>1179.2</c:v>
                </c:pt>
                <c:pt idx="34">
                  <c:v>1220.7</c:v>
                </c:pt>
                <c:pt idx="35">
                  <c:v>1061.5</c:v>
                </c:pt>
                <c:pt idx="36">
                  <c:v>1357.7</c:v>
                </c:pt>
                <c:pt idx="37">
                  <c:v>1833.3000000000002</c:v>
                </c:pt>
                <c:pt idx="38">
                  <c:v>1611.4999999999998</c:v>
                </c:pt>
                <c:pt idx="39">
                  <c:v>1188.3</c:v>
                </c:pt>
                <c:pt idx="40">
                  <c:v>1418.9999999999998</c:v>
                </c:pt>
                <c:pt idx="41">
                  <c:v>1346.7000000000003</c:v>
                </c:pt>
                <c:pt idx="42">
                  <c:v>1240.2</c:v>
                </c:pt>
                <c:pt idx="43">
                  <c:v>1643.1</c:v>
                </c:pt>
                <c:pt idx="44">
                  <c:v>1146.1</c:v>
                </c:pt>
                <c:pt idx="45">
                  <c:v>810.7</c:v>
                </c:pt>
                <c:pt idx="46">
                  <c:v>967.3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(2517 - 2563 ) 47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Y.20'!$B$5:$B$52</c:f>
              <c:numCache>
                <c:ptCount val="48"/>
                <c:pt idx="0">
                  <c:v>2517</c:v>
                </c:pt>
                <c:pt idx="1">
                  <c:v>2518</c:v>
                </c:pt>
                <c:pt idx="2">
                  <c:v>2519</c:v>
                </c:pt>
                <c:pt idx="3">
                  <c:v>2520</c:v>
                </c:pt>
                <c:pt idx="4">
                  <c:v>2521</c:v>
                </c:pt>
                <c:pt idx="5">
                  <c:v>2522</c:v>
                </c:pt>
                <c:pt idx="6">
                  <c:v>2523</c:v>
                </c:pt>
                <c:pt idx="7">
                  <c:v>2524</c:v>
                </c:pt>
                <c:pt idx="8">
                  <c:v>2525</c:v>
                </c:pt>
                <c:pt idx="9">
                  <c:v>2526</c:v>
                </c:pt>
                <c:pt idx="10">
                  <c:v>2527</c:v>
                </c:pt>
                <c:pt idx="11">
                  <c:v>2528</c:v>
                </c:pt>
                <c:pt idx="12">
                  <c:v>2529</c:v>
                </c:pt>
                <c:pt idx="13">
                  <c:v>2530</c:v>
                </c:pt>
                <c:pt idx="14">
                  <c:v>2531</c:v>
                </c:pt>
                <c:pt idx="15">
                  <c:v>2532</c:v>
                </c:pt>
                <c:pt idx="16">
                  <c:v>2533</c:v>
                </c:pt>
                <c:pt idx="17">
                  <c:v>2534</c:v>
                </c:pt>
                <c:pt idx="18">
                  <c:v>2535</c:v>
                </c:pt>
                <c:pt idx="19">
                  <c:v>2536</c:v>
                </c:pt>
                <c:pt idx="20">
                  <c:v>2537</c:v>
                </c:pt>
                <c:pt idx="21">
                  <c:v>2538</c:v>
                </c:pt>
                <c:pt idx="22">
                  <c:v>2539</c:v>
                </c:pt>
                <c:pt idx="23">
                  <c:v>2540</c:v>
                </c:pt>
                <c:pt idx="24">
                  <c:v>2541</c:v>
                </c:pt>
                <c:pt idx="25">
                  <c:v>2542</c:v>
                </c:pt>
                <c:pt idx="26">
                  <c:v>2543</c:v>
                </c:pt>
                <c:pt idx="27">
                  <c:v>2544</c:v>
                </c:pt>
                <c:pt idx="28">
                  <c:v>2545</c:v>
                </c:pt>
                <c:pt idx="29">
                  <c:v>2546</c:v>
                </c:pt>
                <c:pt idx="30">
                  <c:v>2547</c:v>
                </c:pt>
                <c:pt idx="31">
                  <c:v>2548</c:v>
                </c:pt>
                <c:pt idx="32">
                  <c:v>2549</c:v>
                </c:pt>
                <c:pt idx="33">
                  <c:v>2550</c:v>
                </c:pt>
                <c:pt idx="34">
                  <c:v>2551</c:v>
                </c:pt>
                <c:pt idx="35">
                  <c:v>2552</c:v>
                </c:pt>
                <c:pt idx="36">
                  <c:v>2553</c:v>
                </c:pt>
                <c:pt idx="37">
                  <c:v>2554</c:v>
                </c:pt>
                <c:pt idx="38">
                  <c:v>2555</c:v>
                </c:pt>
                <c:pt idx="39">
                  <c:v>2556</c:v>
                </c:pt>
                <c:pt idx="40">
                  <c:v>2557</c:v>
                </c:pt>
                <c:pt idx="41">
                  <c:v>2558</c:v>
                </c:pt>
                <c:pt idx="42">
                  <c:v>2559</c:v>
                </c:pt>
                <c:pt idx="43">
                  <c:v>2560</c:v>
                </c:pt>
                <c:pt idx="44">
                  <c:v>2561</c:v>
                </c:pt>
                <c:pt idx="45">
                  <c:v>2562</c:v>
                </c:pt>
                <c:pt idx="46">
                  <c:v>2563</c:v>
                </c:pt>
                <c:pt idx="47">
                  <c:v>2564</c:v>
                </c:pt>
              </c:numCache>
            </c:numRef>
          </c:cat>
          <c:val>
            <c:numRef>
              <c:f>'std. - Y.20'!$E$5:$E$51</c:f>
              <c:numCache>
                <c:ptCount val="47"/>
                <c:pt idx="0">
                  <c:v>1256.361702127659</c:v>
                </c:pt>
                <c:pt idx="1">
                  <c:v>1256.361702127659</c:v>
                </c:pt>
                <c:pt idx="2">
                  <c:v>1256.361702127659</c:v>
                </c:pt>
                <c:pt idx="3">
                  <c:v>1256.361702127659</c:v>
                </c:pt>
                <c:pt idx="4">
                  <c:v>1256.361702127659</c:v>
                </c:pt>
                <c:pt idx="5">
                  <c:v>1256.361702127659</c:v>
                </c:pt>
                <c:pt idx="6">
                  <c:v>1256.361702127659</c:v>
                </c:pt>
                <c:pt idx="7">
                  <c:v>1256.361702127659</c:v>
                </c:pt>
                <c:pt idx="8">
                  <c:v>1256.361702127659</c:v>
                </c:pt>
                <c:pt idx="9">
                  <c:v>1256.361702127659</c:v>
                </c:pt>
                <c:pt idx="10">
                  <c:v>1256.361702127659</c:v>
                </c:pt>
                <c:pt idx="11">
                  <c:v>1256.361702127659</c:v>
                </c:pt>
                <c:pt idx="12">
                  <c:v>1256.361702127659</c:v>
                </c:pt>
                <c:pt idx="13">
                  <c:v>1256.361702127659</c:v>
                </c:pt>
                <c:pt idx="14">
                  <c:v>1256.361702127659</c:v>
                </c:pt>
                <c:pt idx="15">
                  <c:v>1256.361702127659</c:v>
                </c:pt>
                <c:pt idx="16">
                  <c:v>1256.361702127659</c:v>
                </c:pt>
                <c:pt idx="17">
                  <c:v>1256.361702127659</c:v>
                </c:pt>
                <c:pt idx="18">
                  <c:v>1256.361702127659</c:v>
                </c:pt>
                <c:pt idx="19">
                  <c:v>1256.361702127659</c:v>
                </c:pt>
                <c:pt idx="20">
                  <c:v>1256.361702127659</c:v>
                </c:pt>
                <c:pt idx="21">
                  <c:v>1256.361702127659</c:v>
                </c:pt>
                <c:pt idx="22">
                  <c:v>1256.361702127659</c:v>
                </c:pt>
                <c:pt idx="23">
                  <c:v>1256.361702127659</c:v>
                </c:pt>
                <c:pt idx="24">
                  <c:v>1256.361702127659</c:v>
                </c:pt>
                <c:pt idx="25">
                  <c:v>1256.361702127659</c:v>
                </c:pt>
                <c:pt idx="26">
                  <c:v>1256.361702127659</c:v>
                </c:pt>
                <c:pt idx="27">
                  <c:v>1256.361702127659</c:v>
                </c:pt>
                <c:pt idx="28">
                  <c:v>1256.361702127659</c:v>
                </c:pt>
                <c:pt idx="29">
                  <c:v>1256.361702127659</c:v>
                </c:pt>
                <c:pt idx="30">
                  <c:v>1256.361702127659</c:v>
                </c:pt>
                <c:pt idx="31">
                  <c:v>1256.361702127659</c:v>
                </c:pt>
                <c:pt idx="32">
                  <c:v>1256.361702127659</c:v>
                </c:pt>
                <c:pt idx="33">
                  <c:v>1256.361702127659</c:v>
                </c:pt>
                <c:pt idx="34">
                  <c:v>1256.361702127659</c:v>
                </c:pt>
                <c:pt idx="35">
                  <c:v>1256.361702127659</c:v>
                </c:pt>
                <c:pt idx="36">
                  <c:v>1256.361702127659</c:v>
                </c:pt>
                <c:pt idx="37">
                  <c:v>1256.361702127659</c:v>
                </c:pt>
                <c:pt idx="38">
                  <c:v>1256.361702127659</c:v>
                </c:pt>
                <c:pt idx="39">
                  <c:v>1256.361702127659</c:v>
                </c:pt>
                <c:pt idx="40">
                  <c:v>1256.361702127659</c:v>
                </c:pt>
                <c:pt idx="41">
                  <c:v>1256.361702127659</c:v>
                </c:pt>
                <c:pt idx="42">
                  <c:v>1256.361702127659</c:v>
                </c:pt>
                <c:pt idx="43">
                  <c:v>1256.361702127659</c:v>
                </c:pt>
                <c:pt idx="44">
                  <c:v>1256.361702127659</c:v>
                </c:pt>
                <c:pt idx="45">
                  <c:v>1256.361702127659</c:v>
                </c:pt>
                <c:pt idx="46">
                  <c:v>1256.361702127659</c:v>
                </c:pt>
              </c:numCache>
            </c:numRef>
          </c:val>
          <c:smooth val="0"/>
        </c:ser>
        <c:ser>
          <c:idx val="2"/>
          <c:order val="2"/>
          <c:tx>
            <c:v>ปี2564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4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Y.20'!$B$5:$B$52</c:f>
              <c:numCache>
                <c:ptCount val="48"/>
                <c:pt idx="0">
                  <c:v>2517</c:v>
                </c:pt>
                <c:pt idx="1">
                  <c:v>2518</c:v>
                </c:pt>
                <c:pt idx="2">
                  <c:v>2519</c:v>
                </c:pt>
                <c:pt idx="3">
                  <c:v>2520</c:v>
                </c:pt>
                <c:pt idx="4">
                  <c:v>2521</c:v>
                </c:pt>
                <c:pt idx="5">
                  <c:v>2522</c:v>
                </c:pt>
                <c:pt idx="6">
                  <c:v>2523</c:v>
                </c:pt>
                <c:pt idx="7">
                  <c:v>2524</c:v>
                </c:pt>
                <c:pt idx="8">
                  <c:v>2525</c:v>
                </c:pt>
                <c:pt idx="9">
                  <c:v>2526</c:v>
                </c:pt>
                <c:pt idx="10">
                  <c:v>2527</c:v>
                </c:pt>
                <c:pt idx="11">
                  <c:v>2528</c:v>
                </c:pt>
                <c:pt idx="12">
                  <c:v>2529</c:v>
                </c:pt>
                <c:pt idx="13">
                  <c:v>2530</c:v>
                </c:pt>
                <c:pt idx="14">
                  <c:v>2531</c:v>
                </c:pt>
                <c:pt idx="15">
                  <c:v>2532</c:v>
                </c:pt>
                <c:pt idx="16">
                  <c:v>2533</c:v>
                </c:pt>
                <c:pt idx="17">
                  <c:v>2534</c:v>
                </c:pt>
                <c:pt idx="18">
                  <c:v>2535</c:v>
                </c:pt>
                <c:pt idx="19">
                  <c:v>2536</c:v>
                </c:pt>
                <c:pt idx="20">
                  <c:v>2537</c:v>
                </c:pt>
                <c:pt idx="21">
                  <c:v>2538</c:v>
                </c:pt>
                <c:pt idx="22">
                  <c:v>2539</c:v>
                </c:pt>
                <c:pt idx="23">
                  <c:v>2540</c:v>
                </c:pt>
                <c:pt idx="24">
                  <c:v>2541</c:v>
                </c:pt>
                <c:pt idx="25">
                  <c:v>2542</c:v>
                </c:pt>
                <c:pt idx="26">
                  <c:v>2543</c:v>
                </c:pt>
                <c:pt idx="27">
                  <c:v>2544</c:v>
                </c:pt>
                <c:pt idx="28">
                  <c:v>2545</c:v>
                </c:pt>
                <c:pt idx="29">
                  <c:v>2546</c:v>
                </c:pt>
                <c:pt idx="30">
                  <c:v>2547</c:v>
                </c:pt>
                <c:pt idx="31">
                  <c:v>2548</c:v>
                </c:pt>
                <c:pt idx="32">
                  <c:v>2549</c:v>
                </c:pt>
                <c:pt idx="33">
                  <c:v>2550</c:v>
                </c:pt>
                <c:pt idx="34">
                  <c:v>2551</c:v>
                </c:pt>
                <c:pt idx="35">
                  <c:v>2552</c:v>
                </c:pt>
                <c:pt idx="36">
                  <c:v>2553</c:v>
                </c:pt>
                <c:pt idx="37">
                  <c:v>2554</c:v>
                </c:pt>
                <c:pt idx="38">
                  <c:v>2555</c:v>
                </c:pt>
                <c:pt idx="39">
                  <c:v>2556</c:v>
                </c:pt>
                <c:pt idx="40">
                  <c:v>2557</c:v>
                </c:pt>
                <c:pt idx="41">
                  <c:v>2558</c:v>
                </c:pt>
                <c:pt idx="42">
                  <c:v>2559</c:v>
                </c:pt>
                <c:pt idx="43">
                  <c:v>2560</c:v>
                </c:pt>
                <c:pt idx="44">
                  <c:v>2561</c:v>
                </c:pt>
                <c:pt idx="45">
                  <c:v>2562</c:v>
                </c:pt>
                <c:pt idx="46">
                  <c:v>2563</c:v>
                </c:pt>
                <c:pt idx="47">
                  <c:v>2564</c:v>
                </c:pt>
              </c:numCache>
            </c:numRef>
          </c:cat>
          <c:val>
            <c:numRef>
              <c:f>'std. - Y.20'!$D$5:$D$52</c:f>
              <c:numCache>
                <c:ptCount val="48"/>
                <c:pt idx="47">
                  <c:v>992</c:v>
                </c:pt>
              </c:numCache>
            </c:numRef>
          </c:val>
          <c:smooth val="0"/>
        </c:ser>
        <c:marker val="1"/>
        <c:axId val="27543604"/>
        <c:axId val="46565845"/>
      </c:lineChart>
      <c:catAx>
        <c:axId val="27543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6565845"/>
        <c:crossesAt val="0"/>
        <c:auto val="1"/>
        <c:lblOffset val="100"/>
        <c:tickLblSkip val="2"/>
        <c:noMultiLvlLbl val="0"/>
      </c:catAx>
      <c:valAx>
        <c:axId val="46565845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7543604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2125"/>
          <c:y val="0.91875"/>
          <c:w val="0.97875"/>
          <c:h val="0.076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0.4735</cdr:x>
      <cdr:y>0.45275</cdr:y>
    </cdr:from>
    <cdr:to>
      <cdr:x>0.6025</cdr:x>
      <cdr:y>0.48675</cdr:y>
    </cdr:to>
    <cdr:sp>
      <cdr:nvSpPr>
        <cdr:cNvPr id="1" name="TextBox 1"/>
        <cdr:cNvSpPr txBox="1">
          <a:spLocks noChangeArrowheads="1"/>
        </cdr:cNvSpPr>
      </cdr:nvSpPr>
      <cdr:spPr>
        <a:xfrm>
          <a:off x="3743325" y="2371725"/>
          <a:ext cx="1019175" cy="1809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1,256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0.34275</cdr:x>
      <cdr:y>0.37975</cdr:y>
    </cdr:from>
    <cdr:to>
      <cdr:x>0.479</cdr:x>
      <cdr:y>0.4155</cdr:y>
    </cdr:to>
    <cdr:sp>
      <cdr:nvSpPr>
        <cdr:cNvPr id="2" name="TextBox 1"/>
        <cdr:cNvSpPr txBox="1">
          <a:spLocks noChangeArrowheads="1"/>
        </cdr:cNvSpPr>
      </cdr:nvSpPr>
      <cdr:spPr>
        <a:xfrm>
          <a:off x="2705100" y="1990725"/>
          <a:ext cx="1076325" cy="1905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1,467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0.562</cdr:x>
      <cdr:y>0.55175</cdr:y>
    </cdr:from>
    <cdr:to>
      <cdr:x>0.699</cdr:x>
      <cdr:y>0.586</cdr:y>
    </cdr:to>
    <cdr:sp>
      <cdr:nvSpPr>
        <cdr:cNvPr id="3" name="TextBox 1"/>
        <cdr:cNvSpPr txBox="1">
          <a:spLocks noChangeArrowheads="1"/>
        </cdr:cNvSpPr>
      </cdr:nvSpPr>
      <cdr:spPr>
        <a:xfrm>
          <a:off x="4448175" y="2895600"/>
          <a:ext cx="1085850" cy="1809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1,045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0.22025</cdr:x>
      <cdr:y>0.4425</cdr:y>
    </cdr:from>
    <cdr:to>
      <cdr:x>0.26825</cdr:x>
      <cdr:y>0.579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743075" y="2324100"/>
          <a:ext cx="381000" cy="7143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Y.1C-401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Y.1C"/>
      <sheetName val="แผนภูมิแท่ง"/>
      <sheetName val="แผนภูมิเส้น"/>
    </sheetNames>
    <sheetDataSet>
      <sheetData sheetId="0">
        <row r="32">
          <cell r="K32" t="str">
            <v>ปีน้ำ2564 ปริมาณฝนสะสม 1 เม.ย.64 - 23 ธ.ค.64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85"/>
  <sheetViews>
    <sheetView tabSelected="1" zoomScalePageLayoutView="0" workbookViewId="0" topLeftCell="A41">
      <selection activeCell="C53" sqref="C53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9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0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1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2517</v>
      </c>
      <c r="C5" s="56">
        <v>1430.4</v>
      </c>
      <c r="D5" s="57"/>
      <c r="E5" s="58">
        <f aca="true" t="shared" si="0" ref="E5:E51">$C$75</f>
        <v>1256.361702127659</v>
      </c>
      <c r="F5" s="59">
        <f aca="true" t="shared" si="1" ref="F5:F51">+$C$78</f>
        <v>1045.3228178544014</v>
      </c>
      <c r="G5" s="60">
        <f aca="true" t="shared" si="2" ref="G5:G51">$C$76</f>
        <v>211.0388842732578</v>
      </c>
      <c r="H5" s="61">
        <f aca="true" t="shared" si="3" ref="H5:H51">+$C$79</f>
        <v>1467.4005864009168</v>
      </c>
      <c r="I5" s="2">
        <v>1</v>
      </c>
    </row>
    <row r="6" spans="2:9" ht="11.25">
      <c r="B6" s="22">
        <f>B5+1</f>
        <v>2518</v>
      </c>
      <c r="C6" s="62">
        <v>1296.6</v>
      </c>
      <c r="D6" s="57"/>
      <c r="E6" s="63">
        <f t="shared" si="0"/>
        <v>1256.361702127659</v>
      </c>
      <c r="F6" s="64">
        <f t="shared" si="1"/>
        <v>1045.3228178544014</v>
      </c>
      <c r="G6" s="65">
        <f t="shared" si="2"/>
        <v>211.0388842732578</v>
      </c>
      <c r="H6" s="66">
        <f t="shared" si="3"/>
        <v>1467.4005864009168</v>
      </c>
      <c r="I6" s="2">
        <f>I5+1</f>
        <v>2</v>
      </c>
    </row>
    <row r="7" spans="2:9" ht="11.25">
      <c r="B7" s="22">
        <f aca="true" t="shared" si="4" ref="B7:B47">B6+1</f>
        <v>2519</v>
      </c>
      <c r="C7" s="62">
        <v>1307.6</v>
      </c>
      <c r="D7" s="57"/>
      <c r="E7" s="63">
        <f t="shared" si="0"/>
        <v>1256.361702127659</v>
      </c>
      <c r="F7" s="64">
        <f t="shared" si="1"/>
        <v>1045.3228178544014</v>
      </c>
      <c r="G7" s="65">
        <f t="shared" si="2"/>
        <v>211.0388842732578</v>
      </c>
      <c r="H7" s="66">
        <f t="shared" si="3"/>
        <v>1467.4005864009168</v>
      </c>
      <c r="I7" s="2">
        <f aca="true" t="shared" si="5" ref="I7:I47">I6+1</f>
        <v>3</v>
      </c>
    </row>
    <row r="8" spans="2:9" ht="11.25">
      <c r="B8" s="22">
        <f t="shared" si="4"/>
        <v>2520</v>
      </c>
      <c r="C8" s="62">
        <v>1232.9</v>
      </c>
      <c r="D8" s="57"/>
      <c r="E8" s="63">
        <f t="shared" si="0"/>
        <v>1256.361702127659</v>
      </c>
      <c r="F8" s="64">
        <f t="shared" si="1"/>
        <v>1045.3228178544014</v>
      </c>
      <c r="G8" s="65">
        <f t="shared" si="2"/>
        <v>211.0388842732578</v>
      </c>
      <c r="H8" s="66">
        <f t="shared" si="3"/>
        <v>1467.4005864009168</v>
      </c>
      <c r="I8" s="2">
        <f t="shared" si="5"/>
        <v>4</v>
      </c>
    </row>
    <row r="9" spans="2:9" ht="11.25">
      <c r="B9" s="22">
        <f t="shared" si="4"/>
        <v>2521</v>
      </c>
      <c r="C9" s="62">
        <v>1294.8</v>
      </c>
      <c r="D9" s="57"/>
      <c r="E9" s="63">
        <f t="shared" si="0"/>
        <v>1256.361702127659</v>
      </c>
      <c r="F9" s="64">
        <f t="shared" si="1"/>
        <v>1045.3228178544014</v>
      </c>
      <c r="G9" s="65">
        <f t="shared" si="2"/>
        <v>211.0388842732578</v>
      </c>
      <c r="H9" s="66">
        <f t="shared" si="3"/>
        <v>1467.4005864009168</v>
      </c>
      <c r="I9" s="2">
        <f t="shared" si="5"/>
        <v>5</v>
      </c>
    </row>
    <row r="10" spans="2:9" ht="11.25">
      <c r="B10" s="22">
        <f t="shared" si="4"/>
        <v>2522</v>
      </c>
      <c r="C10" s="62">
        <v>1039.4</v>
      </c>
      <c r="D10" s="57"/>
      <c r="E10" s="63">
        <f t="shared" si="0"/>
        <v>1256.361702127659</v>
      </c>
      <c r="F10" s="64">
        <f t="shared" si="1"/>
        <v>1045.3228178544014</v>
      </c>
      <c r="G10" s="65">
        <f t="shared" si="2"/>
        <v>211.0388842732578</v>
      </c>
      <c r="H10" s="66">
        <f t="shared" si="3"/>
        <v>1467.4005864009168</v>
      </c>
      <c r="I10" s="2">
        <f t="shared" si="5"/>
        <v>6</v>
      </c>
    </row>
    <row r="11" spans="2:9" ht="11.25">
      <c r="B11" s="22">
        <f t="shared" si="4"/>
        <v>2523</v>
      </c>
      <c r="C11" s="62">
        <v>1151.1</v>
      </c>
      <c r="D11" s="57"/>
      <c r="E11" s="63">
        <f t="shared" si="0"/>
        <v>1256.361702127659</v>
      </c>
      <c r="F11" s="64">
        <f t="shared" si="1"/>
        <v>1045.3228178544014</v>
      </c>
      <c r="G11" s="65">
        <f t="shared" si="2"/>
        <v>211.0388842732578</v>
      </c>
      <c r="H11" s="66">
        <f t="shared" si="3"/>
        <v>1467.4005864009168</v>
      </c>
      <c r="I11" s="2">
        <f t="shared" si="5"/>
        <v>7</v>
      </c>
    </row>
    <row r="12" spans="2:9" ht="11.25">
      <c r="B12" s="22">
        <f t="shared" si="4"/>
        <v>2524</v>
      </c>
      <c r="C12" s="62">
        <v>1545.5</v>
      </c>
      <c r="D12" s="57"/>
      <c r="E12" s="63">
        <f t="shared" si="0"/>
        <v>1256.361702127659</v>
      </c>
      <c r="F12" s="64">
        <f t="shared" si="1"/>
        <v>1045.3228178544014</v>
      </c>
      <c r="G12" s="65">
        <f t="shared" si="2"/>
        <v>211.0388842732578</v>
      </c>
      <c r="H12" s="66">
        <f t="shared" si="3"/>
        <v>1467.4005864009168</v>
      </c>
      <c r="I12" s="2">
        <f t="shared" si="5"/>
        <v>8</v>
      </c>
    </row>
    <row r="13" spans="2:9" ht="11.25">
      <c r="B13" s="22">
        <f t="shared" si="4"/>
        <v>2525</v>
      </c>
      <c r="C13" s="62">
        <v>943.5</v>
      </c>
      <c r="D13" s="57"/>
      <c r="E13" s="63">
        <f t="shared" si="0"/>
        <v>1256.361702127659</v>
      </c>
      <c r="F13" s="64">
        <f t="shared" si="1"/>
        <v>1045.3228178544014</v>
      </c>
      <c r="G13" s="65">
        <f t="shared" si="2"/>
        <v>211.0388842732578</v>
      </c>
      <c r="H13" s="66">
        <f t="shared" si="3"/>
        <v>1467.4005864009168</v>
      </c>
      <c r="I13" s="2">
        <f t="shared" si="5"/>
        <v>9</v>
      </c>
    </row>
    <row r="14" spans="2:9" ht="11.25">
      <c r="B14" s="22">
        <f t="shared" si="4"/>
        <v>2526</v>
      </c>
      <c r="C14" s="62">
        <v>1150.3</v>
      </c>
      <c r="D14" s="57"/>
      <c r="E14" s="63">
        <f t="shared" si="0"/>
        <v>1256.361702127659</v>
      </c>
      <c r="F14" s="64">
        <f t="shared" si="1"/>
        <v>1045.3228178544014</v>
      </c>
      <c r="G14" s="65">
        <f t="shared" si="2"/>
        <v>211.0388842732578</v>
      </c>
      <c r="H14" s="66">
        <f t="shared" si="3"/>
        <v>1467.4005864009168</v>
      </c>
      <c r="I14" s="2">
        <f t="shared" si="5"/>
        <v>10</v>
      </c>
    </row>
    <row r="15" spans="2:9" ht="11.25">
      <c r="B15" s="22">
        <f t="shared" si="4"/>
        <v>2527</v>
      </c>
      <c r="C15" s="62">
        <v>1129.2</v>
      </c>
      <c r="D15" s="57"/>
      <c r="E15" s="63">
        <f t="shared" si="0"/>
        <v>1256.361702127659</v>
      </c>
      <c r="F15" s="64">
        <f t="shared" si="1"/>
        <v>1045.3228178544014</v>
      </c>
      <c r="G15" s="65">
        <f t="shared" si="2"/>
        <v>211.0388842732578</v>
      </c>
      <c r="H15" s="66">
        <f t="shared" si="3"/>
        <v>1467.4005864009168</v>
      </c>
      <c r="I15" s="2">
        <f t="shared" si="5"/>
        <v>11</v>
      </c>
    </row>
    <row r="16" spans="2:9" ht="11.25">
      <c r="B16" s="22">
        <f t="shared" si="4"/>
        <v>2528</v>
      </c>
      <c r="C16" s="62">
        <v>960.5</v>
      </c>
      <c r="D16" s="57"/>
      <c r="E16" s="63">
        <f t="shared" si="0"/>
        <v>1256.361702127659</v>
      </c>
      <c r="F16" s="64">
        <f t="shared" si="1"/>
        <v>1045.3228178544014</v>
      </c>
      <c r="G16" s="65">
        <f t="shared" si="2"/>
        <v>211.0388842732578</v>
      </c>
      <c r="H16" s="66">
        <f t="shared" si="3"/>
        <v>1467.4005864009168</v>
      </c>
      <c r="I16" s="2">
        <f t="shared" si="5"/>
        <v>12</v>
      </c>
    </row>
    <row r="17" spans="2:9" ht="11.25">
      <c r="B17" s="22">
        <f t="shared" si="4"/>
        <v>2529</v>
      </c>
      <c r="C17" s="62">
        <v>1200.8</v>
      </c>
      <c r="D17" s="57"/>
      <c r="E17" s="63">
        <f t="shared" si="0"/>
        <v>1256.361702127659</v>
      </c>
      <c r="F17" s="64">
        <f t="shared" si="1"/>
        <v>1045.3228178544014</v>
      </c>
      <c r="G17" s="65">
        <f t="shared" si="2"/>
        <v>211.0388842732578</v>
      </c>
      <c r="H17" s="66">
        <f t="shared" si="3"/>
        <v>1467.4005864009168</v>
      </c>
      <c r="I17" s="2">
        <f t="shared" si="5"/>
        <v>13</v>
      </c>
    </row>
    <row r="18" spans="2:9" ht="11.25">
      <c r="B18" s="22">
        <f t="shared" si="4"/>
        <v>2530</v>
      </c>
      <c r="C18" s="62">
        <v>1327.1</v>
      </c>
      <c r="D18" s="57"/>
      <c r="E18" s="63">
        <f t="shared" si="0"/>
        <v>1256.361702127659</v>
      </c>
      <c r="F18" s="64">
        <f t="shared" si="1"/>
        <v>1045.3228178544014</v>
      </c>
      <c r="G18" s="65">
        <f t="shared" si="2"/>
        <v>211.0388842732578</v>
      </c>
      <c r="H18" s="66">
        <f t="shared" si="3"/>
        <v>1467.4005864009168</v>
      </c>
      <c r="I18" s="2">
        <f t="shared" si="5"/>
        <v>14</v>
      </c>
    </row>
    <row r="19" spans="2:9" ht="11.25">
      <c r="B19" s="22">
        <f t="shared" si="4"/>
        <v>2531</v>
      </c>
      <c r="C19" s="62">
        <v>1336.6</v>
      </c>
      <c r="D19" s="57"/>
      <c r="E19" s="63">
        <f t="shared" si="0"/>
        <v>1256.361702127659</v>
      </c>
      <c r="F19" s="64">
        <f t="shared" si="1"/>
        <v>1045.3228178544014</v>
      </c>
      <c r="G19" s="65">
        <f t="shared" si="2"/>
        <v>211.0388842732578</v>
      </c>
      <c r="H19" s="66">
        <f t="shared" si="3"/>
        <v>1467.4005864009168</v>
      </c>
      <c r="I19" s="2">
        <f t="shared" si="5"/>
        <v>15</v>
      </c>
    </row>
    <row r="20" spans="2:9" ht="11.25">
      <c r="B20" s="22">
        <f t="shared" si="4"/>
        <v>2532</v>
      </c>
      <c r="C20" s="67">
        <v>1220.4</v>
      </c>
      <c r="D20" s="57"/>
      <c r="E20" s="63">
        <f t="shared" si="0"/>
        <v>1256.361702127659</v>
      </c>
      <c r="F20" s="64">
        <f t="shared" si="1"/>
        <v>1045.3228178544014</v>
      </c>
      <c r="G20" s="65">
        <f t="shared" si="2"/>
        <v>211.0388842732578</v>
      </c>
      <c r="H20" s="66">
        <f t="shared" si="3"/>
        <v>1467.4005864009168</v>
      </c>
      <c r="I20" s="2">
        <f t="shared" si="5"/>
        <v>16</v>
      </c>
    </row>
    <row r="21" spans="2:9" ht="11.25">
      <c r="B21" s="22">
        <f t="shared" si="4"/>
        <v>2533</v>
      </c>
      <c r="C21" s="67">
        <v>1060</v>
      </c>
      <c r="D21" s="57"/>
      <c r="E21" s="63">
        <f t="shared" si="0"/>
        <v>1256.361702127659</v>
      </c>
      <c r="F21" s="64">
        <f t="shared" si="1"/>
        <v>1045.3228178544014</v>
      </c>
      <c r="G21" s="65">
        <f t="shared" si="2"/>
        <v>211.0388842732578</v>
      </c>
      <c r="H21" s="66">
        <f t="shared" si="3"/>
        <v>1467.4005864009168</v>
      </c>
      <c r="I21" s="2">
        <f t="shared" si="5"/>
        <v>17</v>
      </c>
    </row>
    <row r="22" spans="2:9" ht="11.25">
      <c r="B22" s="22">
        <f t="shared" si="4"/>
        <v>2534</v>
      </c>
      <c r="C22" s="67">
        <v>1222.8</v>
      </c>
      <c r="D22" s="57"/>
      <c r="E22" s="63">
        <f t="shared" si="0"/>
        <v>1256.361702127659</v>
      </c>
      <c r="F22" s="64">
        <f t="shared" si="1"/>
        <v>1045.3228178544014</v>
      </c>
      <c r="G22" s="65">
        <f t="shared" si="2"/>
        <v>211.0388842732578</v>
      </c>
      <c r="H22" s="66">
        <f t="shared" si="3"/>
        <v>1467.4005864009168</v>
      </c>
      <c r="I22" s="2">
        <f t="shared" si="5"/>
        <v>18</v>
      </c>
    </row>
    <row r="23" spans="2:9" ht="11.25">
      <c r="B23" s="22">
        <f t="shared" si="4"/>
        <v>2535</v>
      </c>
      <c r="C23" s="67">
        <v>1134.6</v>
      </c>
      <c r="D23" s="57"/>
      <c r="E23" s="63">
        <f t="shared" si="0"/>
        <v>1256.361702127659</v>
      </c>
      <c r="F23" s="64">
        <f t="shared" si="1"/>
        <v>1045.3228178544014</v>
      </c>
      <c r="G23" s="65">
        <f t="shared" si="2"/>
        <v>211.0388842732578</v>
      </c>
      <c r="H23" s="66">
        <f t="shared" si="3"/>
        <v>1467.4005864009168</v>
      </c>
      <c r="I23" s="2">
        <f t="shared" si="5"/>
        <v>19</v>
      </c>
    </row>
    <row r="24" spans="2:9" ht="11.25">
      <c r="B24" s="22">
        <f t="shared" si="4"/>
        <v>2536</v>
      </c>
      <c r="C24" s="67">
        <v>1079.1</v>
      </c>
      <c r="D24" s="57"/>
      <c r="E24" s="63">
        <f t="shared" si="0"/>
        <v>1256.361702127659</v>
      </c>
      <c r="F24" s="64">
        <f t="shared" si="1"/>
        <v>1045.3228178544014</v>
      </c>
      <c r="G24" s="65">
        <f t="shared" si="2"/>
        <v>211.0388842732578</v>
      </c>
      <c r="H24" s="66">
        <f t="shared" si="3"/>
        <v>1467.4005864009168</v>
      </c>
      <c r="I24" s="2">
        <f t="shared" si="5"/>
        <v>20</v>
      </c>
    </row>
    <row r="25" spans="2:9" ht="11.25">
      <c r="B25" s="22">
        <f t="shared" si="4"/>
        <v>2537</v>
      </c>
      <c r="C25" s="67">
        <v>1561.2</v>
      </c>
      <c r="D25" s="57"/>
      <c r="E25" s="63">
        <f t="shared" si="0"/>
        <v>1256.361702127659</v>
      </c>
      <c r="F25" s="64">
        <f t="shared" si="1"/>
        <v>1045.3228178544014</v>
      </c>
      <c r="G25" s="65">
        <f t="shared" si="2"/>
        <v>211.0388842732578</v>
      </c>
      <c r="H25" s="66">
        <f t="shared" si="3"/>
        <v>1467.4005864009168</v>
      </c>
      <c r="I25" s="2">
        <f t="shared" si="5"/>
        <v>21</v>
      </c>
    </row>
    <row r="26" spans="2:9" ht="11.25">
      <c r="B26" s="22">
        <f t="shared" si="4"/>
        <v>2538</v>
      </c>
      <c r="C26" s="67">
        <v>1528.9</v>
      </c>
      <c r="D26" s="57"/>
      <c r="E26" s="63">
        <f t="shared" si="0"/>
        <v>1256.361702127659</v>
      </c>
      <c r="F26" s="64">
        <f t="shared" si="1"/>
        <v>1045.3228178544014</v>
      </c>
      <c r="G26" s="65">
        <f t="shared" si="2"/>
        <v>211.0388842732578</v>
      </c>
      <c r="H26" s="66">
        <f t="shared" si="3"/>
        <v>1467.4005864009168</v>
      </c>
      <c r="I26" s="2">
        <f t="shared" si="5"/>
        <v>22</v>
      </c>
    </row>
    <row r="27" spans="2:9" ht="11.25">
      <c r="B27" s="22">
        <f t="shared" si="4"/>
        <v>2539</v>
      </c>
      <c r="C27" s="67">
        <v>1069.6</v>
      </c>
      <c r="D27" s="57"/>
      <c r="E27" s="63">
        <f t="shared" si="0"/>
        <v>1256.361702127659</v>
      </c>
      <c r="F27" s="64">
        <f t="shared" si="1"/>
        <v>1045.3228178544014</v>
      </c>
      <c r="G27" s="65">
        <f t="shared" si="2"/>
        <v>211.0388842732578</v>
      </c>
      <c r="H27" s="66">
        <f t="shared" si="3"/>
        <v>1467.4005864009168</v>
      </c>
      <c r="I27" s="2">
        <f t="shared" si="5"/>
        <v>23</v>
      </c>
    </row>
    <row r="28" spans="2:9" ht="11.25">
      <c r="B28" s="22">
        <f t="shared" si="4"/>
        <v>2540</v>
      </c>
      <c r="C28" s="67">
        <v>1190</v>
      </c>
      <c r="D28" s="57"/>
      <c r="E28" s="63">
        <f t="shared" si="0"/>
        <v>1256.361702127659</v>
      </c>
      <c r="F28" s="64">
        <f t="shared" si="1"/>
        <v>1045.3228178544014</v>
      </c>
      <c r="G28" s="65">
        <f t="shared" si="2"/>
        <v>211.0388842732578</v>
      </c>
      <c r="H28" s="66">
        <f t="shared" si="3"/>
        <v>1467.4005864009168</v>
      </c>
      <c r="I28" s="2">
        <f t="shared" si="5"/>
        <v>24</v>
      </c>
    </row>
    <row r="29" spans="2:9" ht="11.25">
      <c r="B29" s="22">
        <f t="shared" si="4"/>
        <v>2541</v>
      </c>
      <c r="C29" s="67">
        <v>1054.1</v>
      </c>
      <c r="D29" s="57"/>
      <c r="E29" s="63">
        <f t="shared" si="0"/>
        <v>1256.361702127659</v>
      </c>
      <c r="F29" s="64">
        <f t="shared" si="1"/>
        <v>1045.3228178544014</v>
      </c>
      <c r="G29" s="65">
        <f t="shared" si="2"/>
        <v>211.0388842732578</v>
      </c>
      <c r="H29" s="66">
        <f t="shared" si="3"/>
        <v>1467.4005864009168</v>
      </c>
      <c r="I29" s="2">
        <f t="shared" si="5"/>
        <v>25</v>
      </c>
    </row>
    <row r="30" spans="2:9" ht="11.25">
      <c r="B30" s="22">
        <f t="shared" si="4"/>
        <v>2542</v>
      </c>
      <c r="C30" s="67">
        <v>1245.4</v>
      </c>
      <c r="D30" s="57"/>
      <c r="E30" s="63">
        <f t="shared" si="0"/>
        <v>1256.361702127659</v>
      </c>
      <c r="F30" s="64">
        <f t="shared" si="1"/>
        <v>1045.3228178544014</v>
      </c>
      <c r="G30" s="65">
        <f t="shared" si="2"/>
        <v>211.0388842732578</v>
      </c>
      <c r="H30" s="66">
        <f t="shared" si="3"/>
        <v>1467.4005864009168</v>
      </c>
      <c r="I30" s="2">
        <f t="shared" si="5"/>
        <v>26</v>
      </c>
    </row>
    <row r="31" spans="2:9" ht="11.25">
      <c r="B31" s="22">
        <f t="shared" si="4"/>
        <v>2543</v>
      </c>
      <c r="C31" s="67">
        <v>1588.3</v>
      </c>
      <c r="D31" s="57"/>
      <c r="E31" s="63">
        <f t="shared" si="0"/>
        <v>1256.361702127659</v>
      </c>
      <c r="F31" s="64">
        <f t="shared" si="1"/>
        <v>1045.3228178544014</v>
      </c>
      <c r="G31" s="65">
        <f t="shared" si="2"/>
        <v>211.0388842732578</v>
      </c>
      <c r="H31" s="66">
        <f t="shared" si="3"/>
        <v>1467.4005864009168</v>
      </c>
      <c r="I31" s="2">
        <f t="shared" si="5"/>
        <v>27</v>
      </c>
    </row>
    <row r="32" spans="2:16" ht="12">
      <c r="B32" s="22">
        <f t="shared" si="4"/>
        <v>2544</v>
      </c>
      <c r="C32" s="67">
        <v>1301.2</v>
      </c>
      <c r="D32" s="57"/>
      <c r="E32" s="63">
        <f t="shared" si="0"/>
        <v>1256.361702127659</v>
      </c>
      <c r="F32" s="64">
        <f t="shared" si="1"/>
        <v>1045.3228178544014</v>
      </c>
      <c r="G32" s="65">
        <f t="shared" si="2"/>
        <v>211.0388842732578</v>
      </c>
      <c r="H32" s="66">
        <f t="shared" si="3"/>
        <v>1467.4005864009168</v>
      </c>
      <c r="I32" s="2">
        <f t="shared" si="5"/>
        <v>28</v>
      </c>
      <c r="P32"/>
    </row>
    <row r="33" spans="2:9" ht="11.25">
      <c r="B33" s="22">
        <f t="shared" si="4"/>
        <v>2545</v>
      </c>
      <c r="C33" s="67">
        <v>1633.4</v>
      </c>
      <c r="D33" s="57"/>
      <c r="E33" s="63">
        <f t="shared" si="0"/>
        <v>1256.361702127659</v>
      </c>
      <c r="F33" s="64">
        <f t="shared" si="1"/>
        <v>1045.3228178544014</v>
      </c>
      <c r="G33" s="65">
        <f t="shared" si="2"/>
        <v>211.0388842732578</v>
      </c>
      <c r="H33" s="66">
        <f t="shared" si="3"/>
        <v>1467.4005864009168</v>
      </c>
      <c r="I33" s="2">
        <f t="shared" si="5"/>
        <v>29</v>
      </c>
    </row>
    <row r="34" spans="2:9" ht="11.25">
      <c r="B34" s="22">
        <f t="shared" si="4"/>
        <v>2546</v>
      </c>
      <c r="C34" s="67">
        <v>1166</v>
      </c>
      <c r="D34" s="57"/>
      <c r="E34" s="63">
        <f t="shared" si="0"/>
        <v>1256.361702127659</v>
      </c>
      <c r="F34" s="64">
        <f t="shared" si="1"/>
        <v>1045.3228178544014</v>
      </c>
      <c r="G34" s="65">
        <f t="shared" si="2"/>
        <v>211.0388842732578</v>
      </c>
      <c r="H34" s="66">
        <f t="shared" si="3"/>
        <v>1467.4005864009168</v>
      </c>
      <c r="I34" s="2">
        <f t="shared" si="5"/>
        <v>30</v>
      </c>
    </row>
    <row r="35" spans="2:9" ht="11.25">
      <c r="B35" s="22">
        <f t="shared" si="4"/>
        <v>2547</v>
      </c>
      <c r="C35" s="67">
        <v>1063.7</v>
      </c>
      <c r="D35" s="57"/>
      <c r="E35" s="63">
        <f t="shared" si="0"/>
        <v>1256.361702127659</v>
      </c>
      <c r="F35" s="64">
        <f t="shared" si="1"/>
        <v>1045.3228178544014</v>
      </c>
      <c r="G35" s="65">
        <f t="shared" si="2"/>
        <v>211.0388842732578</v>
      </c>
      <c r="H35" s="66">
        <f t="shared" si="3"/>
        <v>1467.4005864009168</v>
      </c>
      <c r="I35" s="2">
        <f t="shared" si="5"/>
        <v>31</v>
      </c>
    </row>
    <row r="36" spans="2:9" ht="11.25">
      <c r="B36" s="22">
        <f t="shared" si="4"/>
        <v>2548</v>
      </c>
      <c r="C36" s="67">
        <v>1209.5</v>
      </c>
      <c r="D36" s="57"/>
      <c r="E36" s="63">
        <f t="shared" si="0"/>
        <v>1256.361702127659</v>
      </c>
      <c r="F36" s="64">
        <f t="shared" si="1"/>
        <v>1045.3228178544014</v>
      </c>
      <c r="G36" s="65">
        <f t="shared" si="2"/>
        <v>211.0388842732578</v>
      </c>
      <c r="H36" s="66">
        <f t="shared" si="3"/>
        <v>1467.4005864009168</v>
      </c>
      <c r="I36" s="2">
        <f t="shared" si="5"/>
        <v>32</v>
      </c>
    </row>
    <row r="37" spans="2:9" ht="11.25">
      <c r="B37" s="22">
        <f t="shared" si="4"/>
        <v>2549</v>
      </c>
      <c r="C37" s="67">
        <v>1349.2</v>
      </c>
      <c r="D37" s="57"/>
      <c r="E37" s="63">
        <f t="shared" si="0"/>
        <v>1256.361702127659</v>
      </c>
      <c r="F37" s="64">
        <f t="shared" si="1"/>
        <v>1045.3228178544014</v>
      </c>
      <c r="G37" s="65">
        <f t="shared" si="2"/>
        <v>211.0388842732578</v>
      </c>
      <c r="H37" s="66">
        <f t="shared" si="3"/>
        <v>1467.4005864009168</v>
      </c>
      <c r="I37" s="2">
        <f t="shared" si="5"/>
        <v>33</v>
      </c>
    </row>
    <row r="38" spans="2:9" ht="11.25">
      <c r="B38" s="22">
        <f t="shared" si="4"/>
        <v>2550</v>
      </c>
      <c r="C38" s="67">
        <v>1179.2</v>
      </c>
      <c r="D38" s="57"/>
      <c r="E38" s="63">
        <f t="shared" si="0"/>
        <v>1256.361702127659</v>
      </c>
      <c r="F38" s="64">
        <f t="shared" si="1"/>
        <v>1045.3228178544014</v>
      </c>
      <c r="G38" s="65">
        <f t="shared" si="2"/>
        <v>211.0388842732578</v>
      </c>
      <c r="H38" s="66">
        <f t="shared" si="3"/>
        <v>1467.4005864009168</v>
      </c>
      <c r="I38" s="2">
        <f t="shared" si="5"/>
        <v>34</v>
      </c>
    </row>
    <row r="39" spans="2:9" ht="11.25">
      <c r="B39" s="22">
        <f t="shared" si="4"/>
        <v>2551</v>
      </c>
      <c r="C39" s="67">
        <v>1220.7</v>
      </c>
      <c r="D39" s="57"/>
      <c r="E39" s="63">
        <f t="shared" si="0"/>
        <v>1256.361702127659</v>
      </c>
      <c r="F39" s="64">
        <f t="shared" si="1"/>
        <v>1045.3228178544014</v>
      </c>
      <c r="G39" s="65">
        <f t="shared" si="2"/>
        <v>211.0388842732578</v>
      </c>
      <c r="H39" s="66">
        <f t="shared" si="3"/>
        <v>1467.4005864009168</v>
      </c>
      <c r="I39" s="2">
        <f t="shared" si="5"/>
        <v>35</v>
      </c>
    </row>
    <row r="40" spans="2:9" ht="11.25">
      <c r="B40" s="22">
        <f t="shared" si="4"/>
        <v>2552</v>
      </c>
      <c r="C40" s="67">
        <v>1061.5</v>
      </c>
      <c r="D40" s="57"/>
      <c r="E40" s="63">
        <f t="shared" si="0"/>
        <v>1256.361702127659</v>
      </c>
      <c r="F40" s="64">
        <f t="shared" si="1"/>
        <v>1045.3228178544014</v>
      </c>
      <c r="G40" s="65">
        <f t="shared" si="2"/>
        <v>211.0388842732578</v>
      </c>
      <c r="H40" s="66">
        <f t="shared" si="3"/>
        <v>1467.4005864009168</v>
      </c>
      <c r="I40" s="2">
        <f t="shared" si="5"/>
        <v>36</v>
      </c>
    </row>
    <row r="41" spans="2:9" ht="11.25">
      <c r="B41" s="22">
        <f t="shared" si="4"/>
        <v>2553</v>
      </c>
      <c r="C41" s="67">
        <v>1357.7</v>
      </c>
      <c r="D41" s="57"/>
      <c r="E41" s="63">
        <f t="shared" si="0"/>
        <v>1256.361702127659</v>
      </c>
      <c r="F41" s="64">
        <f t="shared" si="1"/>
        <v>1045.3228178544014</v>
      </c>
      <c r="G41" s="65">
        <f t="shared" si="2"/>
        <v>211.0388842732578</v>
      </c>
      <c r="H41" s="66">
        <f t="shared" si="3"/>
        <v>1467.4005864009168</v>
      </c>
      <c r="I41" s="2">
        <f t="shared" si="5"/>
        <v>37</v>
      </c>
    </row>
    <row r="42" spans="2:9" ht="11.25">
      <c r="B42" s="22">
        <f t="shared" si="4"/>
        <v>2554</v>
      </c>
      <c r="C42" s="67">
        <v>1833.3000000000002</v>
      </c>
      <c r="D42" s="57"/>
      <c r="E42" s="63">
        <f t="shared" si="0"/>
        <v>1256.361702127659</v>
      </c>
      <c r="F42" s="64">
        <f t="shared" si="1"/>
        <v>1045.3228178544014</v>
      </c>
      <c r="G42" s="65">
        <f t="shared" si="2"/>
        <v>211.0388842732578</v>
      </c>
      <c r="H42" s="66">
        <f t="shared" si="3"/>
        <v>1467.4005864009168</v>
      </c>
      <c r="I42" s="2">
        <f t="shared" si="5"/>
        <v>38</v>
      </c>
    </row>
    <row r="43" spans="2:9" ht="11.25">
      <c r="B43" s="22">
        <f t="shared" si="4"/>
        <v>2555</v>
      </c>
      <c r="C43" s="67">
        <v>1611.4999999999998</v>
      </c>
      <c r="D43" s="57"/>
      <c r="E43" s="63">
        <f t="shared" si="0"/>
        <v>1256.361702127659</v>
      </c>
      <c r="F43" s="64">
        <f t="shared" si="1"/>
        <v>1045.3228178544014</v>
      </c>
      <c r="G43" s="65">
        <f t="shared" si="2"/>
        <v>211.0388842732578</v>
      </c>
      <c r="H43" s="66">
        <f t="shared" si="3"/>
        <v>1467.4005864009168</v>
      </c>
      <c r="I43" s="2">
        <f t="shared" si="5"/>
        <v>39</v>
      </c>
    </row>
    <row r="44" spans="2:13" ht="11.25">
      <c r="B44" s="22">
        <f t="shared" si="4"/>
        <v>2556</v>
      </c>
      <c r="C44" s="67">
        <v>1188.3</v>
      </c>
      <c r="D44" s="57"/>
      <c r="E44" s="63">
        <f t="shared" si="0"/>
        <v>1256.361702127659</v>
      </c>
      <c r="F44" s="64">
        <f t="shared" si="1"/>
        <v>1045.3228178544014</v>
      </c>
      <c r="G44" s="65">
        <f t="shared" si="2"/>
        <v>211.0388842732578</v>
      </c>
      <c r="H44" s="66">
        <f t="shared" si="3"/>
        <v>1467.4005864009168</v>
      </c>
      <c r="I44" s="2">
        <f t="shared" si="5"/>
        <v>40</v>
      </c>
      <c r="M44" s="2" t="s">
        <v>23</v>
      </c>
    </row>
    <row r="45" spans="2:9" ht="11.25">
      <c r="B45" s="22">
        <f t="shared" si="4"/>
        <v>2557</v>
      </c>
      <c r="C45" s="67">
        <v>1418.9999999999998</v>
      </c>
      <c r="D45" s="57"/>
      <c r="E45" s="63">
        <f t="shared" si="0"/>
        <v>1256.361702127659</v>
      </c>
      <c r="F45" s="64">
        <f t="shared" si="1"/>
        <v>1045.3228178544014</v>
      </c>
      <c r="G45" s="65">
        <f t="shared" si="2"/>
        <v>211.0388842732578</v>
      </c>
      <c r="H45" s="66">
        <f t="shared" si="3"/>
        <v>1467.4005864009168</v>
      </c>
      <c r="I45" s="2">
        <f t="shared" si="5"/>
        <v>41</v>
      </c>
    </row>
    <row r="46" spans="2:9" ht="11.25">
      <c r="B46" s="22">
        <f t="shared" si="4"/>
        <v>2558</v>
      </c>
      <c r="C46" s="62">
        <v>1346.7000000000003</v>
      </c>
      <c r="D46" s="57"/>
      <c r="E46" s="63">
        <f t="shared" si="0"/>
        <v>1256.361702127659</v>
      </c>
      <c r="F46" s="64">
        <f t="shared" si="1"/>
        <v>1045.3228178544014</v>
      </c>
      <c r="G46" s="65">
        <f t="shared" si="2"/>
        <v>211.0388842732578</v>
      </c>
      <c r="H46" s="66">
        <f t="shared" si="3"/>
        <v>1467.4005864009168</v>
      </c>
      <c r="I46" s="2">
        <f t="shared" si="5"/>
        <v>42</v>
      </c>
    </row>
    <row r="47" spans="2:13" ht="11.25">
      <c r="B47" s="22">
        <f t="shared" si="4"/>
        <v>2559</v>
      </c>
      <c r="C47" s="62">
        <v>1240.2</v>
      </c>
      <c r="D47" s="57"/>
      <c r="E47" s="63">
        <f t="shared" si="0"/>
        <v>1256.361702127659</v>
      </c>
      <c r="F47" s="64">
        <f t="shared" si="1"/>
        <v>1045.3228178544014</v>
      </c>
      <c r="G47" s="65">
        <f t="shared" si="2"/>
        <v>211.0388842732578</v>
      </c>
      <c r="H47" s="66">
        <f t="shared" si="3"/>
        <v>1467.4005864009168</v>
      </c>
      <c r="I47" s="2">
        <f t="shared" si="5"/>
        <v>43</v>
      </c>
      <c r="K47" s="75"/>
      <c r="L47" s="75"/>
      <c r="M47" s="75"/>
    </row>
    <row r="48" spans="2:10" ht="11.25">
      <c r="B48" s="22">
        <v>2560</v>
      </c>
      <c r="C48" s="62">
        <v>1643.1</v>
      </c>
      <c r="D48" s="57"/>
      <c r="E48" s="63">
        <f t="shared" si="0"/>
        <v>1256.361702127659</v>
      </c>
      <c r="F48" s="64">
        <f t="shared" si="1"/>
        <v>1045.3228178544014</v>
      </c>
      <c r="G48" s="65">
        <f t="shared" si="2"/>
        <v>211.0388842732578</v>
      </c>
      <c r="H48" s="66">
        <f t="shared" si="3"/>
        <v>1467.4005864009168</v>
      </c>
      <c r="I48" s="2">
        <f>I47+1</f>
        <v>44</v>
      </c>
      <c r="J48" s="23"/>
    </row>
    <row r="49" spans="2:10" ht="11.25">
      <c r="B49" s="22">
        <v>2561</v>
      </c>
      <c r="C49" s="62">
        <v>1146.1</v>
      </c>
      <c r="D49" s="57"/>
      <c r="E49" s="63">
        <f t="shared" si="0"/>
        <v>1256.361702127659</v>
      </c>
      <c r="F49" s="64">
        <f t="shared" si="1"/>
        <v>1045.3228178544014</v>
      </c>
      <c r="G49" s="65">
        <f t="shared" si="2"/>
        <v>211.0388842732578</v>
      </c>
      <c r="H49" s="66">
        <f t="shared" si="3"/>
        <v>1467.4005864009168</v>
      </c>
      <c r="I49" s="2">
        <f>I48+1</f>
        <v>45</v>
      </c>
      <c r="J49" s="24"/>
    </row>
    <row r="50" spans="2:10" ht="11.25">
      <c r="B50" s="22">
        <v>2562</v>
      </c>
      <c r="C50" s="77">
        <v>810.7</v>
      </c>
      <c r="E50" s="63">
        <f t="shared" si="0"/>
        <v>1256.361702127659</v>
      </c>
      <c r="F50" s="64">
        <f t="shared" si="1"/>
        <v>1045.3228178544014</v>
      </c>
      <c r="G50" s="65">
        <f t="shared" si="2"/>
        <v>211.0388842732578</v>
      </c>
      <c r="H50" s="66">
        <f t="shared" si="3"/>
        <v>1467.4005864009168</v>
      </c>
      <c r="I50" s="2">
        <f>I49+1</f>
        <v>46</v>
      </c>
      <c r="J50" s="24"/>
    </row>
    <row r="51" spans="2:10" ht="11.25">
      <c r="B51" s="22">
        <v>2563</v>
      </c>
      <c r="C51" s="77">
        <v>967.3</v>
      </c>
      <c r="D51" s="76"/>
      <c r="E51" s="63">
        <f t="shared" si="0"/>
        <v>1256.361702127659</v>
      </c>
      <c r="F51" s="64">
        <f t="shared" si="1"/>
        <v>1045.3228178544014</v>
      </c>
      <c r="G51" s="65">
        <f t="shared" si="2"/>
        <v>211.0388842732578</v>
      </c>
      <c r="H51" s="66">
        <f t="shared" si="3"/>
        <v>1467.4005864009168</v>
      </c>
      <c r="I51" s="2">
        <f>I50+1</f>
        <v>47</v>
      </c>
      <c r="J51" s="25"/>
    </row>
    <row r="52" spans="2:14" ht="11.25">
      <c r="B52" s="74">
        <v>2564</v>
      </c>
      <c r="C52" s="78">
        <v>992</v>
      </c>
      <c r="D52" s="76">
        <f>C52</f>
        <v>992</v>
      </c>
      <c r="E52" s="63"/>
      <c r="F52" s="64"/>
      <c r="G52" s="65"/>
      <c r="H52" s="66"/>
      <c r="J52" s="26"/>
      <c r="K52" s="82" t="str">
        <f>'[1]std. - Y.1C'!$K$32:$N$32</f>
        <v>ปีน้ำ2564 ปริมาณฝนสะสม 1 เม.ย.64 - 23 ธ.ค.64</v>
      </c>
      <c r="L52" s="82"/>
      <c r="M52" s="82"/>
      <c r="N52" s="82"/>
    </row>
    <row r="53" spans="2:13" ht="11.25">
      <c r="B53" s="22"/>
      <c r="C53" s="67"/>
      <c r="D53" s="57"/>
      <c r="E53" s="63"/>
      <c r="F53" s="64"/>
      <c r="G53" s="65"/>
      <c r="H53" s="66"/>
      <c r="J53" s="26"/>
      <c r="K53" s="27"/>
      <c r="L53" s="26"/>
      <c r="M53" s="28"/>
    </row>
    <row r="54" spans="2:13" ht="11.25">
      <c r="B54" s="22"/>
      <c r="C54" s="67"/>
      <c r="D54" s="57"/>
      <c r="E54" s="63"/>
      <c r="F54" s="64"/>
      <c r="G54" s="65"/>
      <c r="H54" s="66"/>
      <c r="J54" s="26"/>
      <c r="K54" s="27"/>
      <c r="L54" s="26"/>
      <c r="M54" s="28"/>
    </row>
    <row r="55" spans="2:13" ht="11.25">
      <c r="B55" s="22"/>
      <c r="C55" s="67"/>
      <c r="D55" s="57"/>
      <c r="E55" s="63"/>
      <c r="F55" s="64"/>
      <c r="G55" s="65"/>
      <c r="H55" s="66"/>
      <c r="J55" s="26"/>
      <c r="K55" s="27"/>
      <c r="L55" s="26"/>
      <c r="M55" s="28"/>
    </row>
    <row r="56" spans="2:13" ht="11.25">
      <c r="B56" s="22"/>
      <c r="C56" s="67"/>
      <c r="D56" s="57"/>
      <c r="E56" s="63"/>
      <c r="F56" s="64"/>
      <c r="G56" s="65"/>
      <c r="H56" s="66"/>
      <c r="J56" s="26"/>
      <c r="K56" s="27"/>
      <c r="L56" s="26"/>
      <c r="M56" s="28"/>
    </row>
    <row r="57" spans="2:13" ht="11.25">
      <c r="B57" s="22"/>
      <c r="C57" s="67"/>
      <c r="D57" s="57"/>
      <c r="E57" s="63"/>
      <c r="F57" s="64"/>
      <c r="G57" s="65"/>
      <c r="H57" s="66"/>
      <c r="J57" s="26"/>
      <c r="K57" s="27"/>
      <c r="L57" s="26"/>
      <c r="M57" s="28"/>
    </row>
    <row r="58" spans="2:13" ht="11.25">
      <c r="B58" s="22"/>
      <c r="C58" s="67"/>
      <c r="D58" s="57"/>
      <c r="E58" s="63"/>
      <c r="F58" s="64"/>
      <c r="G58" s="65"/>
      <c r="H58" s="66"/>
      <c r="J58" s="26"/>
      <c r="K58" s="27"/>
      <c r="L58" s="26"/>
      <c r="M58" s="28"/>
    </row>
    <row r="59" spans="2:13" ht="11.25">
      <c r="B59" s="22"/>
      <c r="C59" s="67"/>
      <c r="D59" s="57"/>
      <c r="E59" s="63"/>
      <c r="F59" s="64"/>
      <c r="G59" s="65"/>
      <c r="H59" s="66"/>
      <c r="J59" s="26"/>
      <c r="K59" s="27"/>
      <c r="L59" s="26"/>
      <c r="M59" s="28"/>
    </row>
    <row r="60" spans="2:13" ht="11.25">
      <c r="B60" s="22"/>
      <c r="C60" s="67"/>
      <c r="D60" s="57"/>
      <c r="E60" s="63"/>
      <c r="F60" s="64"/>
      <c r="G60" s="65"/>
      <c r="H60" s="66"/>
      <c r="J60" s="26"/>
      <c r="K60" s="27"/>
      <c r="L60" s="26"/>
      <c r="M60" s="28"/>
    </row>
    <row r="61" spans="2:13" ht="11.25">
      <c r="B61" s="22"/>
      <c r="C61" s="67"/>
      <c r="D61" s="57"/>
      <c r="E61" s="63"/>
      <c r="F61" s="64"/>
      <c r="G61" s="65"/>
      <c r="H61" s="66"/>
      <c r="J61" s="26"/>
      <c r="K61" s="27"/>
      <c r="L61" s="26"/>
      <c r="M61" s="28"/>
    </row>
    <row r="62" spans="2:13" ht="11.25">
      <c r="B62" s="22"/>
      <c r="C62" s="67"/>
      <c r="D62" s="57"/>
      <c r="E62" s="63"/>
      <c r="F62" s="64"/>
      <c r="G62" s="65"/>
      <c r="H62" s="66"/>
      <c r="J62" s="26"/>
      <c r="K62" s="27"/>
      <c r="L62" s="26"/>
      <c r="M62" s="28"/>
    </row>
    <row r="63" spans="2:13" ht="11.25">
      <c r="B63" s="22"/>
      <c r="C63" s="67"/>
      <c r="D63" s="57"/>
      <c r="E63" s="63"/>
      <c r="F63" s="64"/>
      <c r="G63" s="65"/>
      <c r="H63" s="66"/>
      <c r="J63" s="26"/>
      <c r="K63" s="27"/>
      <c r="L63" s="26"/>
      <c r="M63" s="28"/>
    </row>
    <row r="64" spans="2:13" ht="11.25">
      <c r="B64" s="22"/>
      <c r="C64" s="67"/>
      <c r="D64" s="57"/>
      <c r="E64" s="63"/>
      <c r="F64" s="64"/>
      <c r="G64" s="65"/>
      <c r="H64" s="66"/>
      <c r="J64" s="26"/>
      <c r="K64" s="27"/>
      <c r="L64" s="26"/>
      <c r="M64" s="28"/>
    </row>
    <row r="65" spans="2:13" ht="11.25">
      <c r="B65" s="22"/>
      <c r="C65" s="67"/>
      <c r="D65" s="57"/>
      <c r="E65" s="63"/>
      <c r="F65" s="64"/>
      <c r="G65" s="65"/>
      <c r="H65" s="66"/>
      <c r="J65" s="26"/>
      <c r="K65" s="27"/>
      <c r="L65" s="26"/>
      <c r="M65" s="28"/>
    </row>
    <row r="66" spans="2:13" ht="11.25">
      <c r="B66" s="22"/>
      <c r="C66" s="67"/>
      <c r="D66" s="57"/>
      <c r="E66" s="68"/>
      <c r="F66" s="69"/>
      <c r="G66" s="70"/>
      <c r="H66" s="71"/>
      <c r="J66" s="26"/>
      <c r="K66" s="27"/>
      <c r="L66" s="26"/>
      <c r="M66" s="28"/>
    </row>
    <row r="67" spans="2:13" ht="11.25">
      <c r="B67" s="22"/>
      <c r="C67" s="67"/>
      <c r="D67" s="57"/>
      <c r="E67" s="68"/>
      <c r="F67" s="69"/>
      <c r="G67" s="70"/>
      <c r="H67" s="71"/>
      <c r="J67" s="26"/>
      <c r="K67" s="27"/>
      <c r="L67" s="26"/>
      <c r="M67" s="28"/>
    </row>
    <row r="68" spans="2:13" ht="11.25">
      <c r="B68" s="22"/>
      <c r="C68" s="67"/>
      <c r="D68" s="57"/>
      <c r="E68" s="68"/>
      <c r="F68" s="69"/>
      <c r="G68" s="70"/>
      <c r="H68" s="71"/>
      <c r="J68" s="26"/>
      <c r="K68" s="27"/>
      <c r="L68" s="26"/>
      <c r="M68" s="28"/>
    </row>
    <row r="69" spans="2:13" ht="11.25">
      <c r="B69" s="22"/>
      <c r="C69" s="67"/>
      <c r="D69" s="57"/>
      <c r="E69" s="68"/>
      <c r="F69" s="69"/>
      <c r="G69" s="70"/>
      <c r="H69" s="71"/>
      <c r="J69" s="26"/>
      <c r="K69" s="27"/>
      <c r="L69" s="26"/>
      <c r="M69" s="28"/>
    </row>
    <row r="70" spans="2:13" ht="11.25">
      <c r="B70" s="22"/>
      <c r="C70" s="67"/>
      <c r="D70" s="57"/>
      <c r="E70" s="68"/>
      <c r="F70" s="69"/>
      <c r="G70" s="70"/>
      <c r="H70" s="71"/>
      <c r="J70" s="26"/>
      <c r="K70" s="27"/>
      <c r="L70" s="26"/>
      <c r="M70" s="28"/>
    </row>
    <row r="71" spans="2:13" ht="11.25">
      <c r="B71" s="22"/>
      <c r="C71" s="67"/>
      <c r="D71" s="57"/>
      <c r="E71" s="68"/>
      <c r="F71" s="69"/>
      <c r="G71" s="70"/>
      <c r="H71" s="71"/>
      <c r="J71" s="26"/>
      <c r="K71" s="27"/>
      <c r="L71" s="26"/>
      <c r="M71" s="28"/>
    </row>
    <row r="72" spans="2:13" ht="11.25">
      <c r="B72" s="29"/>
      <c r="C72" s="30"/>
      <c r="D72" s="21"/>
      <c r="E72" s="31"/>
      <c r="F72" s="31"/>
      <c r="G72" s="31"/>
      <c r="H72" s="31"/>
      <c r="J72" s="26"/>
      <c r="K72" s="27"/>
      <c r="L72" s="26"/>
      <c r="M72" s="28"/>
    </row>
    <row r="73" spans="2:13" ht="11.25">
      <c r="B73" s="29"/>
      <c r="C73" s="30"/>
      <c r="D73" s="21"/>
      <c r="E73" s="31"/>
      <c r="F73" s="31"/>
      <c r="G73" s="31"/>
      <c r="H73" s="31"/>
      <c r="J73" s="26"/>
      <c r="K73" s="27"/>
      <c r="L73" s="26"/>
      <c r="M73" s="28"/>
    </row>
    <row r="74" spans="1:17" ht="16.5" customHeight="1">
      <c r="A74" s="23"/>
      <c r="B74" s="32"/>
      <c r="C74" s="33"/>
      <c r="D74" s="23"/>
      <c r="E74" s="23"/>
      <c r="F74" s="23"/>
      <c r="G74" s="23"/>
      <c r="H74" s="23"/>
      <c r="I74" s="23"/>
      <c r="J74" s="23"/>
      <c r="K74" s="23"/>
      <c r="Q74" s="30"/>
    </row>
    <row r="75" spans="1:11" ht="15.75" customHeight="1">
      <c r="A75" s="23"/>
      <c r="B75" s="34" t="s">
        <v>8</v>
      </c>
      <c r="C75" s="53">
        <f>AVERAGE(C5:C51)</f>
        <v>1256.361702127659</v>
      </c>
      <c r="D75" s="35"/>
      <c r="E75" s="32"/>
      <c r="F75" s="32"/>
      <c r="G75" s="23"/>
      <c r="H75" s="36" t="s">
        <v>8</v>
      </c>
      <c r="I75" s="37" t="s">
        <v>21</v>
      </c>
      <c r="J75" s="38"/>
      <c r="K75" s="39"/>
    </row>
    <row r="76" spans="1:11" ht="15.75" customHeight="1">
      <c r="A76" s="23"/>
      <c r="B76" s="40" t="s">
        <v>10</v>
      </c>
      <c r="C76" s="54">
        <f>STDEV(C5:C51)</f>
        <v>211.0388842732578</v>
      </c>
      <c r="D76" s="35"/>
      <c r="E76" s="32"/>
      <c r="F76" s="32"/>
      <c r="G76" s="23"/>
      <c r="H76" s="42" t="s">
        <v>10</v>
      </c>
      <c r="I76" s="43" t="s">
        <v>12</v>
      </c>
      <c r="J76" s="44"/>
      <c r="K76" s="45"/>
    </row>
    <row r="77" spans="1:15" ht="15.75" customHeight="1">
      <c r="A77" s="32"/>
      <c r="B77" s="40" t="s">
        <v>13</v>
      </c>
      <c r="C77" s="41">
        <f>C76/C75</f>
        <v>0.16797621569955665</v>
      </c>
      <c r="D77" s="35"/>
      <c r="E77" s="46">
        <f>C77*100</f>
        <v>16.797621569955666</v>
      </c>
      <c r="F77" s="32" t="s">
        <v>2</v>
      </c>
      <c r="G77" s="23"/>
      <c r="H77" s="42" t="s">
        <v>13</v>
      </c>
      <c r="I77" s="43" t="s">
        <v>14</v>
      </c>
      <c r="J77" s="44"/>
      <c r="K77" s="45"/>
      <c r="M77" s="52" t="s">
        <v>19</v>
      </c>
      <c r="N77" s="73">
        <f>C83-C84-C85</f>
        <v>34</v>
      </c>
      <c r="O77" s="2" t="s">
        <v>0</v>
      </c>
    </row>
    <row r="78" spans="1:15" ht="15.75" customHeight="1">
      <c r="A78" s="32"/>
      <c r="B78" s="40" t="s">
        <v>9</v>
      </c>
      <c r="C78" s="54">
        <f>C75-C76</f>
        <v>1045.3228178544014</v>
      </c>
      <c r="D78" s="35"/>
      <c r="E78" s="32"/>
      <c r="F78" s="32"/>
      <c r="G78" s="23"/>
      <c r="H78" s="42" t="s">
        <v>9</v>
      </c>
      <c r="I78" s="43" t="s">
        <v>15</v>
      </c>
      <c r="J78" s="44"/>
      <c r="K78" s="45"/>
      <c r="M78" s="52" t="s">
        <v>18</v>
      </c>
      <c r="N78" s="73">
        <f>C84</f>
        <v>8</v>
      </c>
      <c r="O78" s="2" t="s">
        <v>0</v>
      </c>
    </row>
    <row r="79" spans="1:15" ht="15.75" customHeight="1">
      <c r="A79" s="32"/>
      <c r="B79" s="47" t="s">
        <v>11</v>
      </c>
      <c r="C79" s="55">
        <f>C75+C76</f>
        <v>1467.4005864009168</v>
      </c>
      <c r="D79" s="35"/>
      <c r="E79" s="32"/>
      <c r="F79" s="32"/>
      <c r="G79" s="23"/>
      <c r="H79" s="48" t="s">
        <v>11</v>
      </c>
      <c r="I79" s="49" t="s">
        <v>16</v>
      </c>
      <c r="J79" s="50"/>
      <c r="K79" s="51"/>
      <c r="M79" s="52" t="s">
        <v>17</v>
      </c>
      <c r="N79" s="73">
        <f>C85</f>
        <v>5</v>
      </c>
      <c r="O79" s="2" t="s">
        <v>0</v>
      </c>
    </row>
    <row r="80" spans="1:6" ht="17.25" customHeight="1">
      <c r="A80" s="29"/>
      <c r="C80" s="29"/>
      <c r="D80" s="29"/>
      <c r="E80" s="29"/>
      <c r="F80" s="29"/>
    </row>
    <row r="81" spans="1:3" ht="11.25">
      <c r="A81" s="29"/>
      <c r="C81" s="29"/>
    </row>
    <row r="82" ht="11.25">
      <c r="A82" s="29"/>
    </row>
    <row r="83" ht="11.25">
      <c r="C83" s="2">
        <f>MAX(I5:I71)</f>
        <v>47</v>
      </c>
    </row>
    <row r="84" ht="11.25">
      <c r="C84" s="72">
        <f>COUNTIF(C5:C51,"&gt;1487")</f>
        <v>8</v>
      </c>
    </row>
    <row r="85" ht="11.25">
      <c r="C85" s="72">
        <f>COUNTIF(C5:C51,"&lt;1045")</f>
        <v>5</v>
      </c>
    </row>
  </sheetData>
  <sheetProtection/>
  <mergeCells count="2">
    <mergeCell ref="B2:B4"/>
    <mergeCell ref="K52:N52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2016-07-22T09:04:33Z</cp:lastPrinted>
  <dcterms:created xsi:type="dcterms:W3CDTF">2016-04-07T02:09:12Z</dcterms:created>
  <dcterms:modified xsi:type="dcterms:W3CDTF">2021-12-23T03:49:50Z</dcterms:modified>
  <cp:category/>
  <cp:version/>
  <cp:contentType/>
  <cp:contentStatus/>
</cp:coreProperties>
</file>