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แพร่\"/>
    </mc:Choice>
  </mc:AlternateContent>
  <xr:revisionPtr revIDLastSave="0" documentId="13_ncr:1_{8AA4F42D-C497-4687-B985-F4C8737CDE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Y.20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76" i="1" s="1"/>
  <c r="A77" i="1" s="1"/>
  <c r="F87" i="1"/>
  <c r="C24" i="1"/>
  <c r="F84" i="1"/>
  <c r="F85" i="1" s="1"/>
  <c r="C21" i="1"/>
  <c r="C2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V5" i="1"/>
  <c r="V6" i="1" s="1"/>
  <c r="V7" i="1" s="1"/>
  <c r="V8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B78" i="1" l="1"/>
  <c r="B79" i="1"/>
  <c r="C76" i="1"/>
  <c r="T11" i="1" l="1"/>
  <c r="B81" i="1"/>
  <c r="B82" i="1" s="1"/>
  <c r="T10" i="1"/>
  <c r="L35" i="1" l="1"/>
  <c r="O35" i="1"/>
  <c r="E35" i="1"/>
  <c r="M35" i="1"/>
  <c r="G35" i="1"/>
  <c r="F35" i="1"/>
  <c r="N35" i="1"/>
  <c r="H35" i="1"/>
  <c r="P35" i="1"/>
  <c r="J35" i="1"/>
  <c r="I35" i="1"/>
  <c r="Q35" i="1"/>
  <c r="K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<sst xmlns="http://schemas.openxmlformats.org/spreadsheetml/2006/main" count="42" uniqueCount="24">
  <si>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</si>
  <si>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</si>
  <si>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</si>
  <si>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</si>
  <si>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</si>
  <si>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</si>
  <si>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</si>
  <si>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</si>
  <si>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</si>
  <si>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</si>
  <si>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</si>
  <si>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</si>
  <si>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</si>
  <si>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</si>
  <si>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</si>
  <si>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</si>
  <si>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</si>
  <si>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</si>
  <si>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</si>
  <si>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</si>
  <si>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</si>
  <si>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</si>
  <si>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</si>
  <si>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Y.20(40111)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</si>
</sst>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Y.20 </a:t>
            </a:r>
            <a:r>
              <a:rPr lang="th-TH"/>
              <a:t>อ.สอง  จ.แพร่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Y.20'!$E$34:$Q$34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Y.20'!$E$35:$Q$35</c:f>
              <c:numCache>
                <c:formatCode>0</c:formatCode>
                <c:ptCount val="13"/>
                <c:pt idx="0" formatCode="0.0">
                  <c:v>80.08</c:v>
                </c:pt>
                <c:pt idx="1">
                  <c:v>92.14</c:v>
                </c:pt>
                <c:pt idx="2" formatCode="0.0">
                  <c:v>99.87</c:v>
                </c:pt>
                <c:pt idx="3" formatCode="0.0">
                  <c:v>105.58</c:v>
                </c:pt>
                <c:pt idx="4" formatCode="0.0">
                  <c:v>110.13</c:v>
                </c:pt>
                <c:pt idx="5" formatCode="0.0">
                  <c:v>113.91</c:v>
                </c:pt>
                <c:pt idx="6" formatCode="0.0">
                  <c:v>122.47</c:v>
                </c:pt>
                <c:pt idx="7" formatCode="0.0">
                  <c:v>138.66999999999999</c:v>
                </c:pt>
                <c:pt idx="8" formatCode="0.0">
                  <c:v>143.81</c:v>
                </c:pt>
                <c:pt idx="9" formatCode="0.0">
                  <c:v>159.63999999999999</c:v>
                </c:pt>
                <c:pt idx="10" formatCode="0.0">
                  <c:v>175.35</c:v>
                </c:pt>
                <c:pt idx="11" formatCode="0.0">
                  <c:v>191.01</c:v>
                </c:pt>
                <c:pt idx="12" formatCode="0.0">
                  <c:v>211.66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BF-457B-9F95-368DBF059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723760"/>
        <c:axId val="280721016"/>
      </c:scatterChart>
      <c:valAx>
        <c:axId val="28072376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0721016"/>
        <c:crossesAt val="10"/>
        <c:crossBetween val="midCat"/>
      </c:valAx>
      <c:valAx>
        <c:axId val="280721016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072376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8891EF75-2565-41B3-9688-468CA38F4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8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2516</v>
      </c>
      <c r="B4" s="17">
        <v>121</v>
      </c>
      <c r="C4" s="38">
        <f>A31+1</f>
        <v>2544</v>
      </c>
      <c r="D4" s="9">
        <v>126.9</v>
      </c>
      <c r="E4" s="40"/>
      <c r="F4" s="18"/>
      <c r="G4" s="2" t="s">
        <v>0</v>
      </c>
      <c r="I4" s="1" t="s">
        <v>0</v>
      </c>
      <c r="K4" s="5" t="s">
        <v>0</v>
      </c>
      <c r="R4" s="1" t="s">
        <v>5</v>
      </c>
      <c r="T4" s="4">
        <f>COUNT(G39:G95)</f>
        <v>50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2517</v>
      </c>
      <c r="B5" s="8">
        <v>111.8</v>
      </c>
      <c r="C5" s="38">
        <f>C4+1</f>
        <v>2545</v>
      </c>
      <c r="D5" s="9">
        <v>110</v>
      </c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AVERAGE(G39:G95)</f>
        <v>84.172000000000011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2518</v>
      </c>
      <c r="B6" s="8">
        <v>73</v>
      </c>
      <c r="C6" s="38">
        <f t="shared" ref="C6:C24" si="1">C5+1</f>
        <v>2546</v>
      </c>
      <c r="D6" s="9">
        <v>73.400000000000006</v>
      </c>
      <c r="E6" s="41"/>
      <c r="F6" s="9"/>
      <c r="I6" s="1" t="s">
        <v>0</v>
      </c>
      <c r="K6" s="2" t="s">
        <v>0</v>
      </c>
      <c r="R6" s="1" t="s">
        <v>9</v>
      </c>
      <c r="T6" s="7">
        <f>(VAR(G39:G95))</f>
        <v>682.28858775509957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2519</v>
      </c>
      <c r="B7" s="8">
        <v>60</v>
      </c>
      <c r="C7" s="38">
        <f t="shared" si="1"/>
        <v>2547</v>
      </c>
      <c r="D7" s="9">
        <v>53</v>
      </c>
      <c r="E7" s="41"/>
      <c r="F7" s="9"/>
      <c r="I7" s="1" t="s">
        <v>10</v>
      </c>
      <c r="K7" s="2" t="s">
        <v>0</v>
      </c>
      <c r="R7" s="1" t="s">
        <v>11</v>
      </c>
      <c r="T7" s="7">
        <f>STDEV(G39:G95)</f>
        <v>26.120654428155117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2520</v>
      </c>
      <c r="B8" s="8">
        <v>61.2</v>
      </c>
      <c r="C8" s="38">
        <f t="shared" si="1"/>
        <v>2548</v>
      </c>
      <c r="D8" s="9">
        <v>63.1</v>
      </c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2521</v>
      </c>
      <c r="B9" s="8">
        <v>57.9</v>
      </c>
      <c r="C9" s="38">
        <f t="shared" si="1"/>
        <v>2549</v>
      </c>
      <c r="D9" s="9">
        <v>83.7</v>
      </c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2522</v>
      </c>
      <c r="B10" s="8">
        <v>76.599999999999994</v>
      </c>
      <c r="C10" s="38">
        <f t="shared" si="1"/>
        <v>2550</v>
      </c>
      <c r="D10" s="10">
        <v>120.5</v>
      </c>
      <c r="E10" s="41"/>
      <c r="F10" s="9"/>
      <c r="S10" s="2" t="s">
        <v>12</v>
      </c>
      <c r="T10" s="23">
        <f>+B78</f>
        <v>0.54854199999999997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2523</v>
      </c>
      <c r="B11" s="8">
        <v>92.5</v>
      </c>
      <c r="C11" s="38">
        <f t="shared" si="1"/>
        <v>2551</v>
      </c>
      <c r="D11" s="43">
        <v>68.3</v>
      </c>
      <c r="E11" s="41"/>
      <c r="F11" s="9"/>
      <c r="S11" s="2" t="s">
        <v>13</v>
      </c>
      <c r="T11" s="23">
        <f>+B79</f>
        <v>1.1606609999999999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2524</v>
      </c>
      <c r="B12" s="8">
        <v>112.6</v>
      </c>
      <c r="C12" s="38">
        <f t="shared" si="1"/>
        <v>2552</v>
      </c>
      <c r="D12" s="18">
        <v>55.2</v>
      </c>
      <c r="E12" s="41"/>
      <c r="F12" s="9"/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2525</v>
      </c>
      <c r="B13" s="8">
        <v>70.8</v>
      </c>
      <c r="C13" s="38">
        <f t="shared" si="1"/>
        <v>2553</v>
      </c>
      <c r="D13" s="9">
        <v>99.5</v>
      </c>
      <c r="E13" s="41"/>
      <c r="F13" s="9"/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2526</v>
      </c>
      <c r="B14" s="8">
        <v>51.5</v>
      </c>
      <c r="C14" s="38">
        <f>C13+1</f>
        <v>2554</v>
      </c>
      <c r="D14" s="9">
        <v>115.1</v>
      </c>
      <c r="E14" s="41"/>
      <c r="F14" s="9"/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2527</v>
      </c>
      <c r="B15" s="8">
        <v>106.6</v>
      </c>
      <c r="C15" s="38">
        <f t="shared" si="1"/>
        <v>2555</v>
      </c>
      <c r="D15" s="9">
        <v>78.599999999999994</v>
      </c>
      <c r="E15" s="41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2528</v>
      </c>
      <c r="B16" s="8">
        <v>68.5</v>
      </c>
      <c r="C16" s="38">
        <f t="shared" si="1"/>
        <v>2556</v>
      </c>
      <c r="D16" s="9">
        <v>96.3</v>
      </c>
      <c r="E16" s="41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2529</v>
      </c>
      <c r="B17" s="8">
        <v>88.1</v>
      </c>
      <c r="C17" s="38">
        <f>C16+1</f>
        <v>2557</v>
      </c>
      <c r="D17" s="9">
        <v>106.5</v>
      </c>
      <c r="E17" s="41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2530</v>
      </c>
      <c r="B18" s="8">
        <v>182.5</v>
      </c>
      <c r="C18" s="38">
        <f t="shared" si="1"/>
        <v>2558</v>
      </c>
      <c r="D18" s="9">
        <v>83</v>
      </c>
      <c r="E18" s="41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2531</v>
      </c>
      <c r="B19" s="8">
        <v>43.8</v>
      </c>
      <c r="C19" s="38">
        <f t="shared" si="1"/>
        <v>2559</v>
      </c>
      <c r="D19" s="9">
        <v>58.7</v>
      </c>
      <c r="E19" s="41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2532</v>
      </c>
      <c r="B20" s="8">
        <v>85.7</v>
      </c>
      <c r="C20" s="38">
        <v>2560</v>
      </c>
      <c r="D20" s="9">
        <v>97.2</v>
      </c>
      <c r="E20" s="41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2533</v>
      </c>
      <c r="B21" s="42">
        <v>55.9</v>
      </c>
      <c r="C21" s="38">
        <f t="shared" si="1"/>
        <v>2561</v>
      </c>
      <c r="D21" s="9">
        <v>63.3</v>
      </c>
      <c r="E21" s="41"/>
      <c r="F21" s="55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2534</v>
      </c>
      <c r="B22" s="8">
        <v>68.2</v>
      </c>
      <c r="C22" s="38">
        <f t="shared" si="1"/>
        <v>2562</v>
      </c>
      <c r="D22" s="9">
        <v>87.9</v>
      </c>
      <c r="E22" s="41"/>
      <c r="F22" s="56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2535</v>
      </c>
      <c r="B23" s="8">
        <v>72.5</v>
      </c>
      <c r="C23" s="38">
        <v>2563</v>
      </c>
      <c r="D23" s="9">
        <v>78.900000000000006</v>
      </c>
      <c r="E23" s="41"/>
      <c r="F23" s="56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2536</v>
      </c>
      <c r="B24" s="8">
        <v>63.4</v>
      </c>
      <c r="C24" s="38">
        <f t="shared" si="1"/>
        <v>2564</v>
      </c>
      <c r="D24" s="9">
        <v>59.3</v>
      </c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2537</v>
      </c>
      <c r="B25" s="8">
        <v>123.7</v>
      </c>
      <c r="C25" s="38">
        <v>2565</v>
      </c>
      <c r="D25" s="9">
        <v>69.8</v>
      </c>
      <c r="E25" s="41"/>
      <c r="F25" s="56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2538</v>
      </c>
      <c r="B26" s="8">
        <v>91</v>
      </c>
      <c r="C26" s="38"/>
      <c r="D26" s="9"/>
      <c r="E26" s="41"/>
      <c r="F26" s="44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2539</v>
      </c>
      <c r="B27" s="8">
        <v>73.5</v>
      </c>
      <c r="C27" s="38"/>
      <c r="D27" s="9"/>
      <c r="E27" s="41"/>
      <c r="F27" s="44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2540</v>
      </c>
      <c r="B28" s="8">
        <v>117.8</v>
      </c>
      <c r="C28" s="38"/>
      <c r="D28" s="52"/>
      <c r="E28" s="41"/>
      <c r="F28" s="44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2541</v>
      </c>
      <c r="B29" s="8">
        <v>78.7</v>
      </c>
      <c r="C29" s="38"/>
      <c r="D29" s="59"/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2542</v>
      </c>
      <c r="B30" s="8">
        <v>70</v>
      </c>
      <c r="C30" s="38"/>
      <c r="D30" s="53"/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2543</v>
      </c>
      <c r="B31" s="48">
        <v>81.599999999999994</v>
      </c>
      <c r="C31" s="39"/>
      <c r="D31" s="54"/>
      <c r="E31" s="57"/>
      <c r="F31" s="47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3">ROUND((((-LN(-LN(1-1/E34)))+$B$81*$B$82)/$B$81),2)</f>
        <v>80.08</v>
      </c>
      <c r="F35" s="16">
        <f t="shared" si="3"/>
        <v>92.14</v>
      </c>
      <c r="G35" s="15">
        <f t="shared" si="3"/>
        <v>99.87</v>
      </c>
      <c r="H35" s="15">
        <f t="shared" si="3"/>
        <v>105.58</v>
      </c>
      <c r="I35" s="15">
        <f t="shared" si="3"/>
        <v>110.13</v>
      </c>
      <c r="J35" s="15">
        <f t="shared" si="3"/>
        <v>113.91</v>
      </c>
      <c r="K35" s="15">
        <f t="shared" si="3"/>
        <v>122.47</v>
      </c>
      <c r="L35" s="15">
        <f t="shared" si="3"/>
        <v>138.66999999999999</v>
      </c>
      <c r="M35" s="15">
        <f t="shared" si="3"/>
        <v>143.81</v>
      </c>
      <c r="N35" s="15">
        <f t="shared" si="3"/>
        <v>159.63999999999999</v>
      </c>
      <c r="O35" s="15">
        <f t="shared" si="3"/>
        <v>175.35</v>
      </c>
      <c r="P35" s="15">
        <f t="shared" si="3"/>
        <v>191.01</v>
      </c>
      <c r="Q35" s="15">
        <f t="shared" si="3"/>
        <v>211.66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2516</v>
      </c>
      <c r="G39" s="50">
        <v>121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2517</v>
      </c>
      <c r="G40" s="50">
        <v>111.8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87" si="4">F40+1</f>
        <v>2518</v>
      </c>
      <c r="G41" s="50">
        <v>73</v>
      </c>
      <c r="V41" s="5"/>
      <c r="W41" s="5"/>
      <c r="X41" s="5"/>
      <c r="Y41" s="5"/>
    </row>
    <row r="42" spans="1:27" ht="12" customHeight="1" x14ac:dyDescent="0.6">
      <c r="F42" s="49">
        <f t="shared" si="4"/>
        <v>2519</v>
      </c>
      <c r="G42" s="50">
        <v>60</v>
      </c>
      <c r="V42" s="5"/>
      <c r="W42" s="5"/>
      <c r="X42" s="5"/>
      <c r="Y42" s="5"/>
    </row>
    <row r="43" spans="1:27" ht="12" customHeight="1" x14ac:dyDescent="0.6">
      <c r="F43" s="49">
        <f t="shared" si="4"/>
        <v>2520</v>
      </c>
      <c r="G43" s="50">
        <v>61.2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2521</v>
      </c>
      <c r="G44" s="50">
        <v>57.9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2522</v>
      </c>
      <c r="G45" s="50">
        <v>76.599999999999994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2523</v>
      </c>
      <c r="G46" s="50">
        <v>92.5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2524</v>
      </c>
      <c r="G47" s="50">
        <v>112.6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2525</v>
      </c>
      <c r="G48" s="50">
        <v>70.8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2526</v>
      </c>
      <c r="G49" s="50">
        <v>51.5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2527</v>
      </c>
      <c r="G50" s="50">
        <v>106.6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2528</v>
      </c>
      <c r="G51" s="50">
        <v>68.5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2529</v>
      </c>
      <c r="G52" s="50">
        <v>88.1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2530</v>
      </c>
      <c r="G53" s="50">
        <v>182.5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2531</v>
      </c>
      <c r="G54" s="50">
        <v>43.8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2532</v>
      </c>
      <c r="G55" s="50">
        <v>85.7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2533</v>
      </c>
      <c r="G56" s="50">
        <v>55.9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2534</v>
      </c>
      <c r="G57" s="50">
        <v>68.2</v>
      </c>
      <c r="V57" s="1" t="s">
        <v>0</v>
      </c>
    </row>
    <row r="58" spans="1:27" ht="12" customHeight="1" x14ac:dyDescent="0.6">
      <c r="B58" s="24"/>
      <c r="F58" s="49">
        <f t="shared" si="4"/>
        <v>2535</v>
      </c>
      <c r="G58" s="50">
        <v>72.5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2536</v>
      </c>
      <c r="G59" s="50">
        <v>63.4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2537</v>
      </c>
      <c r="G60" s="50">
        <v>123.7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2538</v>
      </c>
      <c r="G61" s="50">
        <v>91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2539</v>
      </c>
      <c r="G62" s="50">
        <v>73.5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2540</v>
      </c>
      <c r="G63" s="50">
        <v>117.8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2541</v>
      </c>
      <c r="G64" s="50">
        <v>78.7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2542</v>
      </c>
      <c r="G65" s="50">
        <v>70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2543</v>
      </c>
      <c r="G66" s="50">
        <v>81.599999999999994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4"/>
        <v>2544</v>
      </c>
      <c r="G67" s="50">
        <v>126.9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2545</v>
      </c>
      <c r="G68" s="50">
        <v>110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4"/>
        <v>2546</v>
      </c>
      <c r="G69" s="50">
        <v>73.400000000000006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4"/>
        <v>2547</v>
      </c>
      <c r="G70" s="50">
        <v>53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4"/>
        <v>2548</v>
      </c>
      <c r="G71" s="50">
        <v>63.1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4"/>
        <v>2549</v>
      </c>
      <c r="G72" s="50">
        <v>83.7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4"/>
        <v>2550</v>
      </c>
      <c r="G73" s="51">
        <v>120.5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4"/>
        <v>2551</v>
      </c>
      <c r="G74" s="50">
        <v>68.3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4"/>
        <v>2552</v>
      </c>
      <c r="G75" s="50">
        <v>55.2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10</v>
      </c>
      <c r="B76" s="24"/>
      <c r="C76" s="31">
        <f>+A76+1</f>
        <v>11</v>
      </c>
      <c r="F76" s="49">
        <f t="shared" si="4"/>
        <v>2553</v>
      </c>
      <c r="G76" s="50">
        <v>99.5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5</v>
      </c>
      <c r="B77" s="33"/>
      <c r="F77" s="49">
        <f t="shared" si="4"/>
        <v>2554</v>
      </c>
      <c r="G77" s="50">
        <v>115.1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0.54854199999999997</v>
      </c>
      <c r="F78" s="49">
        <f t="shared" si="4"/>
        <v>2555</v>
      </c>
      <c r="G78" s="50">
        <v>78.599999999999994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1.1606609999999999</v>
      </c>
      <c r="F79" s="49">
        <f t="shared" si="4"/>
        <v>2556</v>
      </c>
      <c r="G79" s="50">
        <v>96.3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4"/>
        <v>2557</v>
      </c>
      <c r="G80" s="50">
        <v>106.5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4.4434606460278359E-2</v>
      </c>
      <c r="F81" s="49">
        <f t="shared" si="4"/>
        <v>2558</v>
      </c>
      <c r="G81" s="50">
        <v>83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71.827072392947599</v>
      </c>
      <c r="F82" s="49">
        <f t="shared" si="4"/>
        <v>2559</v>
      </c>
      <c r="G82" s="50">
        <v>58.7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v>2560</v>
      </c>
      <c r="G83" s="50">
        <v>97.2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4"/>
        <v>2561</v>
      </c>
      <c r="G84" s="50">
        <v>63.3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4"/>
        <v>2562</v>
      </c>
      <c r="G85" s="50">
        <v>87.9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v>2563</v>
      </c>
      <c r="G86" s="50">
        <v>78.900000000000006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4"/>
        <v>2564</v>
      </c>
      <c r="G87" s="50">
        <v>59.3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v>2565</v>
      </c>
      <c r="G88" s="50">
        <v>69.8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/>
      <c r="G89" s="50"/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/>
      <c r="G90" s="51"/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/>
      <c r="G91" s="50"/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/>
      <c r="G92" s="50"/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/>
      <c r="G93" s="50"/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/>
      <c r="G94" s="50"/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/>
      <c r="G95" s="50"/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/>
      <c r="G96" s="50"/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/>
      <c r="G97" s="50"/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/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Y.20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2023-01-03T08:48:41Z</dcterms:modified>
</cp:coreProperties>
</file>