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พะเยา\"/>
    </mc:Choice>
  </mc:AlternateContent>
  <xr:revisionPtr revIDLastSave="0" documentId="13_ncr:1_{04899C4D-A093-4C7D-8924-3C49E4580119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บ.ฝายกวาง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63" i="1"/>
  <c r="A28" i="1"/>
  <c r="A76" i="1" l="1"/>
  <c r="C76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V5" i="1"/>
  <c r="V6" i="1" s="1"/>
  <c r="V7" i="1" s="1"/>
  <c r="V8" i="1" s="1"/>
  <c r="V10" i="1"/>
  <c r="V11" i="1"/>
  <c r="V12" i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B82" i="1" s="1"/>
  <c r="T11" i="1"/>
  <c r="G35" i="1" l="1"/>
  <c r="O35" i="1"/>
  <c r="H35" i="1"/>
  <c r="P35" i="1"/>
  <c r="L35" i="1"/>
  <c r="N35" i="1"/>
  <c r="J35" i="1"/>
  <c r="K35" i="1"/>
  <c r="M35" i="1"/>
  <c r="F35" i="1"/>
  <c r="I35" i="1"/>
  <c r="Q35" i="1"/>
  <c r="E35" i="1"/>
</calcChain>
</file>

<file path=xl/sharedStrings.xml><?xml version="1.0" encoding="utf-8"?>
<sst xmlns="http://schemas.openxmlformats.org/spreadsheetml/2006/main" count="44" uniqueCount="25">
  <si>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</si>
  <si>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</si>
  <si>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</si>
  <si>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</si>
  <si>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</si>
  <si>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</si>
  <si>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</si>
  <si>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</si>
  <si>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</si>
  <si>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</si>
  <si>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</si>
  <si>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</si>
  <si>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</si>
  <si>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</si>
  <si>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</si>
  <si>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</si>
  <si>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</si>
  <si>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</si>
  <si>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</si>
  <si>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</si>
  <si>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</si>
  <si>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</si>
  <si>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</si>
  <si>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</si>
  <si>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บ.ฝายกวาง(73100)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</si>
</sst>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  <font>
      <sz val="14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4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 applyProtection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0" fontId="14" fillId="0" borderId="20" xfId="0" applyNumberFormat="1" applyFont="1" applyBorder="1" applyAlignment="1">
      <alignment horizontal="center" vertical="center"/>
    </xf>
    <xf numFmtId="168" fontId="7" fillId="0" borderId="20" xfId="0" applyNumberFormat="1" applyFont="1" applyBorder="1" applyAlignment="1">
      <alignment horizontal="center" vertic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 บ.ฝายกวาง  จ.พะเยา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'Returnบ.ฝายกวาง'!$E$34:$Q$34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'Returnบ.ฝายกวาง'!$E$35:$Q$35</c:f>
              <c:numCache>
                <c:formatCode>0</c:formatCode>
                <c:ptCount val="13"/>
                <c:pt idx="0" formatCode="0.0">
                  <c:v>86.32</c:v>
                </c:pt>
                <c:pt idx="1">
                  <c:v>106.91</c:v>
                </c:pt>
                <c:pt idx="2" formatCode="0.0">
                  <c:v>120.09</c:v>
                </c:pt>
                <c:pt idx="3" formatCode="0.0">
                  <c:v>129.84</c:v>
                </c:pt>
                <c:pt idx="4" formatCode="0.0">
                  <c:v>137.6</c:v>
                </c:pt>
                <c:pt idx="5" formatCode="0.0">
                  <c:v>144.05000000000001</c:v>
                </c:pt>
                <c:pt idx="6" formatCode="0.0">
                  <c:v>158.66</c:v>
                </c:pt>
                <c:pt idx="7" formatCode="0.0">
                  <c:v>186.3</c:v>
                </c:pt>
                <c:pt idx="8" formatCode="0.0">
                  <c:v>195.07</c:v>
                </c:pt>
                <c:pt idx="9" formatCode="0.0">
                  <c:v>222.08</c:v>
                </c:pt>
                <c:pt idx="10" formatCode="0.0">
                  <c:v>248.89</c:v>
                </c:pt>
                <c:pt idx="11" formatCode="0.0">
                  <c:v>275.60000000000002</c:v>
                </c:pt>
                <c:pt idx="12" formatCode="0.0">
                  <c:v>310.85000000000002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C4-431C-9BB9-E5B41CEC2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113104"/>
        <c:axId val="346113888"/>
      </c:scatterChart>
      <c:valAx>
        <c:axId val="346113104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6113888"/>
        <c:crossesAt val="10"/>
        <c:crossBetween val="midCat"/>
      </c:valAx>
      <c:valAx>
        <c:axId val="34611388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611310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04771FC-4278-4AEC-881D-641BDEBE47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G64" sqref="G64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71" t="s">
        <v>24</v>
      </c>
      <c r="B1" s="72"/>
      <c r="C1" s="72"/>
      <c r="D1" s="72"/>
      <c r="E1" s="72"/>
      <c r="F1" s="73"/>
    </row>
    <row r="2" spans="1:27" ht="23.15" customHeight="1">
      <c r="A2" s="68" t="s">
        <v>4</v>
      </c>
      <c r="B2" s="69"/>
      <c r="C2" s="69"/>
      <c r="D2" s="69"/>
      <c r="E2" s="69"/>
      <c r="F2" s="70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5" customHeight="1">
      <c r="A4" s="41">
        <v>2540</v>
      </c>
      <c r="B4" s="18">
        <v>42</v>
      </c>
      <c r="C4" s="42"/>
      <c r="D4" s="9"/>
      <c r="E4" s="44"/>
      <c r="F4" s="19"/>
      <c r="G4" s="2" t="s">
        <v>0</v>
      </c>
      <c r="I4" s="1" t="s">
        <v>0</v>
      </c>
      <c r="K4" s="5" t="s">
        <v>0</v>
      </c>
      <c r="R4" s="1" t="s">
        <v>5</v>
      </c>
      <c r="T4" s="4">
        <f>COUNT(G39:G63)</f>
        <v>24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2">
        <f>A4+1</f>
        <v>2541</v>
      </c>
      <c r="B5" s="8">
        <v>75.900000000000006</v>
      </c>
      <c r="C5" s="42"/>
      <c r="D5" s="9"/>
      <c r="E5" s="45"/>
      <c r="F5" s="9"/>
      <c r="G5" s="2" t="s">
        <v>0</v>
      </c>
      <c r="I5" s="1" t="s">
        <v>0</v>
      </c>
      <c r="K5" s="24" t="s">
        <v>0</v>
      </c>
      <c r="R5" s="1" t="s">
        <v>8</v>
      </c>
      <c r="T5" s="7">
        <f>AVERAGE(G39:G63)</f>
        <v>92.583333333333314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2">
        <f t="shared" ref="A6:A28" si="0">A5+1</f>
        <v>2542</v>
      </c>
      <c r="B6" s="8">
        <v>52.8</v>
      </c>
      <c r="C6" s="42"/>
      <c r="D6" s="9"/>
      <c r="E6" s="45"/>
      <c r="F6" s="9"/>
      <c r="I6" s="1" t="s">
        <v>0</v>
      </c>
      <c r="K6" s="24" t="s">
        <v>0</v>
      </c>
      <c r="R6" s="1" t="s">
        <v>9</v>
      </c>
      <c r="T6" s="7">
        <f>(VAR(G39:G63))</f>
        <v>1740.5275362318864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2">
        <f t="shared" si="0"/>
        <v>2543</v>
      </c>
      <c r="B7" s="8">
        <v>68.099999999999994</v>
      </c>
      <c r="C7" s="42"/>
      <c r="D7" s="9"/>
      <c r="E7" s="45"/>
      <c r="F7" s="9"/>
      <c r="I7" s="1" t="s">
        <v>10</v>
      </c>
      <c r="K7" s="24" t="s">
        <v>0</v>
      </c>
      <c r="R7" s="1" t="s">
        <v>11</v>
      </c>
      <c r="T7" s="7">
        <f>STDEV(G39:G63)</f>
        <v>41.719630106604328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2">
        <f t="shared" si="0"/>
        <v>2544</v>
      </c>
      <c r="B8" s="8">
        <v>60.6</v>
      </c>
      <c r="C8" s="42"/>
      <c r="D8" s="9"/>
      <c r="E8" s="45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2">
        <f t="shared" si="0"/>
        <v>2545</v>
      </c>
      <c r="B9" s="8">
        <v>79.099999999999994</v>
      </c>
      <c r="C9" s="42"/>
      <c r="D9" s="9"/>
      <c r="E9" s="45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2">
        <f t="shared" si="0"/>
        <v>2546</v>
      </c>
      <c r="B10" s="8">
        <v>75</v>
      </c>
      <c r="C10" s="42"/>
      <c r="D10" s="10"/>
      <c r="E10" s="45"/>
      <c r="F10" s="9"/>
      <c r="S10" s="2" t="s">
        <v>12</v>
      </c>
      <c r="T10" s="25">
        <f>+B78</f>
        <v>0.52959000000000001</v>
      </c>
      <c r="V10" s="5">
        <f t="shared" ref="V10:V39" si="1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2">
        <f t="shared" si="0"/>
        <v>2547</v>
      </c>
      <c r="B11" s="8">
        <v>160.9</v>
      </c>
      <c r="C11" s="42"/>
      <c r="D11" s="47"/>
      <c r="E11" s="45"/>
      <c r="F11" s="9"/>
      <c r="S11" s="2" t="s">
        <v>13</v>
      </c>
      <c r="T11" s="25">
        <f>+B79</f>
        <v>1.0864640000000001</v>
      </c>
      <c r="V11" s="5">
        <f t="shared" si="1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2">
        <f t="shared" si="0"/>
        <v>2548</v>
      </c>
      <c r="B12" s="8">
        <v>109.5</v>
      </c>
      <c r="C12" s="42"/>
      <c r="D12" s="19"/>
      <c r="E12" s="45"/>
      <c r="F12" s="9"/>
      <c r="V12" s="5">
        <f t="shared" si="1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2">
        <f t="shared" si="0"/>
        <v>2549</v>
      </c>
      <c r="B13" s="8">
        <v>166.1</v>
      </c>
      <c r="C13" s="42"/>
      <c r="D13" s="9"/>
      <c r="E13" s="45"/>
      <c r="F13" s="9"/>
      <c r="V13" s="5">
        <f t="shared" si="1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2">
        <f t="shared" si="0"/>
        <v>2550</v>
      </c>
      <c r="B14" s="8">
        <v>63.7</v>
      </c>
      <c r="C14" s="42"/>
      <c r="D14" s="9"/>
      <c r="E14" s="45"/>
      <c r="F14" s="9"/>
      <c r="V14" s="5">
        <f t="shared" si="1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2">
        <f t="shared" si="0"/>
        <v>2551</v>
      </c>
      <c r="B15" s="8">
        <v>79.599999999999994</v>
      </c>
      <c r="C15" s="42"/>
      <c r="D15" s="9"/>
      <c r="E15" s="45"/>
      <c r="F15" s="9"/>
      <c r="V15" s="5">
        <f t="shared" si="1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2">
        <f t="shared" si="0"/>
        <v>2552</v>
      </c>
      <c r="B16" s="8" t="s">
        <v>23</v>
      </c>
      <c r="C16" s="42"/>
      <c r="D16" s="9"/>
      <c r="E16" s="45"/>
      <c r="F16" s="9"/>
      <c r="V16" s="5">
        <f t="shared" si="1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2">
        <f t="shared" si="0"/>
        <v>2553</v>
      </c>
      <c r="B17" s="8">
        <v>205</v>
      </c>
      <c r="C17" s="42"/>
      <c r="D17" s="9"/>
      <c r="E17" s="45"/>
      <c r="F17" s="9"/>
      <c r="V17" s="5">
        <f t="shared" si="1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2">
        <f t="shared" si="0"/>
        <v>2554</v>
      </c>
      <c r="B18" s="8">
        <v>91.4</v>
      </c>
      <c r="C18" s="42"/>
      <c r="D18" s="9"/>
      <c r="E18" s="45"/>
      <c r="F18" s="9"/>
      <c r="V18" s="5">
        <f t="shared" si="1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2">
        <f t="shared" si="0"/>
        <v>2555</v>
      </c>
      <c r="B19" s="8">
        <v>70.099999999999994</v>
      </c>
      <c r="C19" s="42"/>
      <c r="D19" s="9"/>
      <c r="E19" s="45"/>
      <c r="F19" s="9"/>
      <c r="V19" s="5">
        <f t="shared" si="1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2">
        <f t="shared" si="0"/>
        <v>2556</v>
      </c>
      <c r="B20" s="8">
        <v>70.7</v>
      </c>
      <c r="C20" s="42"/>
      <c r="D20" s="9"/>
      <c r="E20" s="45"/>
      <c r="F20" s="9"/>
      <c r="V20" s="5">
        <f t="shared" si="1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2">
        <f t="shared" si="0"/>
        <v>2557</v>
      </c>
      <c r="B21" s="46">
        <v>64.3</v>
      </c>
      <c r="C21" s="42"/>
      <c r="D21" s="9"/>
      <c r="E21" s="45"/>
      <c r="F21" s="59"/>
      <c r="V21" s="5">
        <f t="shared" si="1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2">
        <f t="shared" si="0"/>
        <v>2558</v>
      </c>
      <c r="B22" s="8">
        <v>46.3</v>
      </c>
      <c r="C22" s="42"/>
      <c r="D22" s="9"/>
      <c r="E22" s="45"/>
      <c r="F22" s="60"/>
      <c r="V22" s="5">
        <f t="shared" si="1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2">
        <f t="shared" si="0"/>
        <v>2559</v>
      </c>
      <c r="B23" s="8">
        <v>61.8</v>
      </c>
      <c r="C23" s="42"/>
      <c r="D23" s="9"/>
      <c r="E23" s="45"/>
      <c r="F23" s="60"/>
      <c r="V23" s="5">
        <f t="shared" si="1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2">
        <f t="shared" si="0"/>
        <v>2560</v>
      </c>
      <c r="B24" s="8">
        <v>103.1</v>
      </c>
      <c r="C24" s="42"/>
      <c r="D24" s="9"/>
      <c r="E24" s="45"/>
      <c r="F24" s="9"/>
      <c r="V24" s="5">
        <f t="shared" si="1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2">
        <f t="shared" si="0"/>
        <v>2561</v>
      </c>
      <c r="B25" s="8">
        <v>141.19999999999999</v>
      </c>
      <c r="C25" s="42"/>
      <c r="D25" s="9"/>
      <c r="E25" s="45"/>
      <c r="F25" s="60"/>
      <c r="V25" s="5">
        <f t="shared" si="1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2">
        <f t="shared" si="0"/>
        <v>2562</v>
      </c>
      <c r="B26" s="8">
        <v>132.30000000000001</v>
      </c>
      <c r="C26" s="42"/>
      <c r="D26" s="9"/>
      <c r="E26" s="45"/>
      <c r="F26" s="48"/>
      <c r="V26" s="5">
        <f t="shared" si="1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2">
        <v>2563</v>
      </c>
      <c r="B27" s="8">
        <v>115.8</v>
      </c>
      <c r="C27" s="42"/>
      <c r="D27" s="9"/>
      <c r="E27" s="45"/>
      <c r="F27" s="48"/>
      <c r="V27" s="5">
        <f t="shared" si="1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2">
        <f t="shared" si="0"/>
        <v>2564</v>
      </c>
      <c r="B28" s="8">
        <v>86.7</v>
      </c>
      <c r="C28" s="42"/>
      <c r="D28" s="56"/>
      <c r="E28" s="45"/>
      <c r="F28" s="48"/>
      <c r="V28" s="5">
        <f t="shared" si="1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2"/>
      <c r="B29" s="8"/>
      <c r="C29" s="42"/>
      <c r="D29" s="63"/>
      <c r="E29" s="45"/>
      <c r="F29" s="49"/>
      <c r="G29" s="40"/>
      <c r="H29" s="40"/>
      <c r="I29" s="40"/>
      <c r="J29" s="40"/>
      <c r="K29" s="40"/>
      <c r="L29" s="40"/>
      <c r="M29" s="40"/>
      <c r="N29" s="40"/>
      <c r="O29" s="40"/>
      <c r="P29" s="40"/>
      <c r="V29" s="5">
        <f t="shared" si="1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2"/>
      <c r="B30" s="8"/>
      <c r="C30" s="42"/>
      <c r="D30" s="57"/>
      <c r="E30" s="45"/>
      <c r="F30" s="50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1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3"/>
      <c r="B31" s="52"/>
      <c r="C31" s="43"/>
      <c r="D31" s="58"/>
      <c r="E31" s="61"/>
      <c r="F31" s="51"/>
      <c r="V31" s="5">
        <f t="shared" si="1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1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1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6" t="s">
        <v>14</v>
      </c>
      <c r="D34" s="67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1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6" t="s">
        <v>22</v>
      </c>
      <c r="D35" s="67"/>
      <c r="E35" s="16">
        <f t="shared" ref="E35:Q35" si="2">ROUND((((-LN(-LN(1-1/E34)))+$B$81*$B$82)/$B$81),2)</f>
        <v>86.32</v>
      </c>
      <c r="F35" s="17">
        <f t="shared" si="2"/>
        <v>106.91</v>
      </c>
      <c r="G35" s="16">
        <f t="shared" si="2"/>
        <v>120.09</v>
      </c>
      <c r="H35" s="16">
        <f t="shared" si="2"/>
        <v>129.84</v>
      </c>
      <c r="I35" s="16">
        <f t="shared" si="2"/>
        <v>137.6</v>
      </c>
      <c r="J35" s="16">
        <f t="shared" si="2"/>
        <v>144.05000000000001</v>
      </c>
      <c r="K35" s="16">
        <f t="shared" si="2"/>
        <v>158.66</v>
      </c>
      <c r="L35" s="16">
        <f t="shared" si="2"/>
        <v>186.3</v>
      </c>
      <c r="M35" s="16">
        <f t="shared" si="2"/>
        <v>195.07</v>
      </c>
      <c r="N35" s="16">
        <f t="shared" si="2"/>
        <v>222.08</v>
      </c>
      <c r="O35" s="16">
        <f t="shared" si="2"/>
        <v>248.89</v>
      </c>
      <c r="P35" s="16">
        <f t="shared" si="2"/>
        <v>275.60000000000002</v>
      </c>
      <c r="Q35" s="16">
        <f t="shared" si="2"/>
        <v>310.85000000000002</v>
      </c>
      <c r="V35" s="5">
        <f t="shared" si="1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1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1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1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3">
        <v>2540</v>
      </c>
      <c r="G39" s="54">
        <v>42</v>
      </c>
      <c r="V39" s="5">
        <f t="shared" si="1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3">
        <f t="shared" ref="F40:F63" si="3">F39+1</f>
        <v>2541</v>
      </c>
      <c r="G40" s="54">
        <v>75.900000000000006</v>
      </c>
      <c r="V40" s="5"/>
      <c r="W40" s="5"/>
      <c r="X40" s="5"/>
      <c r="Y40" s="5"/>
    </row>
    <row r="41" spans="1:27">
      <c r="A41" s="27"/>
      <c r="B41" s="28"/>
      <c r="F41" s="53">
        <f t="shared" si="3"/>
        <v>2542</v>
      </c>
      <c r="G41" s="54">
        <v>52.8</v>
      </c>
      <c r="V41" s="5"/>
      <c r="W41" s="5"/>
      <c r="X41" s="5"/>
      <c r="Y41" s="5"/>
    </row>
    <row r="42" spans="1:27" ht="12" customHeight="1">
      <c r="F42" s="53">
        <f t="shared" si="3"/>
        <v>2543</v>
      </c>
      <c r="G42" s="54">
        <v>68.099999999999994</v>
      </c>
      <c r="V42" s="5"/>
      <c r="W42" s="5"/>
      <c r="X42" s="5"/>
      <c r="Y42" s="5"/>
    </row>
    <row r="43" spans="1:27" ht="12" customHeight="1">
      <c r="F43" s="53">
        <f t="shared" si="3"/>
        <v>2544</v>
      </c>
      <c r="G43" s="54">
        <v>60.6</v>
      </c>
      <c r="V43" s="5"/>
      <c r="W43" s="5"/>
      <c r="X43" s="5"/>
      <c r="Y43" s="5"/>
    </row>
    <row r="44" spans="1:27" ht="12" customHeight="1">
      <c r="A44" s="29"/>
      <c r="B44" s="30"/>
      <c r="F44" s="53">
        <f t="shared" si="3"/>
        <v>2545</v>
      </c>
      <c r="G44" s="54">
        <v>79.099999999999994</v>
      </c>
      <c r="V44" s="5"/>
      <c r="W44" s="5"/>
      <c r="X44" s="5"/>
      <c r="Y44" s="5"/>
    </row>
    <row r="45" spans="1:27" ht="12" customHeight="1">
      <c r="A45" s="29"/>
      <c r="B45" s="30"/>
      <c r="F45" s="53">
        <f t="shared" si="3"/>
        <v>2546</v>
      </c>
      <c r="G45" s="54">
        <v>75</v>
      </c>
      <c r="V45" s="5"/>
      <c r="W45" s="5"/>
      <c r="X45" s="5"/>
      <c r="Y45" s="5"/>
    </row>
    <row r="46" spans="1:27" ht="12" customHeight="1">
      <c r="A46" s="29"/>
      <c r="B46" s="30"/>
      <c r="F46" s="53">
        <f t="shared" si="3"/>
        <v>2547</v>
      </c>
      <c r="G46" s="54">
        <v>160.9</v>
      </c>
      <c r="V46" s="5"/>
      <c r="W46" s="5"/>
      <c r="X46" s="5"/>
      <c r="Y46" s="5"/>
    </row>
    <row r="47" spans="1:27" ht="12" customHeight="1">
      <c r="A47" s="29"/>
      <c r="B47" s="30"/>
      <c r="F47" s="53">
        <f t="shared" si="3"/>
        <v>2548</v>
      </c>
      <c r="G47" s="54">
        <v>109.5</v>
      </c>
      <c r="V47" s="5"/>
      <c r="W47" s="5"/>
      <c r="X47" s="5"/>
      <c r="Y47" s="5"/>
    </row>
    <row r="48" spans="1:27" ht="12" customHeight="1">
      <c r="A48" s="29"/>
      <c r="B48" s="30"/>
      <c r="F48" s="53">
        <f t="shared" si="3"/>
        <v>2549</v>
      </c>
      <c r="G48" s="54">
        <v>166.1</v>
      </c>
      <c r="V48" s="5"/>
      <c r="W48" s="5"/>
      <c r="X48" s="5"/>
      <c r="Y48" s="5"/>
    </row>
    <row r="49" spans="1:27" ht="12" customHeight="1">
      <c r="A49" s="29"/>
      <c r="B49" s="30"/>
      <c r="F49" s="53">
        <f t="shared" si="3"/>
        <v>2550</v>
      </c>
      <c r="G49" s="54">
        <v>63.7</v>
      </c>
      <c r="V49" s="5"/>
      <c r="W49" s="5"/>
      <c r="X49" s="5"/>
      <c r="Y49" s="5"/>
    </row>
    <row r="50" spans="1:27" ht="12" customHeight="1">
      <c r="A50" s="29"/>
      <c r="B50" s="30"/>
      <c r="F50" s="53">
        <f t="shared" si="3"/>
        <v>2551</v>
      </c>
      <c r="G50" s="54">
        <v>79.599999999999994</v>
      </c>
      <c r="V50" s="5"/>
      <c r="W50" s="5"/>
      <c r="X50" s="5"/>
      <c r="Y50" s="5"/>
    </row>
    <row r="51" spans="1:27" ht="12" customHeight="1">
      <c r="A51" s="29"/>
      <c r="B51" s="30"/>
      <c r="F51" s="53">
        <f t="shared" si="3"/>
        <v>2552</v>
      </c>
      <c r="G51" s="54" t="s">
        <v>23</v>
      </c>
      <c r="V51" s="5"/>
      <c r="W51" s="5"/>
      <c r="X51" s="5"/>
      <c r="Y51" s="5"/>
    </row>
    <row r="52" spans="1:27" ht="12" customHeight="1">
      <c r="A52" s="29"/>
      <c r="B52" s="30"/>
      <c r="F52" s="53">
        <f t="shared" si="3"/>
        <v>2553</v>
      </c>
      <c r="G52" s="54">
        <v>205</v>
      </c>
      <c r="V52" s="5"/>
      <c r="W52" s="5"/>
      <c r="X52" s="5"/>
      <c r="Y52" s="5"/>
    </row>
    <row r="53" spans="1:27" ht="12" customHeight="1">
      <c r="A53" s="29"/>
      <c r="B53" s="30"/>
      <c r="F53" s="53">
        <f t="shared" si="3"/>
        <v>2554</v>
      </c>
      <c r="G53" s="54">
        <v>91.4</v>
      </c>
      <c r="V53" s="5"/>
      <c r="W53" s="5"/>
      <c r="X53" s="5"/>
      <c r="Y53" s="5"/>
    </row>
    <row r="54" spans="1:27" ht="12" customHeight="1">
      <c r="B54" s="26"/>
      <c r="F54" s="53">
        <f t="shared" si="3"/>
        <v>2555</v>
      </c>
      <c r="G54" s="54">
        <v>70.099999999999994</v>
      </c>
      <c r="V54" s="5"/>
      <c r="W54" s="5"/>
      <c r="X54" s="5"/>
      <c r="Y54" s="5"/>
    </row>
    <row r="55" spans="1:27" ht="12" customHeight="1">
      <c r="B55" s="26"/>
      <c r="F55" s="53">
        <f t="shared" si="3"/>
        <v>2556</v>
      </c>
      <c r="G55" s="54">
        <v>70.7</v>
      </c>
      <c r="V55" s="5"/>
      <c r="W55" s="5"/>
      <c r="X55" s="5"/>
      <c r="Y55" s="5"/>
    </row>
    <row r="56" spans="1:27" ht="12" customHeight="1">
      <c r="B56" s="26"/>
      <c r="E56" s="31"/>
      <c r="F56" s="53">
        <f t="shared" si="3"/>
        <v>2557</v>
      </c>
      <c r="G56" s="54">
        <v>64.3</v>
      </c>
      <c r="V56" s="5"/>
      <c r="W56" s="5"/>
      <c r="X56" s="5"/>
      <c r="Y56" s="5"/>
    </row>
    <row r="57" spans="1:27" ht="12" customHeight="1">
      <c r="B57" s="26"/>
      <c r="F57" s="53">
        <f t="shared" si="3"/>
        <v>2558</v>
      </c>
      <c r="G57" s="54">
        <v>46.3</v>
      </c>
      <c r="V57" s="1" t="s">
        <v>0</v>
      </c>
    </row>
    <row r="58" spans="1:27" ht="12" customHeight="1">
      <c r="B58" s="26"/>
      <c r="F58" s="53">
        <f t="shared" si="3"/>
        <v>2559</v>
      </c>
      <c r="G58" s="54">
        <v>61.8</v>
      </c>
      <c r="V58" s="1" t="s">
        <v>0</v>
      </c>
      <c r="W58" s="1" t="s">
        <v>17</v>
      </c>
    </row>
    <row r="59" spans="1:27" ht="12" customHeight="1">
      <c r="B59" s="26"/>
      <c r="F59" s="53">
        <f t="shared" si="3"/>
        <v>2560</v>
      </c>
      <c r="G59" s="54">
        <v>103.1</v>
      </c>
      <c r="V59" s="5">
        <v>1</v>
      </c>
      <c r="W59" s="32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F60" s="53">
        <f t="shared" si="3"/>
        <v>2561</v>
      </c>
      <c r="G60" s="54">
        <v>141.19999999999999</v>
      </c>
      <c r="V60" s="5">
        <f t="shared" ref="V60:V97" si="4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3"/>
      <c r="B61" s="34"/>
      <c r="C61" s="34"/>
      <c r="D61" s="4"/>
      <c r="E61" s="4"/>
      <c r="F61" s="53">
        <f t="shared" si="3"/>
        <v>2562</v>
      </c>
      <c r="G61" s="54">
        <v>132.30000000000001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4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3"/>
      <c r="B62" s="35"/>
      <c r="C62" s="35"/>
      <c r="D62" s="14"/>
      <c r="E62" s="14"/>
      <c r="F62" s="64">
        <v>2563</v>
      </c>
      <c r="G62" s="65">
        <v>115.8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4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F63" s="53">
        <f t="shared" si="3"/>
        <v>2564</v>
      </c>
      <c r="G63" s="54">
        <v>86.7</v>
      </c>
      <c r="V63" s="5">
        <f t="shared" si="4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F64" s="53"/>
      <c r="G64" s="54"/>
      <c r="Q64" s="4"/>
      <c r="V64" s="5">
        <f t="shared" si="4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F65" s="53"/>
      <c r="G65" s="54"/>
      <c r="Q65" s="14"/>
      <c r="V65" s="5">
        <f t="shared" si="4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F66" s="53"/>
      <c r="G66" s="54"/>
      <c r="V66" s="5">
        <f t="shared" si="4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F67" s="53"/>
      <c r="G67" s="54"/>
      <c r="V67" s="5">
        <f t="shared" si="4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F68" s="53"/>
      <c r="G68" s="54"/>
      <c r="V68" s="5">
        <f t="shared" si="4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F69" s="53"/>
      <c r="G69" s="54"/>
      <c r="V69" s="5">
        <f t="shared" si="4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F70" s="53"/>
      <c r="G70" s="54"/>
      <c r="V70" s="5">
        <f t="shared" si="4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F71" s="53"/>
      <c r="G71" s="54"/>
      <c r="V71" s="5">
        <f t="shared" si="4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F72" s="53"/>
      <c r="G72" s="54"/>
      <c r="V72" s="5">
        <f t="shared" si="4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F73" s="53"/>
      <c r="G73" s="55"/>
      <c r="V73" s="5">
        <f t="shared" si="4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31"/>
      <c r="F74" s="53"/>
      <c r="G74" s="54"/>
      <c r="V74" s="5">
        <f t="shared" si="4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3"/>
      <c r="G75" s="54"/>
      <c r="V75" s="5">
        <f t="shared" si="4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3">
        <f>ROUND(T4/5,0)</f>
        <v>5</v>
      </c>
      <c r="B76" s="26"/>
      <c r="C76" s="36">
        <f>+A76+1</f>
        <v>6</v>
      </c>
      <c r="F76" s="53"/>
      <c r="G76" s="54"/>
      <c r="V76" s="5">
        <f t="shared" si="4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3">
        <f>T4-((A76-1)*5)</f>
        <v>4</v>
      </c>
      <c r="B77" s="37"/>
      <c r="F77" s="53"/>
      <c r="G77" s="54"/>
      <c r="V77" s="5">
        <f t="shared" si="4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3" t="s">
        <v>18</v>
      </c>
      <c r="B78" s="38">
        <f>IF($A$77&gt;=6,VLOOKUP($C$76,$V$4:$AA$39,$A$77-4),VLOOKUP($A$76,$V$4:$AA$39,$A$77+1))</f>
        <v>0.52959000000000001</v>
      </c>
      <c r="F78" s="53"/>
      <c r="G78" s="54"/>
      <c r="V78" s="5">
        <f t="shared" si="4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3" t="s">
        <v>19</v>
      </c>
      <c r="B79" s="38">
        <f>IF($A$77&gt;=6,VLOOKUP($C$76,$V$59:$AA$98,$A$77-4),VLOOKUP($A$76,$V$59:$AA$98,$A$77+1))</f>
        <v>1.0864640000000001</v>
      </c>
      <c r="F79" s="53"/>
      <c r="G79" s="54"/>
      <c r="V79" s="5">
        <f t="shared" si="4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7"/>
      <c r="F80" s="53"/>
      <c r="G80" s="54"/>
      <c r="V80" s="5">
        <f t="shared" si="4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3" t="s">
        <v>20</v>
      </c>
      <c r="B81" s="35">
        <f>B79/T7</f>
        <v>2.6042033383896421E-2</v>
      </c>
      <c r="F81" s="53"/>
      <c r="G81" s="54"/>
      <c r="V81" s="5">
        <f t="shared" si="4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3" t="s">
        <v>21</v>
      </c>
      <c r="B82" s="35">
        <f>T5-(B78/B81)</f>
        <v>72.24736370327048</v>
      </c>
      <c r="F82" s="53"/>
      <c r="G82" s="54"/>
      <c r="V82" s="5">
        <f t="shared" si="4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7"/>
      <c r="F83" s="53"/>
      <c r="G83" s="54"/>
      <c r="V83" s="5">
        <f t="shared" si="4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7"/>
      <c r="F84" s="53"/>
      <c r="G84" s="54"/>
      <c r="V84" s="5">
        <f t="shared" si="4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53"/>
      <c r="G85" s="54"/>
      <c r="V85" s="5">
        <f t="shared" si="4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3"/>
      <c r="G86" s="54"/>
      <c r="V86" s="5">
        <f t="shared" si="4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3"/>
      <c r="G87" s="54"/>
      <c r="V87" s="5">
        <f t="shared" si="4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53"/>
      <c r="G88" s="54"/>
      <c r="V88" s="5">
        <f t="shared" si="4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53"/>
      <c r="G89" s="54"/>
      <c r="T89" s="3"/>
      <c r="V89" s="5">
        <f t="shared" si="4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3"/>
      <c r="G90" s="55"/>
      <c r="V90" s="5">
        <f t="shared" si="4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3"/>
      <c r="G91" s="54"/>
      <c r="V91" s="5">
        <f t="shared" si="4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53"/>
      <c r="G92" s="54"/>
      <c r="V92" s="5">
        <f t="shared" si="4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3"/>
      <c r="G93" s="54"/>
      <c r="V93" s="5">
        <f t="shared" si="4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F94" s="53"/>
      <c r="G94" s="54"/>
      <c r="V94" s="5">
        <f t="shared" si="4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53"/>
      <c r="G95" s="54"/>
      <c r="V95" s="5">
        <f t="shared" si="4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3"/>
      <c r="G96" s="54"/>
      <c r="V96" s="5">
        <f t="shared" si="4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3"/>
      <c r="G97" s="54"/>
      <c r="V97" s="5">
        <f t="shared" si="4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3"/>
      <c r="G98" s="54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3"/>
      <c r="G99" s="54"/>
    </row>
    <row r="100" spans="2:27" ht="12" customHeight="1">
      <c r="F100" s="53"/>
      <c r="G100" s="54"/>
    </row>
    <row r="101" spans="2:27" ht="12" customHeight="1">
      <c r="F101" s="53"/>
      <c r="G101" s="54"/>
    </row>
    <row r="102" spans="2:27" ht="12" customHeight="1">
      <c r="F102" s="53"/>
      <c r="G102" s="54"/>
    </row>
    <row r="103" spans="2:27" ht="12" customHeight="1">
      <c r="F103" s="53"/>
      <c r="G103" s="54"/>
    </row>
    <row r="104" spans="2:27" ht="12" customHeight="1">
      <c r="F104" s="53"/>
      <c r="G104" s="54"/>
    </row>
    <row r="105" spans="2:27" ht="12" customHeight="1">
      <c r="F105" s="53"/>
      <c r="G105" s="54"/>
    </row>
    <row r="106" spans="2:27" ht="12" customHeight="1">
      <c r="F106" s="53"/>
      <c r="G106" s="54"/>
    </row>
    <row r="107" spans="2:27" ht="12" customHeight="1">
      <c r="F107" s="53"/>
      <c r="G107" s="54"/>
    </row>
    <row r="108" spans="2:27" ht="12" customHeight="1">
      <c r="F108" s="53"/>
      <c r="G108" s="54"/>
    </row>
    <row r="109" spans="2:27" ht="12" customHeight="1">
      <c r="F109" s="53"/>
      <c r="G109" s="54"/>
    </row>
    <row r="110" spans="2:27" ht="12" customHeight="1">
      <c r="F110" s="53"/>
      <c r="G110" s="54"/>
    </row>
    <row r="111" spans="2:27" ht="12" customHeight="1">
      <c r="F111" s="53"/>
      <c r="G111" s="54"/>
    </row>
    <row r="112" spans="2:27" ht="12" customHeight="1">
      <c r="F112" s="53"/>
      <c r="G112" s="54"/>
    </row>
    <row r="113" spans="6:7" ht="12" customHeight="1">
      <c r="F113" s="53"/>
      <c r="G113" s="55"/>
    </row>
    <row r="114" spans="6:7" ht="12" customHeight="1">
      <c r="F114" s="53"/>
      <c r="G114" s="54"/>
    </row>
    <row r="115" spans="6:7" ht="12" customHeight="1">
      <c r="F115" s="53"/>
      <c r="G115" s="54"/>
    </row>
    <row r="116" spans="6:7" ht="12" customHeight="1">
      <c r="F116" s="53"/>
      <c r="G116" s="54"/>
    </row>
    <row r="117" spans="6:7" ht="12" customHeight="1">
      <c r="F117" s="53"/>
      <c r="G117" s="62"/>
    </row>
    <row r="118" spans="6:7" ht="12" customHeight="1">
      <c r="F118" s="53"/>
      <c r="G118" s="62"/>
    </row>
    <row r="119" spans="6:7" ht="12" customHeight="1">
      <c r="F119" s="53"/>
      <c r="G119" s="62"/>
    </row>
    <row r="120" spans="6:7" ht="12" customHeight="1">
      <c r="F120" s="53"/>
      <c r="G120" s="62"/>
    </row>
    <row r="121" spans="6:7" ht="12" customHeight="1">
      <c r="F121" s="53"/>
      <c r="G121" s="62"/>
    </row>
    <row r="122" spans="6:7" ht="12" customHeight="1">
      <c r="F122" s="53"/>
      <c r="G122" s="62"/>
    </row>
    <row r="123" spans="6:7" ht="12" customHeight="1">
      <c r="F123" s="53"/>
      <c r="G123" s="62"/>
    </row>
    <row r="124" spans="6:7" ht="12" customHeight="1">
      <c r="F124" s="53"/>
      <c r="G124" s="62"/>
    </row>
    <row r="125" spans="6:7" ht="12" customHeight="1">
      <c r="F125" s="53"/>
      <c r="G125" s="62"/>
    </row>
    <row r="126" spans="6:7" ht="12" customHeight="1">
      <c r="F126" s="53"/>
      <c r="G126" s="62"/>
    </row>
    <row r="127" spans="6:7" ht="12" customHeight="1">
      <c r="F127" s="53"/>
      <c r="G127" s="62"/>
    </row>
    <row r="128" spans="6:7" ht="12" customHeight="1">
      <c r="F128" s="53"/>
      <c r="G128" s="62"/>
    </row>
    <row r="129" spans="6:7" ht="12" customHeight="1">
      <c r="F129" s="53"/>
      <c r="G129" s="62"/>
    </row>
    <row r="130" spans="6:7" ht="12" customHeight="1">
      <c r="F130" s="53"/>
      <c r="G130" s="62"/>
    </row>
    <row r="131" spans="6:7" ht="12" customHeight="1">
      <c r="F131" s="39"/>
    </row>
    <row r="132" spans="6:7" ht="12" customHeight="1">
      <c r="F132" s="39"/>
    </row>
    <row r="133" spans="6:7" ht="12" customHeight="1">
      <c r="F133" s="39"/>
    </row>
    <row r="134" spans="6:7" ht="12" customHeight="1">
      <c r="F134" s="39"/>
    </row>
    <row r="135" spans="6:7" ht="12" customHeight="1">
      <c r="F135" s="39"/>
    </row>
    <row r="136" spans="6:7" ht="12" customHeight="1">
      <c r="F136" s="39"/>
    </row>
    <row r="137" spans="6:7" ht="12" customHeight="1">
      <c r="F137" s="39"/>
    </row>
    <row r="138" spans="6:7" ht="12" customHeight="1">
      <c r="F138" s="39"/>
    </row>
    <row r="139" spans="6:7" ht="12" customHeight="1">
      <c r="F139" s="39"/>
    </row>
    <row r="140" spans="6:7">
      <c r="F140" s="39"/>
    </row>
    <row r="141" spans="6:7">
      <c r="F141" s="39"/>
    </row>
    <row r="142" spans="6:7">
      <c r="F142" s="39"/>
    </row>
    <row r="143" spans="6:7">
      <c r="F143" s="39"/>
    </row>
    <row r="144" spans="6:7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Returnบ.ฝายกวาง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2014-01-07T06:33:02Z</cp:lastPrinted>
  <dcterms:created xsi:type="dcterms:W3CDTF">2007-06-15T01:12:23Z</dcterms:created>
  <dcterms:modified xsi:type="dcterms:W3CDTF">2022-05-23T04:51:41Z</dcterms:modified>
</cp:coreProperties>
</file>