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พะเยา\"/>
    </mc:Choice>
  </mc:AlternateContent>
  <xr:revisionPtr revIDLastSave="0" documentId="13_ncr:1_{F476A1C3-0D3F-445A-902B-25BB4EAB82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บ.ฝายกว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63" i="1"/>
  <c r="A28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G35" i="1" l="1"/>
  <c r="O35" i="1"/>
  <c r="H35" i="1"/>
  <c r="P35" i="1"/>
  <c r="L35" i="1"/>
  <c r="N35" i="1"/>
  <c r="J35" i="1"/>
  <c r="K35" i="1"/>
  <c r="M35" i="1"/>
  <c r="F35" i="1"/>
  <c r="I35" i="1"/>
  <c r="Q35" i="1"/>
  <c r="E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<sst xmlns="http://schemas.openxmlformats.org/spreadsheetml/2006/main" count="44" uniqueCount="25">
  <si>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</si>
  <si>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</si>
  <si>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</si>
  <si>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</si>
  <si>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</si>
  <si>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</si>
  <si>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</si>
  <si>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</si>
  <si>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</si>
  <si>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</si>
  <si>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</si>
  <si>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</si>
  <si>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</si>
  <si>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</si>
  <si>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</si>
  <si>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</si>
  <si>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</si>
  <si>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</si>
  <si>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</si>
  <si>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</si>
  <si>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</si>
  <si>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</si>
  <si>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</si>
  <si>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</si>
  <si>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บ.ฝายกวาง(73100)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</si>
</sst>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บ.ฝายกวาง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'Returnบ.ฝายกวาง'!$E$34:$Q$34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'Returnบ.ฝายกวาง'!$E$35:$Q$35</c:f>
              <c:numCache>
                <c:formatCode>0</c:formatCode>
                <c:ptCount val="13"/>
                <c:pt idx="0" formatCode="0.0">
                  <c:v>84.34</c:v>
                </c:pt>
                <c:pt idx="1">
                  <c:v>104.31</c:v>
                </c:pt>
                <c:pt idx="2" formatCode="0.0">
                  <c:v>117.1</c:v>
                </c:pt>
                <c:pt idx="3" formatCode="0.0">
                  <c:v>126.56</c:v>
                </c:pt>
                <c:pt idx="4" formatCode="0.0">
                  <c:v>134.09</c:v>
                </c:pt>
                <c:pt idx="5" formatCode="0.0">
                  <c:v>140.34</c:v>
                </c:pt>
                <c:pt idx="6" formatCode="0.0">
                  <c:v>154.51</c:v>
                </c:pt>
                <c:pt idx="7" formatCode="0.0">
                  <c:v>181.33</c:v>
                </c:pt>
                <c:pt idx="8" formatCode="0.0">
                  <c:v>189.83</c:v>
                </c:pt>
                <c:pt idx="9" formatCode="0.0">
                  <c:v>216.04</c:v>
                </c:pt>
                <c:pt idx="10" formatCode="0.0">
                  <c:v>242.04</c:v>
                </c:pt>
                <c:pt idx="11" formatCode="0.0">
                  <c:v>267.95999999999998</c:v>
                </c:pt>
                <c:pt idx="12" formatCode="0.0">
                  <c:v>302.14999999999998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C4-431C-9BB9-E5B41CEC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13104"/>
        <c:axId val="346113888"/>
      </c:scatterChart>
      <c:valAx>
        <c:axId val="34611310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13888"/>
        <c:crossesAt val="10"/>
        <c:crossBetween val="midCat"/>
      </c:valAx>
      <c:valAx>
        <c:axId val="3461138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1310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04771FC-4278-4AEC-881D-641BDEBE4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7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24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2540</v>
      </c>
      <c r="B4" s="17">
        <v>42</v>
      </c>
      <c r="C4" s="38"/>
      <c r="D4" s="9"/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COUNT(G39:G67)</f>
        <v>26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2541</v>
      </c>
      <c r="B5" s="8">
        <v>75.900000000000006</v>
      </c>
      <c r="C5" s="38"/>
      <c r="D5" s="9"/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AVERAGE(G39:G67)</f>
        <v>90.507692307692295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28" si="0">A5+1</f>
        <v>2542</v>
      </c>
      <c r="B6" s="8">
        <v>52.8</v>
      </c>
      <c r="C6" s="38"/>
      <c r="D6" s="9"/>
      <c r="E6" s="41"/>
      <c r="F6" s="9"/>
      <c r="I6" s="1" t="s">
        <v>0</v>
      </c>
      <c r="K6" s="2" t="s">
        <v>0</v>
      </c>
      <c r="R6" s="1" t="s">
        <v>9</v>
      </c>
      <c r="T6" s="7">
        <f>(VAR(G39:G67))</f>
        <v>1667.1559384615393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2543</v>
      </c>
      <c r="B7" s="8">
        <v>68.099999999999994</v>
      </c>
      <c r="C7" s="38"/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STDEV(G39:G67)</f>
        <v>40.830820937883914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2544</v>
      </c>
      <c r="B8" s="8">
        <v>60.6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2545</v>
      </c>
      <c r="B9" s="8">
        <v>79.099999999999994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2546</v>
      </c>
      <c r="B10" s="8">
        <v>75</v>
      </c>
      <c r="C10" s="38"/>
      <c r="D10" s="10"/>
      <c r="E10" s="41"/>
      <c r="F10" s="9"/>
      <c r="S10" s="2" t="s">
        <v>12</v>
      </c>
      <c r="T10" s="23">
        <f>+B78</f>
        <v>0.53206200000000003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2547</v>
      </c>
      <c r="B11" s="8">
        <v>160.9</v>
      </c>
      <c r="C11" s="38"/>
      <c r="D11" s="43"/>
      <c r="E11" s="41"/>
      <c r="F11" s="9"/>
      <c r="S11" s="2" t="s">
        <v>13</v>
      </c>
      <c r="T11" s="23">
        <f>+B79</f>
        <v>1.096128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2548</v>
      </c>
      <c r="B12" s="8">
        <v>109.5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2549</v>
      </c>
      <c r="B13" s="8">
        <v>166.1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2550</v>
      </c>
      <c r="B14" s="8">
        <v>63.7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2551</v>
      </c>
      <c r="B15" s="8">
        <v>79.599999999999994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2552</v>
      </c>
      <c r="B16" s="8" t="s">
        <v>23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2553</v>
      </c>
      <c r="B17" s="8">
        <v>205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2554</v>
      </c>
      <c r="B18" s="8">
        <v>91.4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2555</v>
      </c>
      <c r="B19" s="8">
        <v>70.099999999999994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2556</v>
      </c>
      <c r="B20" s="8">
        <v>70.7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2557</v>
      </c>
      <c r="B21" s="42">
        <v>64.3</v>
      </c>
      <c r="C21" s="38"/>
      <c r="D21" s="9"/>
      <c r="E21" s="41"/>
      <c r="F21" s="55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2558</v>
      </c>
      <c r="B22" s="8">
        <v>46.3</v>
      </c>
      <c r="C22" s="38"/>
      <c r="D22" s="9"/>
      <c r="E22" s="41"/>
      <c r="F22" s="56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2559</v>
      </c>
      <c r="B23" s="8">
        <v>61.8</v>
      </c>
      <c r="C23" s="38"/>
      <c r="D23" s="9"/>
      <c r="E23" s="41"/>
      <c r="F23" s="56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2560</v>
      </c>
      <c r="B24" s="8">
        <v>103.1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2561</v>
      </c>
      <c r="B25" s="8">
        <v>141.19999999999999</v>
      </c>
      <c r="C25" s="38"/>
      <c r="D25" s="9"/>
      <c r="E25" s="41"/>
      <c r="F25" s="56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2562</v>
      </c>
      <c r="B26" s="8">
        <v>132.30000000000001</v>
      </c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v>2563</v>
      </c>
      <c r="B27" s="8">
        <v>115.8</v>
      </c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2564</v>
      </c>
      <c r="B28" s="8">
        <v>86.7</v>
      </c>
      <c r="C28" s="38"/>
      <c r="D28" s="52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v>2565</v>
      </c>
      <c r="B29" s="8">
        <v>77.900000000000006</v>
      </c>
      <c r="C29" s="38"/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v>2566</v>
      </c>
      <c r="B30" s="8">
        <v>53.3</v>
      </c>
      <c r="C30" s="38"/>
      <c r="D30" s="53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/>
      <c r="B31" s="48"/>
      <c r="C31" s="39"/>
      <c r="D31" s="54"/>
      <c r="E31" s="57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2">ROUND((((-LN(-LN(1-1/E34)))+$B$81*$B$82)/$B$81),2)</f>
        <v>84.34</v>
      </c>
      <c r="F35" s="16">
        <f t="shared" si="2"/>
        <v>104.31</v>
      </c>
      <c r="G35" s="15">
        <f t="shared" si="2"/>
        <v>117.1</v>
      </c>
      <c r="H35" s="15">
        <f t="shared" si="2"/>
        <v>126.56</v>
      </c>
      <c r="I35" s="15">
        <f t="shared" si="2"/>
        <v>134.09</v>
      </c>
      <c r="J35" s="15">
        <f t="shared" si="2"/>
        <v>140.34</v>
      </c>
      <c r="K35" s="15">
        <f t="shared" si="2"/>
        <v>154.51</v>
      </c>
      <c r="L35" s="15">
        <f t="shared" si="2"/>
        <v>181.33</v>
      </c>
      <c r="M35" s="15">
        <f t="shared" si="2"/>
        <v>189.83</v>
      </c>
      <c r="N35" s="15">
        <f t="shared" si="2"/>
        <v>216.04</v>
      </c>
      <c r="O35" s="15">
        <f t="shared" si="2"/>
        <v>242.04</v>
      </c>
      <c r="P35" s="15">
        <f t="shared" si="2"/>
        <v>267.95999999999998</v>
      </c>
      <c r="Q35" s="15">
        <f t="shared" si="2"/>
        <v>302.14999999999998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2540</v>
      </c>
      <c r="G39" s="50">
        <v>42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63" si="3">F39+1</f>
        <v>2541</v>
      </c>
      <c r="G40" s="50">
        <v>75.900000000000006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3"/>
        <v>2542</v>
      </c>
      <c r="G41" s="50">
        <v>52.8</v>
      </c>
      <c r="V41" s="5"/>
      <c r="W41" s="5"/>
      <c r="X41" s="5"/>
      <c r="Y41" s="5"/>
    </row>
    <row r="42" spans="1:27" ht="12" customHeight="1" x14ac:dyDescent="0.6">
      <c r="F42" s="49">
        <f t="shared" si="3"/>
        <v>2543</v>
      </c>
      <c r="G42" s="50">
        <v>68.099999999999994</v>
      </c>
      <c r="V42" s="5"/>
      <c r="W42" s="5"/>
      <c r="X42" s="5"/>
      <c r="Y42" s="5"/>
    </row>
    <row r="43" spans="1:27" ht="12" customHeight="1" x14ac:dyDescent="0.6">
      <c r="F43" s="49">
        <f t="shared" si="3"/>
        <v>2544</v>
      </c>
      <c r="G43" s="50">
        <v>60.6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3"/>
        <v>2545</v>
      </c>
      <c r="G44" s="50">
        <v>79.099999999999994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3"/>
        <v>2546</v>
      </c>
      <c r="G45" s="50">
        <v>75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3"/>
        <v>2547</v>
      </c>
      <c r="G46" s="50">
        <v>160.9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3"/>
        <v>2548</v>
      </c>
      <c r="G47" s="50">
        <v>109.5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3"/>
        <v>2549</v>
      </c>
      <c r="G48" s="50">
        <v>166.1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3"/>
        <v>2550</v>
      </c>
      <c r="G49" s="50">
        <v>63.7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3"/>
        <v>2551</v>
      </c>
      <c r="G50" s="50">
        <v>79.599999999999994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3"/>
        <v>2552</v>
      </c>
      <c r="G51" s="50" t="s">
        <v>23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3"/>
        <v>2553</v>
      </c>
      <c r="G52" s="50">
        <v>205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3"/>
        <v>2554</v>
      </c>
      <c r="G53" s="50">
        <v>91.4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3"/>
        <v>2555</v>
      </c>
      <c r="G54" s="50">
        <v>70.099999999999994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3"/>
        <v>2556</v>
      </c>
      <c r="G55" s="50">
        <v>70.7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3"/>
        <v>2557</v>
      </c>
      <c r="G56" s="50">
        <v>64.3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3"/>
        <v>2558</v>
      </c>
      <c r="G57" s="50">
        <v>46.3</v>
      </c>
      <c r="V57" s="1" t="s">
        <v>0</v>
      </c>
    </row>
    <row r="58" spans="1:27" ht="12" customHeight="1" x14ac:dyDescent="0.6">
      <c r="B58" s="24"/>
      <c r="F58" s="49">
        <f t="shared" si="3"/>
        <v>2559</v>
      </c>
      <c r="G58" s="50">
        <v>61.8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3"/>
        <v>2560</v>
      </c>
      <c r="G59" s="50">
        <v>103.1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3"/>
        <v>2561</v>
      </c>
      <c r="G60" s="50">
        <v>141.19999999999999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3"/>
        <v>2562</v>
      </c>
      <c r="G61" s="50">
        <v>132.30000000000001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60">
        <v>2563</v>
      </c>
      <c r="G62" s="61">
        <v>115.8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3"/>
        <v>2564</v>
      </c>
      <c r="G63" s="50">
        <v>86.7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v>2565</v>
      </c>
      <c r="G64" s="50">
        <v>77.900000000000006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v>2566</v>
      </c>
      <c r="G65" s="50">
        <v>53.3</v>
      </c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/>
      <c r="G66" s="50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/>
      <c r="G67" s="50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/>
      <c r="G68" s="50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/>
      <c r="G69" s="50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/>
      <c r="G70" s="50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5</v>
      </c>
      <c r="B76" s="24"/>
      <c r="C76" s="31">
        <f>+A76+1</f>
        <v>6</v>
      </c>
      <c r="F76" s="49"/>
      <c r="G76" s="50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6</v>
      </c>
      <c r="B77" s="33"/>
      <c r="F77" s="49"/>
      <c r="G77" s="50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0.53206200000000003</v>
      </c>
      <c r="F78" s="49"/>
      <c r="G78" s="50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1.096128</v>
      </c>
      <c r="F79" s="49"/>
      <c r="G79" s="50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2.6845602778047099E-2</v>
      </c>
      <c r="F81" s="49"/>
      <c r="G81" s="50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70.688357111572515</v>
      </c>
      <c r="F82" s="49"/>
      <c r="G82" s="50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Returnบ.ฝายกวาง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2023-12-13T06:26:16Z</dcterms:modified>
</cp:coreProperties>
</file>