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G.10" sheetId="1" r:id="rId1"/>
    <sheet name="G.10-H.05" sheetId="2" r:id="rId2"/>
  </sheets>
  <definedNames>
    <definedName name="_Regression_Int" localSheetId="1" hidden="1">1</definedName>
    <definedName name="Print_Area_MI">'G.10-H.05'!$A$1:$N$31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<sst xmlns="http://schemas.openxmlformats.org/spreadsheetml/2006/main" count="29" uniqueCount="24">
  <si>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</si>
  <si>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</si>
  <si>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</si>
  <si>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</si>
  <si>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</si>
  <si>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</si>
  <si>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</si>
  <si>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</si>
  <si>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</si>
  <si>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</si>
  <si>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</si>
  <si>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</si>
  <si>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</si>
  <si>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</si>
  <si>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</si>
  <si>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</si>
  <si>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</si>
  <si>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</si>
  <si>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</si>
  <si>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</si>
  <si>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</si>
  <si>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น้ำแม่ลาว (G.10 )</t>
  </si>
  <si>
    <t xml:space="preserve"> พี้นที่รับน้ำ    2,614    ตร.กม. </t>
  </si>
  <si>
    <t>สถานี G.10  :  บ้านหนองผำ  อ.แม่สรวย  จ.เชียงราย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</si>
</sst>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0_)"/>
    <numFmt numFmtId="240" formatCode="0.00000_)"/>
    <numFmt numFmtId="241" formatCode="0.000000_)"/>
    <numFmt numFmtId="242" formatCode="0.0000000_)"/>
    <numFmt numFmtId="243" formatCode="&quot;ใช่&quot;;&quot;ใช่&quot;;&quot;ไม่ใช่&quot;"/>
    <numFmt numFmtId="244" formatCode="&quot;จริง&quot;;&quot;จริง&quot;;&quot;เท็จ&quot;"/>
    <numFmt numFmtId="245" formatCode="&quot;เปิด&quot;;&quot;เปิด&quot;;&quot;ปิด&quot;"/>
    <numFmt numFmtId="246" formatCode="[$€-2]\ #,##0.00_);[Red]\([$€-2]\ #,##0.00\)"/>
    <numFmt numFmtId="247" formatCode="#,##0.0"/>
    <numFmt numFmtId="248" formatCode="#,##0.0;[Red]\-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sz val="14"/>
      <color indexed="12"/>
      <name val="TH SarabunPSK"/>
      <family val="2"/>
    </font>
    <font>
      <sz val="14"/>
      <name val="TH SarabunPSK"/>
      <family val="2"/>
    </font>
    <font>
      <b/>
      <u val="single"/>
      <sz val="14"/>
      <color indexed="12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color indexed="8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5">
    <xf numFmtId="233" fontId="0" fillId="0" borderId="0" xfId="0" applyAlignment="1">
      <alignment/>
    </xf>
    <xf numFmtId="233" fontId="6" fillId="0" borderId="0" xfId="0" applyFont="1" applyAlignment="1">
      <alignment/>
    </xf>
    <xf numFmtId="1" fontId="6" fillId="0" borderId="10" xfId="0" applyNumberFormat="1" applyFont="1" applyBorder="1" applyAlignment="1" applyProtection="1">
      <alignment horizontal="center"/>
      <protection/>
    </xf>
    <xf numFmtId="2" fontId="6" fillId="0" borderId="10" xfId="0" applyNumberFormat="1" applyFont="1" applyBorder="1" applyAlignment="1" applyProtection="1">
      <alignment/>
      <protection/>
    </xf>
    <xf numFmtId="233" fontId="6" fillId="0" borderId="10" xfId="0" applyFont="1" applyBorder="1" applyAlignment="1">
      <alignment/>
    </xf>
    <xf numFmtId="1" fontId="6" fillId="0" borderId="0" xfId="0" applyNumberFormat="1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33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236" fontId="6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9" fillId="0" borderId="0" xfId="0" applyNumberFormat="1" applyFont="1" applyFill="1" applyAlignment="1">
      <alignment horizontal="centerContinuous"/>
    </xf>
    <xf numFmtId="2" fontId="9" fillId="0" borderId="0" xfId="0" applyNumberFormat="1" applyFont="1" applyFill="1" applyAlignment="1">
      <alignment horizontal="centerContinuous"/>
    </xf>
    <xf numFmtId="233" fontId="10" fillId="0" borderId="0" xfId="0" applyFont="1" applyFill="1" applyAlignment="1">
      <alignment horizontal="centerContinuous"/>
    </xf>
    <xf numFmtId="2" fontId="9" fillId="0" borderId="0" xfId="0" applyNumberFormat="1" applyFont="1" applyFill="1" applyAlignment="1">
      <alignment/>
    </xf>
    <xf numFmtId="1" fontId="9" fillId="33" borderId="11" xfId="0" applyNumberFormat="1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 horizontal="center"/>
    </xf>
    <xf numFmtId="233" fontId="9" fillId="34" borderId="11" xfId="0" applyFont="1" applyFill="1" applyBorder="1" applyAlignment="1">
      <alignment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33" fontId="9" fillId="0" borderId="14" xfId="0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1" fontId="7" fillId="33" borderId="15" xfId="0" applyNumberFormat="1" applyFont="1" applyFill="1" applyBorder="1" applyAlignment="1" applyProtection="1">
      <alignment horizontal="center" vertical="center"/>
      <protection/>
    </xf>
    <xf numFmtId="236" fontId="7" fillId="35" borderId="16" xfId="0" applyNumberFormat="1" applyFont="1" applyFill="1" applyBorder="1" applyAlignment="1" applyProtection="1">
      <alignment horizontal="center" vertical="center"/>
      <protection/>
    </xf>
    <xf numFmtId="236" fontId="7" fillId="36" borderId="17" xfId="0" applyNumberFormat="1" applyFont="1" applyFill="1" applyBorder="1" applyAlignment="1">
      <alignment horizontal="center" vertical="center"/>
    </xf>
    <xf numFmtId="236" fontId="7" fillId="0" borderId="18" xfId="0" applyNumberFormat="1" applyFont="1" applyFill="1" applyBorder="1" applyAlignment="1" applyProtection="1">
      <alignment horizontal="center" vertical="center"/>
      <protection/>
    </xf>
    <xf numFmtId="1" fontId="7" fillId="36" borderId="15" xfId="0" applyNumberFormat="1" applyFont="1" applyFill="1" applyBorder="1" applyAlignment="1" applyProtection="1">
      <alignment horizontal="center" vertical="center"/>
      <protection/>
    </xf>
    <xf numFmtId="236" fontId="7" fillId="36" borderId="16" xfId="0" applyNumberFormat="1" applyFont="1" applyFill="1" applyBorder="1" applyAlignment="1" applyProtection="1">
      <alignment horizontal="center" vertical="center"/>
      <protection/>
    </xf>
    <xf numFmtId="236" fontId="7" fillId="0" borderId="0" xfId="0" applyNumberFormat="1" applyFont="1" applyAlignment="1">
      <alignment horizontal="center" vertical="center"/>
    </xf>
    <xf numFmtId="1" fontId="11" fillId="33" borderId="15" xfId="0" applyNumberFormat="1" applyFont="1" applyFill="1" applyBorder="1" applyAlignment="1" applyProtection="1">
      <alignment horizontal="center" vertical="center"/>
      <protection/>
    </xf>
    <xf numFmtId="236" fontId="11" fillId="35" borderId="16" xfId="0" applyNumberFormat="1" applyFont="1" applyFill="1" applyBorder="1" applyAlignment="1" applyProtection="1">
      <alignment horizontal="center" vertical="center"/>
      <protection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5" borderId="16" xfId="0" applyNumberFormat="1" applyFont="1" applyFill="1" applyBorder="1" applyAlignment="1" applyProtection="1">
      <alignment horizontal="center" vertical="center"/>
      <protection/>
    </xf>
    <xf numFmtId="236" fontId="53" fillId="36" borderId="17" xfId="0" applyNumberFormat="1" applyFont="1" applyFill="1" applyBorder="1" applyAlignment="1">
      <alignment horizontal="center" vertical="center"/>
    </xf>
    <xf numFmtId="38" fontId="9" fillId="0" borderId="0" xfId="38" applyNumberFormat="1" applyFont="1" applyFill="1" applyAlignment="1">
      <alignment horizontal="centerContinuous"/>
    </xf>
    <xf numFmtId="38" fontId="9" fillId="33" borderId="11" xfId="38" applyNumberFormat="1" applyFont="1" applyFill="1" applyBorder="1" applyAlignment="1">
      <alignment horizontal="center"/>
    </xf>
    <xf numFmtId="38" fontId="9" fillId="33" borderId="12" xfId="38" applyNumberFormat="1" applyFont="1" applyFill="1" applyBorder="1" applyAlignment="1">
      <alignment horizontal="center"/>
    </xf>
    <xf numFmtId="38" fontId="9" fillId="33" borderId="13" xfId="38" applyNumberFormat="1" applyFont="1" applyFill="1" applyBorder="1" applyAlignment="1">
      <alignment horizontal="center"/>
    </xf>
    <xf numFmtId="38" fontId="7" fillId="33" borderId="16" xfId="38" applyNumberFormat="1" applyFont="1" applyFill="1" applyBorder="1" applyAlignment="1" applyProtection="1">
      <alignment horizontal="center" vertical="center"/>
      <protection/>
    </xf>
    <xf numFmtId="38" fontId="11" fillId="33" borderId="16" xfId="38" applyNumberFormat="1" applyFont="1" applyFill="1" applyBorder="1" applyAlignment="1" applyProtection="1">
      <alignment horizontal="center" vertical="center"/>
      <protection/>
    </xf>
    <xf numFmtId="38" fontId="53" fillId="33" borderId="16" xfId="38" applyNumberFormat="1" applyFont="1" applyFill="1" applyBorder="1" applyAlignment="1" applyProtection="1">
      <alignment horizontal="center" vertical="center"/>
      <protection/>
    </xf>
    <xf numFmtId="38" fontId="7" fillId="36" borderId="16" xfId="38" applyNumberFormat="1" applyFont="1" applyFill="1" applyBorder="1" applyAlignment="1" applyProtection="1">
      <alignment horizontal="center" vertical="center"/>
      <protection/>
    </xf>
    <xf numFmtId="38" fontId="6" fillId="0" borderId="10" xfId="38" applyNumberFormat="1" applyFont="1" applyBorder="1" applyAlignment="1" applyProtection="1">
      <alignment horizontal="right"/>
      <protection/>
    </xf>
    <xf numFmtId="38" fontId="6" fillId="0" borderId="0" xfId="38" applyNumberFormat="1" applyFont="1" applyBorder="1" applyAlignment="1" applyProtection="1">
      <alignment horizontal="right"/>
      <protection/>
    </xf>
    <xf numFmtId="38" fontId="6" fillId="0" borderId="0" xfId="38" applyNumberFormat="1" applyFont="1" applyBorder="1" applyAlignment="1" applyProtection="1">
      <alignment/>
      <protection/>
    </xf>
    <xf numFmtId="38" fontId="6" fillId="0" borderId="0" xfId="38" applyNumberFormat="1" applyFont="1" applyBorder="1" applyAlignment="1">
      <alignment horizontal="right"/>
    </xf>
    <xf numFmtId="38" fontId="6" fillId="0" borderId="0" xfId="38" applyNumberFormat="1" applyFont="1" applyAlignment="1">
      <alignment horizontal="center"/>
    </xf>
    <xf numFmtId="1" fontId="9" fillId="0" borderId="0" xfId="0" applyNumberFormat="1" applyFont="1" applyFill="1" applyAlignment="1" applyProtection="1">
      <alignment horizontal="center"/>
      <protection/>
    </xf>
    <xf numFmtId="2" fontId="9" fillId="0" borderId="19" xfId="0" applyNumberFormat="1" applyFont="1" applyFill="1" applyBorder="1" applyAlignment="1" applyProtection="1">
      <alignment horizontal="center"/>
      <protection/>
    </xf>
    <xf numFmtId="1" fontId="9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G.10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บ้านหนองผำ อ.แม่สรวย จ.เชียงราย</a:t>
            </a:r>
          </a:p>
        </c:rich>
      </c:tx>
      <c:layout>
        <c:manualLayout>
          <c:xMode val="factor"/>
          <c:yMode val="factor"/>
          <c:x val="0.0157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8"/>
          <c:w val="0.8605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'G.10-H.05'!$A$7:$A$26</c:f>
              <c:numCach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'G.10-H.05'!$N$7:$N$26</c:f>
              <c:numCache>
                <c:ptCount val="20"/>
                <c:pt idx="0">
                  <c:v>837.25</c:v>
                </c:pt>
                <c:pt idx="1">
                  <c:v>1195.6999999999998</c:v>
                </c:pt>
                <c:pt idx="2">
                  <c:v>881.6399999999999</c:v>
                </c:pt>
                <c:pt idx="3">
                  <c:v>942.5600000000001</c:v>
                </c:pt>
                <c:pt idx="4">
                  <c:v>926.9300000000001</c:v>
                </c:pt>
                <c:pt idx="5">
                  <c:v>1037.36</c:v>
                </c:pt>
                <c:pt idx="6">
                  <c:v>907.2200000000001</c:v>
                </c:pt>
                <c:pt idx="7">
                  <c:v>882.8000000000001</c:v>
                </c:pt>
                <c:pt idx="8">
                  <c:v>1923.55</c:v>
                </c:pt>
                <c:pt idx="9">
                  <c:v>713.8399999999999</c:v>
                </c:pt>
                <c:pt idx="10">
                  <c:v>795.1600000000001</c:v>
                </c:pt>
                <c:pt idx="11">
                  <c:v>683.68</c:v>
                </c:pt>
                <c:pt idx="12">
                  <c:v>283.94</c:v>
                </c:pt>
                <c:pt idx="13">
                  <c:v>673.93</c:v>
                </c:pt>
                <c:pt idx="14">
                  <c:v>1111.27</c:v>
                </c:pt>
                <c:pt idx="15">
                  <c:v>1057.56</c:v>
                </c:pt>
                <c:pt idx="16">
                  <c:v>446.77000000000004</c:v>
                </c:pt>
                <c:pt idx="17">
                  <c:v>458.10999999999996</c:v>
                </c:pt>
                <c:pt idx="18">
                  <c:v>640.8244800000001</c:v>
                </c:pt>
                <c:pt idx="19">
                  <c:v>1390.7682719999991</c:v>
                </c:pt>
              </c:numCache>
            </c:numRef>
          </c:val>
        </c:ser>
        <c:gapWidth val="100"/>
        <c:axId val="3672000"/>
        <c:axId val="33048001"/>
      </c:barChart>
      <c:lineChart>
        <c:grouping val="standard"/>
        <c:varyColors val="0"/>
        <c:ser>
          <c:idx val="1"/>
          <c:order val="1"/>
          <c:tx>
            <c:v>ค่าเฉลี่ย 863.2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'G.10-H.05'!$A$7:$A$24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'G.10-H.05'!$P$7:$P$25</c:f>
              <c:numCache>
                <c:ptCount val="19"/>
                <c:pt idx="0">
                  <c:v>863.1628673684211</c:v>
                </c:pt>
                <c:pt idx="1">
                  <c:v>863.1628673684211</c:v>
                </c:pt>
                <c:pt idx="2">
                  <c:v>863.1628673684211</c:v>
                </c:pt>
                <c:pt idx="3">
                  <c:v>863.1628673684211</c:v>
                </c:pt>
                <c:pt idx="4">
                  <c:v>863.1628673684211</c:v>
                </c:pt>
                <c:pt idx="5">
                  <c:v>863.1628673684211</c:v>
                </c:pt>
                <c:pt idx="6">
                  <c:v>863.1628673684211</c:v>
                </c:pt>
                <c:pt idx="7">
                  <c:v>863.1628673684211</c:v>
                </c:pt>
                <c:pt idx="8">
                  <c:v>863.1628673684211</c:v>
                </c:pt>
                <c:pt idx="9">
                  <c:v>863.1628673684211</c:v>
                </c:pt>
                <c:pt idx="10">
                  <c:v>863.1628673684211</c:v>
                </c:pt>
                <c:pt idx="11">
                  <c:v>863.1628673684211</c:v>
                </c:pt>
                <c:pt idx="12">
                  <c:v>863.1628673684211</c:v>
                </c:pt>
                <c:pt idx="13">
                  <c:v>863.1628673684211</c:v>
                </c:pt>
                <c:pt idx="14">
                  <c:v>863.1628673684211</c:v>
                </c:pt>
                <c:pt idx="15">
                  <c:v>863.1628673684211</c:v>
                </c:pt>
                <c:pt idx="16">
                  <c:v>863.1628673684211</c:v>
                </c:pt>
                <c:pt idx="17">
                  <c:v>863.1628673684211</c:v>
                </c:pt>
                <c:pt idx="18">
                  <c:v>863.1628673684211</c:v>
                </c:pt>
              </c:numCache>
            </c:numRef>
          </c:val>
          <c:smooth val="0"/>
        </c:ser>
        <c:axId val="3672000"/>
        <c:axId val="33048001"/>
      </c:lineChart>
      <c:catAx>
        <c:axId val="3672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3048001"/>
        <c:crossesAt val="0"/>
        <c:auto val="1"/>
        <c:lblOffset val="100"/>
        <c:tickLblSkip val="1"/>
        <c:noMultiLvlLbl val="0"/>
      </c:catAx>
      <c:valAx>
        <c:axId val="33048001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2000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2"/>
  <sheetViews>
    <sheetView showGridLines="0" zoomScalePageLayoutView="0" workbookViewId="0" topLeftCell="A19">
      <selection activeCell="B26" sqref="B26:M26"/>
    </sheetView>
  </sheetViews>
  <sheetFormatPr defaultColWidth="9.83203125" defaultRowHeight="21"/>
  <cols>
    <col min="1" max="1" width="6.83203125" style="1" customWidth="1"/>
    <col min="2" max="13" width="7.33203125" style="1" customWidth="1"/>
    <col min="14" max="14" width="8.83203125" style="51" customWidth="1"/>
    <col min="15" max="17" width="7.33203125" style="1" customWidth="1"/>
    <col min="18" max="16384" width="9.83203125" style="1" customWidth="1"/>
  </cols>
  <sheetData>
    <row r="1" spans="1:15" ht="32.2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39"/>
      <c r="O1" s="14"/>
    </row>
    <row r="2" spans="1:15" ht="28.5" customHeight="1">
      <c r="A2" s="52" t="s">
        <v>23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6.25" customHeight="1">
      <c r="A3" s="54" t="s">
        <v>21</v>
      </c>
      <c r="B3" s="54"/>
      <c r="C3" s="54"/>
      <c r="D3" s="54"/>
      <c r="E3" s="15"/>
      <c r="F3" s="15"/>
      <c r="G3" s="15"/>
      <c r="H3" s="15"/>
      <c r="I3" s="15"/>
      <c r="J3" s="15"/>
      <c r="K3" s="15"/>
      <c r="L3" s="53" t="s">
        <v>22</v>
      </c>
      <c r="M3" s="53"/>
      <c r="N3" s="53"/>
      <c r="O3" s="53"/>
    </row>
    <row r="4" spans="1:16" ht="18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40" t="s">
        <v>1</v>
      </c>
      <c r="O4" s="18" t="s">
        <v>1</v>
      </c>
      <c r="P4" s="25" t="s">
        <v>1</v>
      </c>
    </row>
    <row r="5" spans="1:16" ht="18" customHeight="1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0" t="s">
        <v>11</v>
      </c>
      <c r="K5" s="20" t="s">
        <v>12</v>
      </c>
      <c r="L5" s="20" t="s">
        <v>13</v>
      </c>
      <c r="M5" s="20" t="s">
        <v>14</v>
      </c>
      <c r="N5" s="41" t="s">
        <v>15</v>
      </c>
      <c r="O5" s="21" t="s">
        <v>16</v>
      </c>
      <c r="P5" s="25" t="s">
        <v>16</v>
      </c>
    </row>
    <row r="6" spans="1:16" ht="18" customHeigh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42" t="s">
        <v>17</v>
      </c>
      <c r="O6" s="24" t="s">
        <v>18</v>
      </c>
      <c r="P6" s="26" t="s">
        <v>17</v>
      </c>
    </row>
    <row r="7" spans="1:16" ht="15" customHeight="1">
      <c r="A7" s="27">
        <v>2546</v>
      </c>
      <c r="B7" s="28">
        <v>32.96</v>
      </c>
      <c r="C7" s="28">
        <v>37.41</v>
      </c>
      <c r="D7" s="28">
        <v>42.14</v>
      </c>
      <c r="E7" s="28">
        <v>58.63</v>
      </c>
      <c r="F7" s="28">
        <v>116.36</v>
      </c>
      <c r="G7" s="28">
        <v>293.12</v>
      </c>
      <c r="H7" s="28">
        <v>92.74</v>
      </c>
      <c r="I7" s="28">
        <v>52.71</v>
      </c>
      <c r="J7" s="28">
        <v>38.68</v>
      </c>
      <c r="K7" s="28">
        <v>32.77</v>
      </c>
      <c r="L7" s="28">
        <v>21.21</v>
      </c>
      <c r="M7" s="28">
        <v>18.52</v>
      </c>
      <c r="N7" s="43">
        <f>SUM(B7:M7)</f>
        <v>837.25</v>
      </c>
      <c r="O7" s="29">
        <f>+N7*1000000/(365*86400)</f>
        <v>26.5490233384069</v>
      </c>
      <c r="P7" s="30">
        <f>$N$33</f>
        <v>863.1628673684211</v>
      </c>
    </row>
    <row r="8" spans="1:16" ht="15" customHeight="1">
      <c r="A8" s="27">
        <v>2547</v>
      </c>
      <c r="B8" s="28">
        <v>18.35</v>
      </c>
      <c r="C8" s="28">
        <v>68.72</v>
      </c>
      <c r="D8" s="28">
        <v>111.45</v>
      </c>
      <c r="E8" s="28">
        <v>118.43</v>
      </c>
      <c r="F8" s="28">
        <v>199.12</v>
      </c>
      <c r="G8" s="28">
        <v>295.28</v>
      </c>
      <c r="H8" s="28">
        <v>153.65</v>
      </c>
      <c r="I8" s="28">
        <v>95.22</v>
      </c>
      <c r="J8" s="28">
        <v>56.09</v>
      </c>
      <c r="K8" s="28">
        <v>35.97</v>
      </c>
      <c r="L8" s="28">
        <v>20.25</v>
      </c>
      <c r="M8" s="28">
        <v>23.17</v>
      </c>
      <c r="N8" s="43">
        <f aca="true" t="shared" si="0" ref="N8:N20">SUM(B8:M8)</f>
        <v>1195.6999999999998</v>
      </c>
      <c r="O8" s="29">
        <f aca="true" t="shared" si="1" ref="O8:O25">+N8*1000000/(365*86400)</f>
        <v>37.91539827498731</v>
      </c>
      <c r="P8" s="30">
        <f aca="true" t="shared" si="2" ref="P8:P25">$N$33</f>
        <v>863.1628673684211</v>
      </c>
    </row>
    <row r="9" spans="1:16" ht="15" customHeight="1">
      <c r="A9" s="27">
        <v>2548</v>
      </c>
      <c r="B9" s="28">
        <v>17.6</v>
      </c>
      <c r="C9" s="28">
        <v>15.81</v>
      </c>
      <c r="D9" s="28">
        <v>36.18</v>
      </c>
      <c r="E9" s="28">
        <v>88.05</v>
      </c>
      <c r="F9" s="28">
        <v>108.13</v>
      </c>
      <c r="G9" s="28">
        <v>243.26</v>
      </c>
      <c r="H9" s="28">
        <v>144.82</v>
      </c>
      <c r="I9" s="28">
        <v>89.94</v>
      </c>
      <c r="J9" s="28">
        <v>56.1</v>
      </c>
      <c r="K9" s="28">
        <v>38.28</v>
      </c>
      <c r="L9" s="28">
        <v>21.67</v>
      </c>
      <c r="M9" s="28">
        <v>21.8</v>
      </c>
      <c r="N9" s="43">
        <f t="shared" si="0"/>
        <v>881.6399999999999</v>
      </c>
      <c r="O9" s="29">
        <f t="shared" si="1"/>
        <v>27.956621004566205</v>
      </c>
      <c r="P9" s="30">
        <f t="shared" si="2"/>
        <v>863.1628673684211</v>
      </c>
    </row>
    <row r="10" spans="1:16" ht="15" customHeight="1">
      <c r="A10" s="27">
        <v>2549</v>
      </c>
      <c r="B10" s="28">
        <v>29.44</v>
      </c>
      <c r="C10" s="28">
        <v>55.55</v>
      </c>
      <c r="D10" s="28">
        <v>61.05</v>
      </c>
      <c r="E10" s="28">
        <v>61.95</v>
      </c>
      <c r="F10" s="28">
        <v>157.18</v>
      </c>
      <c r="G10" s="28">
        <v>215.03</v>
      </c>
      <c r="H10" s="28">
        <v>139.53</v>
      </c>
      <c r="I10" s="28">
        <v>74.77</v>
      </c>
      <c r="J10" s="28">
        <v>50.54</v>
      </c>
      <c r="K10" s="28">
        <v>33.35</v>
      </c>
      <c r="L10" s="28">
        <v>34.82</v>
      </c>
      <c r="M10" s="28">
        <v>29.35</v>
      </c>
      <c r="N10" s="43">
        <f t="shared" si="0"/>
        <v>942.5600000000001</v>
      </c>
      <c r="O10" s="29">
        <f t="shared" si="1"/>
        <v>29.88838153221715</v>
      </c>
      <c r="P10" s="30">
        <f t="shared" si="2"/>
        <v>863.1628673684211</v>
      </c>
    </row>
    <row r="11" spans="1:16" ht="15" customHeight="1">
      <c r="A11" s="27">
        <v>2550</v>
      </c>
      <c r="B11" s="28">
        <v>33.33</v>
      </c>
      <c r="C11" s="28">
        <v>96.92</v>
      </c>
      <c r="D11" s="28">
        <v>66.94</v>
      </c>
      <c r="E11" s="28">
        <v>67.86</v>
      </c>
      <c r="F11" s="28">
        <v>127.44</v>
      </c>
      <c r="G11" s="28">
        <v>133.27</v>
      </c>
      <c r="H11" s="28">
        <v>167.4</v>
      </c>
      <c r="I11" s="28">
        <v>100.43</v>
      </c>
      <c r="J11" s="28">
        <v>53.44</v>
      </c>
      <c r="K11" s="28">
        <v>24.87</v>
      </c>
      <c r="L11" s="28">
        <v>25.08</v>
      </c>
      <c r="M11" s="28">
        <v>29.95</v>
      </c>
      <c r="N11" s="43">
        <f t="shared" si="0"/>
        <v>926.9300000000001</v>
      </c>
      <c r="O11" s="29">
        <f t="shared" si="1"/>
        <v>29.392757483510913</v>
      </c>
      <c r="P11" s="30">
        <f t="shared" si="2"/>
        <v>863.1628673684211</v>
      </c>
    </row>
    <row r="12" spans="1:16" ht="15" customHeight="1">
      <c r="A12" s="27">
        <v>2551</v>
      </c>
      <c r="B12" s="28">
        <v>32.09</v>
      </c>
      <c r="C12" s="28">
        <v>47.96</v>
      </c>
      <c r="D12" s="28">
        <v>61.88</v>
      </c>
      <c r="E12" s="28">
        <v>66.61</v>
      </c>
      <c r="F12" s="28">
        <v>173.47</v>
      </c>
      <c r="G12" s="28">
        <v>222.8</v>
      </c>
      <c r="H12" s="28">
        <v>138.41</v>
      </c>
      <c r="I12" s="28">
        <v>120.91</v>
      </c>
      <c r="J12" s="28">
        <v>65.18</v>
      </c>
      <c r="K12" s="28">
        <v>35.67</v>
      </c>
      <c r="L12" s="28">
        <v>28.8</v>
      </c>
      <c r="M12" s="28">
        <v>43.58</v>
      </c>
      <c r="N12" s="43">
        <f t="shared" si="0"/>
        <v>1037.36</v>
      </c>
      <c r="O12" s="29">
        <f t="shared" si="1"/>
        <v>32.894469812278025</v>
      </c>
      <c r="P12" s="30">
        <f t="shared" si="2"/>
        <v>863.1628673684211</v>
      </c>
    </row>
    <row r="13" spans="1:16" ht="15" customHeight="1">
      <c r="A13" s="27">
        <v>2552</v>
      </c>
      <c r="B13" s="28">
        <v>30.31</v>
      </c>
      <c r="C13" s="28">
        <v>38.99</v>
      </c>
      <c r="D13" s="28">
        <v>60.54</v>
      </c>
      <c r="E13" s="28">
        <v>83.95</v>
      </c>
      <c r="F13" s="28">
        <v>93.23</v>
      </c>
      <c r="G13" s="28">
        <v>217.03</v>
      </c>
      <c r="H13" s="28">
        <v>156.09</v>
      </c>
      <c r="I13" s="28">
        <v>70.09</v>
      </c>
      <c r="J13" s="28">
        <v>42.8</v>
      </c>
      <c r="K13" s="28">
        <v>33.53</v>
      </c>
      <c r="L13" s="28">
        <v>41.82</v>
      </c>
      <c r="M13" s="28">
        <v>38.84</v>
      </c>
      <c r="N13" s="43">
        <f t="shared" si="0"/>
        <v>907.2200000000001</v>
      </c>
      <c r="O13" s="29">
        <f t="shared" si="1"/>
        <v>28.767757483510913</v>
      </c>
      <c r="P13" s="30">
        <f t="shared" si="2"/>
        <v>863.1628673684211</v>
      </c>
    </row>
    <row r="14" spans="1:16" ht="15" customHeight="1">
      <c r="A14" s="27">
        <v>2553</v>
      </c>
      <c r="B14" s="28">
        <v>11.71</v>
      </c>
      <c r="C14" s="28">
        <v>12.26</v>
      </c>
      <c r="D14" s="28">
        <v>10.05</v>
      </c>
      <c r="E14" s="28">
        <v>21.98</v>
      </c>
      <c r="F14" s="28">
        <v>198.12</v>
      </c>
      <c r="G14" s="28">
        <v>241.89</v>
      </c>
      <c r="H14" s="28">
        <v>180.24</v>
      </c>
      <c r="I14" s="28">
        <v>69.43</v>
      </c>
      <c r="J14" s="28">
        <v>48.64</v>
      </c>
      <c r="K14" s="28">
        <v>34.53</v>
      </c>
      <c r="L14" s="28">
        <v>22.21</v>
      </c>
      <c r="M14" s="28">
        <v>31.74</v>
      </c>
      <c r="N14" s="43">
        <f t="shared" si="0"/>
        <v>882.8000000000001</v>
      </c>
      <c r="O14" s="29">
        <f t="shared" si="1"/>
        <v>27.99340436326738</v>
      </c>
      <c r="P14" s="30">
        <f t="shared" si="2"/>
        <v>863.1628673684211</v>
      </c>
    </row>
    <row r="15" spans="1:16" ht="15" customHeight="1">
      <c r="A15" s="27">
        <v>2554</v>
      </c>
      <c r="B15" s="28">
        <v>65.44</v>
      </c>
      <c r="C15" s="28">
        <v>153.78</v>
      </c>
      <c r="D15" s="28">
        <v>110.95</v>
      </c>
      <c r="E15" s="28">
        <v>185.48</v>
      </c>
      <c r="F15" s="28">
        <v>414.18</v>
      </c>
      <c r="G15" s="28">
        <v>413.77</v>
      </c>
      <c r="H15" s="28">
        <v>277.41</v>
      </c>
      <c r="I15" s="28">
        <v>133.43</v>
      </c>
      <c r="J15" s="28">
        <v>74.59</v>
      </c>
      <c r="K15" s="28">
        <v>43.03</v>
      </c>
      <c r="L15" s="28">
        <v>22.49</v>
      </c>
      <c r="M15" s="28">
        <v>29</v>
      </c>
      <c r="N15" s="43">
        <f t="shared" si="0"/>
        <v>1923.55</v>
      </c>
      <c r="O15" s="29">
        <f t="shared" si="1"/>
        <v>60.995370370370374</v>
      </c>
      <c r="P15" s="30">
        <f t="shared" si="2"/>
        <v>863.1628673684211</v>
      </c>
    </row>
    <row r="16" spans="1:16" ht="15" customHeight="1">
      <c r="A16" s="27">
        <v>2555</v>
      </c>
      <c r="B16" s="28">
        <v>49.14</v>
      </c>
      <c r="C16" s="28">
        <v>58.5</v>
      </c>
      <c r="D16" s="28">
        <v>30.68</v>
      </c>
      <c r="E16" s="28">
        <v>59.64</v>
      </c>
      <c r="F16" s="28">
        <v>69.34</v>
      </c>
      <c r="G16" s="28">
        <v>173.12</v>
      </c>
      <c r="H16" s="28">
        <v>104.61</v>
      </c>
      <c r="I16" s="28">
        <v>59.4</v>
      </c>
      <c r="J16" s="28">
        <v>34.79</v>
      </c>
      <c r="K16" s="28">
        <v>25.36</v>
      </c>
      <c r="L16" s="28">
        <v>23.92</v>
      </c>
      <c r="M16" s="28">
        <v>25.34</v>
      </c>
      <c r="N16" s="43">
        <f t="shared" si="0"/>
        <v>713.8399999999999</v>
      </c>
      <c r="O16" s="29">
        <f t="shared" si="1"/>
        <v>22.63571790969051</v>
      </c>
      <c r="P16" s="30">
        <f t="shared" si="2"/>
        <v>863.1628673684211</v>
      </c>
    </row>
    <row r="17" spans="1:16" ht="15" customHeight="1">
      <c r="A17" s="27">
        <v>2556</v>
      </c>
      <c r="B17" s="28">
        <v>26.21</v>
      </c>
      <c r="C17" s="28">
        <v>25.53</v>
      </c>
      <c r="D17" s="28">
        <v>22.54</v>
      </c>
      <c r="E17" s="28">
        <v>49.59</v>
      </c>
      <c r="F17" s="28">
        <v>114.17</v>
      </c>
      <c r="G17" s="28">
        <v>146.07</v>
      </c>
      <c r="H17" s="28">
        <v>162.75</v>
      </c>
      <c r="I17" s="28">
        <v>94.82</v>
      </c>
      <c r="J17" s="28">
        <v>72.83</v>
      </c>
      <c r="K17" s="28">
        <v>37.49</v>
      </c>
      <c r="L17" s="28">
        <v>22.1</v>
      </c>
      <c r="M17" s="28">
        <v>21.06</v>
      </c>
      <c r="N17" s="43">
        <f t="shared" si="0"/>
        <v>795.1600000000001</v>
      </c>
      <c r="O17" s="29">
        <f t="shared" si="1"/>
        <v>25.214358193810252</v>
      </c>
      <c r="P17" s="30">
        <f t="shared" si="2"/>
        <v>863.1628673684211</v>
      </c>
    </row>
    <row r="18" spans="1:16" ht="15" customHeight="1">
      <c r="A18" s="27">
        <v>2557</v>
      </c>
      <c r="B18" s="28">
        <v>22.9</v>
      </c>
      <c r="C18" s="28">
        <v>33.79</v>
      </c>
      <c r="D18" s="28">
        <v>34.58</v>
      </c>
      <c r="E18" s="28">
        <v>82.2</v>
      </c>
      <c r="F18" s="28">
        <v>104.66</v>
      </c>
      <c r="G18" s="28">
        <v>165.45</v>
      </c>
      <c r="H18" s="28">
        <v>65.75</v>
      </c>
      <c r="I18" s="28">
        <v>66.02</v>
      </c>
      <c r="J18" s="28">
        <v>33.19</v>
      </c>
      <c r="K18" s="28">
        <v>30.03</v>
      </c>
      <c r="L18" s="28">
        <v>19.92</v>
      </c>
      <c r="M18" s="28">
        <v>25.19</v>
      </c>
      <c r="N18" s="43">
        <f t="shared" si="0"/>
        <v>683.68</v>
      </c>
      <c r="O18" s="29">
        <f t="shared" si="1"/>
        <v>21.679350583460174</v>
      </c>
      <c r="P18" s="30">
        <f t="shared" si="2"/>
        <v>863.1628673684211</v>
      </c>
    </row>
    <row r="19" spans="1:16" ht="15" customHeight="1">
      <c r="A19" s="27">
        <v>2558</v>
      </c>
      <c r="B19" s="28">
        <v>22.26</v>
      </c>
      <c r="C19" s="28">
        <v>15.61</v>
      </c>
      <c r="D19" s="28">
        <v>11.5</v>
      </c>
      <c r="E19" s="28">
        <v>30.14</v>
      </c>
      <c r="F19" s="28">
        <v>42.78</v>
      </c>
      <c r="G19" s="28">
        <v>35.18</v>
      </c>
      <c r="H19" s="28">
        <v>29.05</v>
      </c>
      <c r="I19" s="28">
        <v>30.28</v>
      </c>
      <c r="J19" s="28">
        <v>21.68</v>
      </c>
      <c r="K19" s="28">
        <v>31.45</v>
      </c>
      <c r="L19" s="28">
        <v>10.09</v>
      </c>
      <c r="M19" s="28">
        <v>3.92</v>
      </c>
      <c r="N19" s="43">
        <f t="shared" si="0"/>
        <v>283.94</v>
      </c>
      <c r="O19" s="29">
        <f t="shared" si="1"/>
        <v>9.003678335870116</v>
      </c>
      <c r="P19" s="30">
        <f t="shared" si="2"/>
        <v>863.1628673684211</v>
      </c>
    </row>
    <row r="20" spans="1:16" ht="15" customHeight="1">
      <c r="A20" s="27">
        <v>2559</v>
      </c>
      <c r="B20" s="28">
        <v>2.9</v>
      </c>
      <c r="C20" s="28">
        <v>10.3</v>
      </c>
      <c r="D20" s="28">
        <v>25.65</v>
      </c>
      <c r="E20" s="28">
        <v>40.53</v>
      </c>
      <c r="F20" s="28">
        <v>87.3</v>
      </c>
      <c r="G20" s="28">
        <v>141.24</v>
      </c>
      <c r="H20" s="28">
        <v>115.69</v>
      </c>
      <c r="I20" s="28">
        <v>114.14</v>
      </c>
      <c r="J20" s="28">
        <v>61.03</v>
      </c>
      <c r="K20" s="28">
        <v>46.09</v>
      </c>
      <c r="L20" s="28">
        <v>17.76</v>
      </c>
      <c r="M20" s="28">
        <v>11.3</v>
      </c>
      <c r="N20" s="43">
        <f t="shared" si="0"/>
        <v>673.93</v>
      </c>
      <c r="O20" s="29">
        <f t="shared" si="1"/>
        <v>21.370180111618467</v>
      </c>
      <c r="P20" s="30">
        <f t="shared" si="2"/>
        <v>863.1628673684211</v>
      </c>
    </row>
    <row r="21" spans="1:16" ht="15" customHeight="1">
      <c r="A21" s="27">
        <v>2560</v>
      </c>
      <c r="B21" s="28">
        <v>14.02</v>
      </c>
      <c r="C21" s="28">
        <v>43.58</v>
      </c>
      <c r="D21" s="28">
        <v>40.13</v>
      </c>
      <c r="E21" s="28">
        <v>154.17</v>
      </c>
      <c r="F21" s="28">
        <v>126.51</v>
      </c>
      <c r="G21" s="28">
        <v>159.48</v>
      </c>
      <c r="H21" s="28">
        <v>270.07</v>
      </c>
      <c r="I21" s="28">
        <v>107.94</v>
      </c>
      <c r="J21" s="28">
        <v>74.21</v>
      </c>
      <c r="K21" s="28">
        <v>54.84</v>
      </c>
      <c r="L21" s="28">
        <v>36.08</v>
      </c>
      <c r="M21" s="28">
        <v>30.24</v>
      </c>
      <c r="N21" s="43">
        <f aca="true" t="shared" si="3" ref="N21:N26">SUM(B21:M21)</f>
        <v>1111.27</v>
      </c>
      <c r="O21" s="29">
        <f t="shared" si="1"/>
        <v>35.238140537798074</v>
      </c>
      <c r="P21" s="30">
        <f t="shared" si="2"/>
        <v>863.1628673684211</v>
      </c>
    </row>
    <row r="22" spans="1:16" ht="15" customHeight="1">
      <c r="A22" s="27">
        <v>2561</v>
      </c>
      <c r="B22" s="28">
        <v>38.79</v>
      </c>
      <c r="C22" s="28">
        <v>71.07</v>
      </c>
      <c r="D22" s="28">
        <v>73.08</v>
      </c>
      <c r="E22" s="28">
        <v>94.72</v>
      </c>
      <c r="F22" s="28">
        <v>150.72</v>
      </c>
      <c r="G22" s="28">
        <v>124.55</v>
      </c>
      <c r="H22" s="28">
        <v>203.14</v>
      </c>
      <c r="I22" s="28">
        <v>100.58</v>
      </c>
      <c r="J22" s="28">
        <v>59.79</v>
      </c>
      <c r="K22" s="28">
        <v>59.61</v>
      </c>
      <c r="L22" s="28">
        <v>41.09</v>
      </c>
      <c r="M22" s="28">
        <v>40.42</v>
      </c>
      <c r="N22" s="43">
        <f t="shared" si="3"/>
        <v>1057.56</v>
      </c>
      <c r="O22" s="29">
        <f t="shared" si="1"/>
        <v>33.53500761035008</v>
      </c>
      <c r="P22" s="30">
        <f t="shared" si="2"/>
        <v>863.1628673684211</v>
      </c>
    </row>
    <row r="23" spans="1:16" ht="15" customHeight="1">
      <c r="A23" s="34">
        <v>2562</v>
      </c>
      <c r="B23" s="35">
        <v>33.3</v>
      </c>
      <c r="C23" s="35">
        <v>24.02</v>
      </c>
      <c r="D23" s="35">
        <v>22.4</v>
      </c>
      <c r="E23" s="35">
        <v>22.08</v>
      </c>
      <c r="F23" s="35">
        <v>140.74</v>
      </c>
      <c r="G23" s="35">
        <v>93.95</v>
      </c>
      <c r="H23" s="35">
        <v>46.83</v>
      </c>
      <c r="I23" s="35">
        <v>24.01</v>
      </c>
      <c r="J23" s="35">
        <v>8.87</v>
      </c>
      <c r="K23" s="35">
        <v>10.79</v>
      </c>
      <c r="L23" s="35">
        <v>9.81</v>
      </c>
      <c r="M23" s="35">
        <v>9.97</v>
      </c>
      <c r="N23" s="44">
        <f t="shared" si="3"/>
        <v>446.77000000000004</v>
      </c>
      <c r="O23" s="29">
        <f t="shared" si="1"/>
        <v>14.166983764586506</v>
      </c>
      <c r="P23" s="30">
        <f t="shared" si="2"/>
        <v>863.1628673684211</v>
      </c>
    </row>
    <row r="24" spans="1:16" ht="15" customHeight="1">
      <c r="A24" s="27">
        <v>2563</v>
      </c>
      <c r="B24" s="28">
        <v>15.47</v>
      </c>
      <c r="C24" s="28">
        <v>18.18</v>
      </c>
      <c r="D24" s="28">
        <v>17.37</v>
      </c>
      <c r="E24" s="28">
        <v>33.75</v>
      </c>
      <c r="F24" s="28">
        <v>138.44</v>
      </c>
      <c r="G24" s="28">
        <v>61.71</v>
      </c>
      <c r="H24" s="28">
        <v>47.21</v>
      </c>
      <c r="I24" s="28">
        <v>45.99</v>
      </c>
      <c r="J24" s="28">
        <v>21.03</v>
      </c>
      <c r="K24" s="28">
        <v>17.59</v>
      </c>
      <c r="L24" s="28">
        <v>19.56</v>
      </c>
      <c r="M24" s="28">
        <v>21.81</v>
      </c>
      <c r="N24" s="43">
        <f t="shared" si="3"/>
        <v>458.10999999999996</v>
      </c>
      <c r="O24" s="29">
        <f t="shared" si="1"/>
        <v>14.526572805682394</v>
      </c>
      <c r="P24" s="30">
        <f t="shared" si="2"/>
        <v>863.1628673684211</v>
      </c>
    </row>
    <row r="25" spans="1:16" ht="15" customHeight="1">
      <c r="A25" s="27">
        <v>2564</v>
      </c>
      <c r="B25" s="28">
        <v>18.174240000000005</v>
      </c>
      <c r="C25" s="28">
        <v>22.982400000000005</v>
      </c>
      <c r="D25" s="28">
        <v>43.26912000000001</v>
      </c>
      <c r="E25" s="28">
        <v>47.64528000000001</v>
      </c>
      <c r="F25" s="28">
        <v>47.438784</v>
      </c>
      <c r="G25" s="28">
        <v>120.73536000000001</v>
      </c>
      <c r="H25" s="28">
        <v>128.95632000000003</v>
      </c>
      <c r="I25" s="28">
        <v>98.22988799999999</v>
      </c>
      <c r="J25" s="28">
        <v>26.289792</v>
      </c>
      <c r="K25" s="28">
        <v>26.861759999999993</v>
      </c>
      <c r="L25" s="28">
        <v>24.65510400000001</v>
      </c>
      <c r="M25" s="28">
        <v>35.58643199999999</v>
      </c>
      <c r="N25" s="43">
        <f t="shared" si="3"/>
        <v>640.8244800000001</v>
      </c>
      <c r="O25" s="29">
        <f t="shared" si="1"/>
        <v>20.320410958904112</v>
      </c>
      <c r="P25" s="30">
        <f t="shared" si="2"/>
        <v>863.1628673684211</v>
      </c>
    </row>
    <row r="26" spans="1:16" ht="15" customHeight="1">
      <c r="A26" s="36">
        <v>2565</v>
      </c>
      <c r="B26" s="37">
        <v>30.964031999999992</v>
      </c>
      <c r="C26" s="37">
        <v>130.06051200000024</v>
      </c>
      <c r="D26" s="37">
        <v>35.184672</v>
      </c>
      <c r="E26" s="37">
        <v>158.32368000000002</v>
      </c>
      <c r="F26" s="37">
        <v>289.3808159999998</v>
      </c>
      <c r="G26" s="37">
        <v>304.81747199999967</v>
      </c>
      <c r="H26" s="37">
        <v>217.72367999999992</v>
      </c>
      <c r="I26" s="37">
        <v>80.44919999999989</v>
      </c>
      <c r="J26" s="37">
        <v>53.000783999999946</v>
      </c>
      <c r="K26" s="37">
        <v>32.83718400000001</v>
      </c>
      <c r="L26" s="37">
        <v>26.763264000000007</v>
      </c>
      <c r="M26" s="37">
        <v>31.262975999999984</v>
      </c>
      <c r="N26" s="45">
        <f t="shared" si="3"/>
        <v>1390.7682719999991</v>
      </c>
      <c r="O26" s="38">
        <f>+N26*1000000/(365*86400)</f>
        <v>44.100972602739695</v>
      </c>
      <c r="P26" s="30"/>
    </row>
    <row r="27" spans="1:16" ht="15" customHeight="1">
      <c r="A27" s="27">
        <v>2566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43"/>
      <c r="O27" s="29"/>
      <c r="P27" s="30"/>
    </row>
    <row r="28" spans="1:16" ht="15" customHeight="1">
      <c r="A28" s="27">
        <v>2567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43"/>
      <c r="O28" s="29"/>
      <c r="P28" s="30"/>
    </row>
    <row r="29" spans="1:16" ht="15" customHeight="1">
      <c r="A29" s="27">
        <v>2568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43"/>
      <c r="O29" s="29"/>
      <c r="P29" s="30"/>
    </row>
    <row r="30" spans="1:16" ht="15" customHeight="1">
      <c r="A30" s="27">
        <v>2569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43"/>
      <c r="O30" s="29"/>
      <c r="P30" s="30"/>
    </row>
    <row r="31" spans="1:16" ht="15" customHeight="1">
      <c r="A31" s="27">
        <v>2570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43"/>
      <c r="O31" s="29"/>
      <c r="P31" s="30"/>
    </row>
    <row r="32" spans="1:16" ht="15" customHeight="1">
      <c r="A32" s="31" t="s">
        <v>19</v>
      </c>
      <c r="B32" s="32">
        <f>MAX(B7:B25)</f>
        <v>65.44</v>
      </c>
      <c r="C32" s="32">
        <f aca="true" t="shared" si="4" ref="C32:M32">MAX(C7:C25)</f>
        <v>153.78</v>
      </c>
      <c r="D32" s="32">
        <f t="shared" si="4"/>
        <v>111.45</v>
      </c>
      <c r="E32" s="32">
        <f t="shared" si="4"/>
        <v>185.48</v>
      </c>
      <c r="F32" s="32">
        <f t="shared" si="4"/>
        <v>414.18</v>
      </c>
      <c r="G32" s="32">
        <f t="shared" si="4"/>
        <v>413.77</v>
      </c>
      <c r="H32" s="32">
        <f t="shared" si="4"/>
        <v>277.41</v>
      </c>
      <c r="I32" s="32">
        <f t="shared" si="4"/>
        <v>133.43</v>
      </c>
      <c r="J32" s="32">
        <f t="shared" si="4"/>
        <v>74.59</v>
      </c>
      <c r="K32" s="32">
        <f t="shared" si="4"/>
        <v>59.61</v>
      </c>
      <c r="L32" s="32">
        <f t="shared" si="4"/>
        <v>41.82</v>
      </c>
      <c r="M32" s="32">
        <f t="shared" si="4"/>
        <v>43.58</v>
      </c>
      <c r="N32" s="46">
        <f>MAX(N7:N25)</f>
        <v>1923.55</v>
      </c>
      <c r="O32" s="29">
        <f>+N32*1000000/(365*86400)</f>
        <v>60.995370370370374</v>
      </c>
      <c r="P32" s="33"/>
    </row>
    <row r="33" spans="1:16" ht="15" customHeight="1">
      <c r="A33" s="31" t="s">
        <v>16</v>
      </c>
      <c r="B33" s="32">
        <f>AVERAGE(B7:B25)</f>
        <v>27.07338105263158</v>
      </c>
      <c r="C33" s="32">
        <f aca="true" t="shared" si="5" ref="C33:M33">AVERAGE(C7:C25)</f>
        <v>44.7874947368421</v>
      </c>
      <c r="D33" s="32">
        <f t="shared" si="5"/>
        <v>46.44100631578948</v>
      </c>
      <c r="E33" s="32">
        <f t="shared" si="5"/>
        <v>71.96869894736842</v>
      </c>
      <c r="F33" s="32">
        <f t="shared" si="5"/>
        <v>137.33309389473683</v>
      </c>
      <c r="G33" s="32">
        <f t="shared" si="5"/>
        <v>184.0492294736842</v>
      </c>
      <c r="H33" s="32">
        <f t="shared" si="5"/>
        <v>138.1234905263158</v>
      </c>
      <c r="I33" s="32">
        <f t="shared" si="5"/>
        <v>81.4915730526316</v>
      </c>
      <c r="J33" s="32">
        <f t="shared" si="5"/>
        <v>47.35630484210525</v>
      </c>
      <c r="K33" s="32">
        <f t="shared" si="5"/>
        <v>34.32167157894737</v>
      </c>
      <c r="L33" s="32">
        <f t="shared" si="5"/>
        <v>24.38605810526316</v>
      </c>
      <c r="M33" s="32">
        <f t="shared" si="5"/>
        <v>25.830864842105267</v>
      </c>
      <c r="N33" s="46">
        <f>SUM(B33:M33)</f>
        <v>863.1628673684211</v>
      </c>
      <c r="O33" s="29">
        <f>+N33*1000000/(365*86400)</f>
        <v>27.370714972362414</v>
      </c>
      <c r="P33" s="33"/>
    </row>
    <row r="34" spans="1:16" ht="15" customHeight="1">
      <c r="A34" s="31" t="s">
        <v>20</v>
      </c>
      <c r="B34" s="32">
        <f>MIN(B7:B25)</f>
        <v>2.9</v>
      </c>
      <c r="C34" s="32">
        <f aca="true" t="shared" si="6" ref="C34:M34">MIN(C7:C25)</f>
        <v>10.3</v>
      </c>
      <c r="D34" s="32">
        <f t="shared" si="6"/>
        <v>10.05</v>
      </c>
      <c r="E34" s="32">
        <f t="shared" si="6"/>
        <v>21.98</v>
      </c>
      <c r="F34" s="32">
        <f t="shared" si="6"/>
        <v>42.78</v>
      </c>
      <c r="G34" s="32">
        <f t="shared" si="6"/>
        <v>35.18</v>
      </c>
      <c r="H34" s="32">
        <f t="shared" si="6"/>
        <v>29.05</v>
      </c>
      <c r="I34" s="32">
        <f t="shared" si="6"/>
        <v>24.01</v>
      </c>
      <c r="J34" s="32">
        <f t="shared" si="6"/>
        <v>8.87</v>
      </c>
      <c r="K34" s="32">
        <f t="shared" si="6"/>
        <v>10.79</v>
      </c>
      <c r="L34" s="32">
        <f t="shared" si="6"/>
        <v>9.81</v>
      </c>
      <c r="M34" s="32">
        <f t="shared" si="6"/>
        <v>3.92</v>
      </c>
      <c r="N34" s="46">
        <f>MIN(N7:N25)</f>
        <v>283.94</v>
      </c>
      <c r="O34" s="29">
        <f>+N34*1000000/(365*86400)</f>
        <v>9.003678335870116</v>
      </c>
      <c r="P34" s="33"/>
    </row>
    <row r="35" spans="1:15" ht="21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7"/>
      <c r="O35" s="4"/>
    </row>
    <row r="36" spans="1:15" ht="18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48"/>
      <c r="O36" s="7"/>
    </row>
    <row r="37" spans="1:15" ht="18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49"/>
      <c r="O37" s="6"/>
    </row>
    <row r="38" spans="1:15" ht="18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49"/>
      <c r="O38" s="6"/>
    </row>
    <row r="39" spans="1:15" ht="18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49"/>
      <c r="O39" s="6"/>
    </row>
    <row r="40" spans="1:15" ht="18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49"/>
      <c r="O40" s="6"/>
    </row>
    <row r="41" spans="1:15" ht="18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49"/>
      <c r="O41" s="6"/>
    </row>
    <row r="42" spans="1:15" ht="18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49"/>
      <c r="O42" s="6"/>
    </row>
    <row r="43" spans="1:15" ht="24.75" customHeight="1">
      <c r="A43" s="8"/>
      <c r="B43" s="9"/>
      <c r="C43" s="10"/>
      <c r="D43" s="7"/>
      <c r="E43" s="9"/>
      <c r="F43" s="9"/>
      <c r="G43" s="9"/>
      <c r="H43" s="9"/>
      <c r="I43" s="9"/>
      <c r="J43" s="9"/>
      <c r="K43" s="9"/>
      <c r="L43" s="9"/>
      <c r="M43" s="9"/>
      <c r="N43" s="50"/>
      <c r="O43" s="7"/>
    </row>
    <row r="44" spans="1:15" ht="24.75" customHeight="1">
      <c r="A44" s="8"/>
      <c r="B44" s="9"/>
      <c r="C44" s="9"/>
      <c r="D44" s="9"/>
      <c r="E44" s="7"/>
      <c r="F44" s="9"/>
      <c r="G44" s="9"/>
      <c r="H44" s="9"/>
      <c r="I44" s="9"/>
      <c r="J44" s="9"/>
      <c r="K44" s="9"/>
      <c r="L44" s="9"/>
      <c r="M44" s="9"/>
      <c r="N44" s="50"/>
      <c r="O44" s="7"/>
    </row>
    <row r="45" spans="1:15" ht="24.75" customHeight="1">
      <c r="A45" s="8"/>
      <c r="B45" s="9"/>
      <c r="C45" s="9"/>
      <c r="D45" s="9"/>
      <c r="E45" s="7"/>
      <c r="F45" s="9"/>
      <c r="G45" s="9"/>
      <c r="H45" s="9"/>
      <c r="I45" s="9"/>
      <c r="J45" s="9"/>
      <c r="K45" s="9"/>
      <c r="L45" s="9"/>
      <c r="M45" s="9"/>
      <c r="N45" s="50"/>
      <c r="O45" s="7"/>
    </row>
    <row r="46" spans="1:15" ht="24.75" customHeight="1">
      <c r="A46" s="8"/>
      <c r="B46" s="9"/>
      <c r="C46" s="9"/>
      <c r="D46" s="9"/>
      <c r="E46" s="7"/>
      <c r="F46" s="9"/>
      <c r="G46" s="9"/>
      <c r="H46" s="9"/>
      <c r="I46" s="9"/>
      <c r="J46" s="9"/>
      <c r="K46" s="9"/>
      <c r="L46" s="9"/>
      <c r="M46" s="9"/>
      <c r="N46" s="50"/>
      <c r="O46" s="7"/>
    </row>
    <row r="47" spans="1:15" ht="24.75" customHeight="1">
      <c r="A47" s="8"/>
      <c r="B47" s="9"/>
      <c r="C47" s="9"/>
      <c r="D47" s="9"/>
      <c r="E47" s="7"/>
      <c r="F47" s="9"/>
      <c r="G47" s="9"/>
      <c r="H47" s="9"/>
      <c r="I47" s="9"/>
      <c r="J47" s="9"/>
      <c r="K47" s="9"/>
      <c r="L47" s="9"/>
      <c r="M47" s="9"/>
      <c r="N47" s="50"/>
      <c r="O47" s="7"/>
    </row>
    <row r="48" ht="18" customHeight="1">
      <c r="A48" s="11"/>
    </row>
    <row r="49" ht="18" customHeight="1">
      <c r="A49" s="11"/>
    </row>
    <row r="50" ht="18" customHeight="1">
      <c r="A50" s="11"/>
    </row>
    <row r="51" ht="18" customHeight="1">
      <c r="A51" s="11"/>
    </row>
    <row r="52" ht="18" customHeight="1">
      <c r="A52" s="11"/>
    </row>
    <row r="53" ht="18" customHeight="1">
      <c r="A53" s="11"/>
    </row>
    <row r="54" ht="18" customHeight="1">
      <c r="A54" s="11"/>
    </row>
    <row r="55" ht="18" customHeight="1">
      <c r="A55" s="11"/>
    </row>
    <row r="56" ht="18" customHeight="1">
      <c r="A56" s="11"/>
    </row>
    <row r="57" ht="18" customHeight="1">
      <c r="A57" s="11"/>
    </row>
    <row r="58" ht="18" customHeight="1">
      <c r="A58" s="11"/>
    </row>
    <row r="59" ht="18" customHeight="1">
      <c r="A59" s="11"/>
    </row>
    <row r="60" ht="18" customHeight="1">
      <c r="A60" s="11"/>
    </row>
    <row r="61" ht="18" customHeight="1">
      <c r="A61" s="11"/>
    </row>
    <row r="62" ht="18" customHeight="1">
      <c r="A62" s="11"/>
    </row>
    <row r="63" ht="18" customHeight="1"/>
    <row r="64" ht="18" customHeight="1"/>
    <row r="65" ht="18" customHeight="1"/>
    <row r="66" ht="18" customHeight="1"/>
    <row r="6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2017-05-08T08:33:43Z</cp:lastPrinted>
  <dcterms:created xsi:type="dcterms:W3CDTF">1994-01-31T08:04:27Z</dcterms:created>
  <dcterms:modified xsi:type="dcterms:W3CDTF">2023-04-25T01:43:02Z</dcterms:modified>
  <cp:category/>
  <cp:version/>
  <cp:contentType/>
  <cp:contentStatus/>
</cp:coreProperties>
</file>