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1\Hydro-1\งาน\10. กราฟน้ำสูงสุด-ต่ำสุด\ลุ่มน้ำกก,อิง,โขง,สาละวิน\"/>
    </mc:Choice>
  </mc:AlternateContent>
  <xr:revisionPtr revIDLastSave="0" documentId="13_ncr:40009_{565B265D-B227-4FBB-BCF0-D505F6DD8E1F}" xr6:coauthVersionLast="47" xr6:coauthVersionMax="47" xr10:uidLastSave="{00000000-0000-0000-0000-000000000000}"/>
  <bookViews>
    <workbookView xWindow="-120" yWindow="-120" windowWidth="29040" windowHeight="15840"/>
  </bookViews>
  <sheets>
    <sheet name="กราฟ-G.4" sheetId="3" r:id="rId1"/>
    <sheet name="ปริมาณน้ำสูงสุด" sheetId="4" r:id="rId2"/>
    <sheet name="ปริมาณน้ำต่ำสุด" sheetId="6" r:id="rId3"/>
    <sheet name="Data G.4" sheetId="5" r:id="rId4"/>
  </sheets>
  <externalReferences>
    <externalReference r:id="rId5"/>
  </externalReference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R5" i="5" l="1"/>
  <c r="K9" i="5"/>
  <c r="H9" i="5" s="1"/>
  <c r="B9" i="5"/>
  <c r="E9" i="5"/>
  <c r="B10" i="5"/>
  <c r="E10" i="5"/>
  <c r="H10" i="5"/>
  <c r="K10" i="5"/>
  <c r="B11" i="5"/>
  <c r="E11" i="5"/>
  <c r="H11" i="5"/>
  <c r="K11" i="5"/>
  <c r="B12" i="5"/>
  <c r="E12" i="5"/>
  <c r="H12" i="5"/>
  <c r="K12" i="5"/>
  <c r="B13" i="5"/>
  <c r="E13" i="5"/>
  <c r="H13" i="5"/>
  <c r="K13" i="5"/>
  <c r="B15" i="5"/>
  <c r="E15" i="5"/>
  <c r="H15" i="5"/>
  <c r="K15" i="5"/>
  <c r="O15" i="5"/>
  <c r="H16" i="5"/>
  <c r="K16" i="5"/>
  <c r="O16" i="5"/>
  <c r="O17" i="5"/>
  <c r="O18" i="5"/>
  <c r="O19" i="5"/>
  <c r="O20" i="5"/>
  <c r="O21" i="5"/>
  <c r="O22" i="5"/>
  <c r="O23" i="5"/>
  <c r="O24" i="5"/>
  <c r="O25" i="5"/>
</calcChain>
</file>

<file path=xl/sharedStrings.xml><?xml version="1.0" encoding="utf-8"?>
<sst xmlns="http://schemas.openxmlformats.org/spreadsheetml/2006/main" count="40" uniqueCount="20">
  <si>
    <t xml:space="preserve">       ปริมาณน้ำรายปี</t>
  </si>
  <si>
    <t xml:space="preserve"> </t>
  </si>
  <si>
    <t>สถานี : G.4  น้ำแม่กรณ์   บ้านปางริมกรณ์  อ.เมือง  จ.เชียงราย</t>
  </si>
  <si>
    <t>พื้นที่รับน้ำ  50   ตร.กม.</t>
  </si>
  <si>
    <t>ตลิ่งฝั่งซ้าย 464.962 ม.(ร.ท.ก.) ตลิ่งฝั่งขวา  464.979 ม.(ร.ท.ก.)ท้องน้ำ  461.982 ม.(ร.ท.ก.) ศูนย์เสาระดับน้ำ  461.700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</si>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</sst>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9" formatCode="0.00_)"/>
    <numFmt numFmtId="192" formatCode="d\ \ด\ด\ด"/>
    <numFmt numFmtId="193" formatCode="0.000"/>
    <numFmt numFmtId="194" formatCode="bbbb"/>
  </numFmts>
  <fonts count="35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sz val="16.75"/>
      <name val="TH SarabunPSK"/>
      <family val="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sz val="12"/>
      <name val="AngsanaUPC"/>
      <family val="1"/>
      <charset val="222"/>
    </font>
    <font>
      <b/>
      <u/>
      <sz val="14"/>
      <name val="AngsanaUPC"/>
      <family val="1"/>
      <charset val="222"/>
    </font>
    <font>
      <sz val="14"/>
      <name val="AngsanaUPC"/>
      <family val="1"/>
    </font>
    <font>
      <sz val="16.75"/>
      <name val="TH SarabunPSK"/>
      <family val="2"/>
    </font>
    <font>
      <sz val="16.75"/>
      <name val="TH SarabunPSK"/>
      <family val="2"/>
    </font>
    <font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189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9" fillId="11" borderId="5" applyNumberFormat="0" applyAlignment="0" applyProtection="0"/>
    <xf numFmtId="0" fontId="6" fillId="4" borderId="6" applyNumberFormat="0" applyFont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17">
    <xf numFmtId="189" fontId="0" fillId="0" borderId="0" xfId="0"/>
    <xf numFmtId="0" fontId="23" fillId="0" borderId="0" xfId="26" applyFont="1"/>
    <xf numFmtId="2" fontId="24" fillId="0" borderId="0" xfId="26" applyNumberFormat="1" applyFont="1" applyAlignment="1">
      <alignment horizontal="centerContinuous"/>
    </xf>
    <xf numFmtId="2" fontId="23" fillId="0" borderId="0" xfId="26" applyNumberFormat="1" applyFont="1" applyAlignment="1">
      <alignment horizontal="centerContinuous"/>
    </xf>
    <xf numFmtId="192" fontId="23" fillId="0" borderId="0" xfId="26" applyNumberFormat="1" applyFont="1" applyAlignment="1">
      <alignment horizontal="centerContinuous"/>
    </xf>
    <xf numFmtId="0" fontId="23" fillId="0" borderId="0" xfId="26" applyFont="1" applyAlignment="1">
      <alignment horizontal="center"/>
    </xf>
    <xf numFmtId="2" fontId="23" fillId="0" borderId="0" xfId="26" applyNumberFormat="1" applyFont="1"/>
    <xf numFmtId="192" fontId="23" fillId="0" borderId="0" xfId="26" applyNumberFormat="1" applyFont="1" applyAlignment="1">
      <alignment horizontal="right"/>
    </xf>
    <xf numFmtId="2" fontId="23" fillId="0" borderId="0" xfId="26" applyNumberFormat="1" applyFont="1" applyAlignment="1">
      <alignment horizontal="center"/>
    </xf>
    <xf numFmtId="192" fontId="23" fillId="0" borderId="0" xfId="26" applyNumberFormat="1" applyFont="1" applyAlignment="1">
      <alignment horizontal="center"/>
    </xf>
    <xf numFmtId="2" fontId="23" fillId="0" borderId="0" xfId="26" applyNumberFormat="1" applyFont="1" applyAlignment="1">
      <alignment horizontal="right"/>
    </xf>
    <xf numFmtId="192" fontId="23" fillId="0" borderId="0" xfId="26" applyNumberFormat="1" applyFont="1"/>
    <xf numFmtId="0" fontId="25" fillId="0" borderId="0" xfId="26" applyFont="1" applyAlignment="1">
      <alignment horizontal="left"/>
    </xf>
    <xf numFmtId="2" fontId="26" fillId="0" borderId="0" xfId="26" applyNumberFormat="1" applyFont="1"/>
    <xf numFmtId="192" fontId="26" fillId="0" borderId="0" xfId="26" applyNumberFormat="1" applyFont="1" applyAlignment="1">
      <alignment horizontal="right"/>
    </xf>
    <xf numFmtId="0" fontId="26" fillId="0" borderId="0" xfId="26" applyFont="1"/>
    <xf numFmtId="192" fontId="26" fillId="0" borderId="0" xfId="26" applyNumberFormat="1" applyFont="1"/>
    <xf numFmtId="2" fontId="26" fillId="0" borderId="0" xfId="26" applyNumberFormat="1" applyFont="1" applyAlignment="1">
      <alignment horizontal="right"/>
    </xf>
    <xf numFmtId="192" fontId="25" fillId="0" borderId="0" xfId="26" applyNumberFormat="1" applyFont="1" applyAlignment="1">
      <alignment horizontal="center"/>
    </xf>
    <xf numFmtId="194" fontId="23" fillId="0" borderId="0" xfId="26" applyNumberFormat="1" applyFont="1" applyBorder="1"/>
    <xf numFmtId="2" fontId="23" fillId="0" borderId="0" xfId="26" applyNumberFormat="1" applyFont="1" applyBorder="1" applyAlignment="1">
      <alignment horizontal="right"/>
    </xf>
    <xf numFmtId="0" fontId="26" fillId="0" borderId="0" xfId="26" applyFont="1" applyAlignment="1">
      <alignment horizontal="left"/>
    </xf>
    <xf numFmtId="2" fontId="26" fillId="0" borderId="0" xfId="26" applyNumberFormat="1" applyFont="1" applyAlignment="1">
      <alignment horizontal="left"/>
    </xf>
    <xf numFmtId="2" fontId="26" fillId="0" borderId="0" xfId="26" applyNumberFormat="1" applyFont="1" applyAlignment="1">
      <alignment horizontal="center"/>
    </xf>
    <xf numFmtId="192" fontId="26" fillId="0" borderId="0" xfId="26" applyNumberFormat="1" applyFont="1" applyAlignment="1">
      <alignment horizontal="center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92" fontId="27" fillId="0" borderId="11" xfId="26" applyNumberFormat="1" applyFont="1" applyBorder="1" applyAlignment="1">
      <alignment horizontal="centerContinuous"/>
    </xf>
    <xf numFmtId="2" fontId="27" fillId="0" borderId="11" xfId="26" applyNumberFormat="1" applyFont="1" applyBorder="1" applyAlignment="1">
      <alignment horizontal="centerContinuous"/>
    </xf>
    <xf numFmtId="192" fontId="27" fillId="0" borderId="12" xfId="26" applyNumberFormat="1" applyFont="1" applyBorder="1" applyAlignment="1">
      <alignment horizontal="centerContinuous"/>
    </xf>
    <xf numFmtId="192" fontId="26" fillId="0" borderId="12" xfId="26" applyNumberFormat="1" applyFont="1" applyBorder="1" applyAlignment="1">
      <alignment horizontal="centerContinuous"/>
    </xf>
    <xf numFmtId="192" fontId="26" fillId="0" borderId="11" xfId="26" applyNumberFormat="1" applyFont="1" applyBorder="1" applyAlignment="1">
      <alignment horizontal="centerContinuous"/>
    </xf>
    <xf numFmtId="192" fontId="27" fillId="0" borderId="13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2" fontId="26" fillId="0" borderId="15" xfId="26" applyNumberFormat="1" applyFont="1" applyBorder="1" applyAlignment="1">
      <alignment horizontal="centerContinuous"/>
    </xf>
    <xf numFmtId="2" fontId="26" fillId="0" borderId="0" xfId="26" applyNumberFormat="1" applyFont="1" applyBorder="1" applyAlignment="1"/>
    <xf numFmtId="193" fontId="23" fillId="0" borderId="0" xfId="26" applyNumberFormat="1" applyFont="1"/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192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92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"/>
    </xf>
    <xf numFmtId="2" fontId="26" fillId="0" borderId="17" xfId="26" applyNumberFormat="1" applyFont="1" applyBorder="1" applyAlignment="1">
      <alignment horizontal="center"/>
    </xf>
    <xf numFmtId="2" fontId="26" fillId="0" borderId="0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2" fontId="27" fillId="0" borderId="20" xfId="26" applyNumberFormat="1" applyFont="1" applyBorder="1" applyAlignment="1">
      <alignment horizontal="center"/>
    </xf>
    <xf numFmtId="192" fontId="27" fillId="0" borderId="20" xfId="26" applyNumberFormat="1" applyFont="1" applyBorder="1" applyAlignment="1">
      <alignment horizontal="center"/>
    </xf>
    <xf numFmtId="2" fontId="27" fillId="0" borderId="20" xfId="26" applyNumberFormat="1" applyFont="1" applyBorder="1"/>
    <xf numFmtId="2" fontId="27" fillId="0" borderId="20" xfId="26" applyNumberFormat="1" applyFont="1" applyBorder="1" applyAlignment="1">
      <alignment horizontal="left"/>
    </xf>
    <xf numFmtId="192" fontId="27" fillId="0" borderId="16" xfId="26" applyNumberFormat="1" applyFont="1" applyBorder="1" applyAlignment="1">
      <alignment horizontal="center"/>
    </xf>
    <xf numFmtId="2" fontId="27" fillId="0" borderId="0" xfId="26" applyNumberFormat="1" applyFont="1" applyBorder="1" applyAlignment="1">
      <alignment horizontal="center"/>
    </xf>
    <xf numFmtId="2" fontId="23" fillId="0" borderId="0" xfId="26" applyNumberFormat="1" applyFont="1" applyBorder="1" applyAlignment="1" applyProtection="1">
      <alignment horizontal="right" vertical="center"/>
    </xf>
    <xf numFmtId="0" fontId="26" fillId="0" borderId="19" xfId="26" applyFont="1" applyBorder="1"/>
    <xf numFmtId="2" fontId="27" fillId="0" borderId="17" xfId="26" applyNumberFormat="1" applyFont="1" applyBorder="1" applyAlignment="1">
      <alignment horizontal="center"/>
    </xf>
    <xf numFmtId="192" fontId="27" fillId="0" borderId="17" xfId="26" applyNumberFormat="1" applyFont="1" applyBorder="1" applyAlignment="1">
      <alignment horizontal="right"/>
    </xf>
    <xf numFmtId="2" fontId="27" fillId="0" borderId="17" xfId="26" applyNumberFormat="1" applyFont="1" applyBorder="1"/>
    <xf numFmtId="192" fontId="27" fillId="0" borderId="17" xfId="26" applyNumberFormat="1" applyFont="1" applyBorder="1" applyAlignment="1">
      <alignment horizontal="center"/>
    </xf>
    <xf numFmtId="192" fontId="27" fillId="0" borderId="19" xfId="26" applyNumberFormat="1" applyFont="1" applyBorder="1"/>
    <xf numFmtId="2" fontId="27" fillId="0" borderId="0" xfId="26" applyNumberFormat="1" applyFont="1" applyBorder="1"/>
    <xf numFmtId="0" fontId="23" fillId="0" borderId="10" xfId="26" applyFont="1" applyBorder="1"/>
    <xf numFmtId="2" fontId="23" fillId="0" borderId="21" xfId="26" applyNumberFormat="1" applyFont="1" applyBorder="1" applyAlignment="1">
      <alignment horizontal="right"/>
    </xf>
    <xf numFmtId="2" fontId="23" fillId="0" borderId="22" xfId="26" applyNumberFormat="1" applyFont="1" applyBorder="1" applyAlignment="1">
      <alignment horizontal="right"/>
    </xf>
    <xf numFmtId="16" fontId="23" fillId="0" borderId="23" xfId="26" applyNumberFormat="1" applyFont="1" applyBorder="1" applyAlignment="1">
      <alignment horizontal="right"/>
    </xf>
    <xf numFmtId="2" fontId="23" fillId="0" borderId="24" xfId="26" applyNumberFormat="1" applyFont="1" applyBorder="1" applyAlignment="1">
      <alignment horizontal="right"/>
    </xf>
    <xf numFmtId="2" fontId="23" fillId="0" borderId="25" xfId="26" applyNumberFormat="1" applyFont="1" applyBorder="1" applyAlignment="1">
      <alignment horizontal="right"/>
    </xf>
    <xf numFmtId="16" fontId="23" fillId="0" borderId="26" xfId="26" applyNumberFormat="1" applyFont="1" applyBorder="1" applyAlignment="1">
      <alignment horizontal="right"/>
    </xf>
    <xf numFmtId="2" fontId="23" fillId="0" borderId="27" xfId="26" applyNumberFormat="1" applyFont="1" applyBorder="1" applyAlignment="1">
      <alignment horizontal="right"/>
    </xf>
    <xf numFmtId="0" fontId="23" fillId="0" borderId="16" xfId="26" applyFont="1" applyBorder="1"/>
    <xf numFmtId="2" fontId="23" fillId="0" borderId="28" xfId="26" applyNumberFormat="1" applyFont="1" applyBorder="1" applyAlignment="1">
      <alignment horizontal="right"/>
    </xf>
    <xf numFmtId="16" fontId="23" fillId="0" borderId="27" xfId="26" applyNumberFormat="1" applyFont="1" applyBorder="1" applyAlignment="1">
      <alignment horizontal="right"/>
    </xf>
    <xf numFmtId="2" fontId="23" fillId="18" borderId="21" xfId="26" applyNumberFormat="1" applyFont="1" applyFill="1" applyBorder="1" applyAlignment="1">
      <alignment horizontal="right"/>
    </xf>
    <xf numFmtId="2" fontId="23" fillId="18" borderId="22" xfId="26" applyNumberFormat="1" applyFont="1" applyFill="1" applyBorder="1" applyAlignment="1">
      <alignment horizontal="right"/>
    </xf>
    <xf numFmtId="2" fontId="28" fillId="0" borderId="0" xfId="26" applyNumberFormat="1" applyFont="1"/>
    <xf numFmtId="2" fontId="23" fillId="0" borderId="22" xfId="26" applyNumberFormat="1" applyFont="1" applyBorder="1" applyAlignment="1" applyProtection="1">
      <alignment horizontal="right" vertical="center"/>
    </xf>
    <xf numFmtId="2" fontId="23" fillId="0" borderId="20" xfId="26" applyNumberFormat="1" applyFont="1" applyBorder="1" applyAlignment="1">
      <alignment horizontal="right"/>
    </xf>
    <xf numFmtId="0" fontId="23" fillId="0" borderId="0" xfId="26" applyFont="1" applyBorder="1"/>
    <xf numFmtId="2" fontId="23" fillId="0" borderId="21" xfId="26" applyNumberFormat="1" applyFont="1" applyBorder="1"/>
    <xf numFmtId="2" fontId="23" fillId="0" borderId="28" xfId="26" applyNumberFormat="1" applyFont="1" applyBorder="1"/>
    <xf numFmtId="2" fontId="23" fillId="0" borderId="27" xfId="26" applyNumberFormat="1" applyFont="1" applyBorder="1"/>
    <xf numFmtId="2" fontId="23" fillId="0" borderId="22" xfId="26" applyNumberFormat="1" applyFont="1" applyBorder="1" applyAlignment="1">
      <alignment horizontal="center"/>
    </xf>
    <xf numFmtId="16" fontId="23" fillId="0" borderId="23" xfId="26" applyNumberFormat="1" applyFont="1" applyBorder="1" applyAlignment="1">
      <alignment horizontal="center"/>
    </xf>
    <xf numFmtId="16" fontId="23" fillId="0" borderId="27" xfId="26" applyNumberFormat="1" applyFont="1" applyBorder="1" applyAlignment="1">
      <alignment horizontal="center"/>
    </xf>
    <xf numFmtId="2" fontId="23" fillId="0" borderId="21" xfId="26" applyNumberFormat="1" applyFont="1" applyBorder="1" applyAlignment="1">
      <alignment horizontal="center"/>
    </xf>
    <xf numFmtId="2" fontId="29" fillId="0" borderId="21" xfId="26" applyNumberFormat="1" applyFont="1" applyBorder="1"/>
    <xf numFmtId="2" fontId="29" fillId="0" borderId="22" xfId="26" applyNumberFormat="1" applyFont="1" applyBorder="1" applyAlignment="1">
      <alignment horizontal="center"/>
    </xf>
    <xf numFmtId="16" fontId="29" fillId="0" borderId="23" xfId="26" applyNumberFormat="1" applyFont="1" applyBorder="1" applyAlignment="1">
      <alignment horizontal="center"/>
    </xf>
    <xf numFmtId="2" fontId="29" fillId="0" borderId="28" xfId="26" applyNumberFormat="1" applyFont="1" applyBorder="1"/>
    <xf numFmtId="16" fontId="29" fillId="0" borderId="27" xfId="26" applyNumberFormat="1" applyFont="1" applyBorder="1" applyAlignment="1">
      <alignment horizontal="center"/>
    </xf>
    <xf numFmtId="2" fontId="29" fillId="0" borderId="21" xfId="26" applyNumberFormat="1" applyFont="1" applyBorder="1" applyAlignment="1">
      <alignment horizontal="center"/>
    </xf>
    <xf numFmtId="2" fontId="29" fillId="0" borderId="27" xfId="26" applyNumberFormat="1" applyFont="1" applyBorder="1"/>
    <xf numFmtId="2" fontId="23" fillId="0" borderId="22" xfId="26" applyNumberFormat="1" applyFont="1" applyBorder="1"/>
    <xf numFmtId="16" fontId="23" fillId="0" borderId="0" xfId="26" applyNumberFormat="1" applyFont="1" applyAlignment="1">
      <alignment horizontal="center"/>
    </xf>
    <xf numFmtId="0" fontId="23" fillId="0" borderId="21" xfId="26" applyFont="1" applyBorder="1"/>
    <xf numFmtId="2" fontId="23" fillId="0" borderId="0" xfId="26" applyNumberFormat="1" applyFont="1" applyBorder="1"/>
    <xf numFmtId="192" fontId="30" fillId="0" borderId="23" xfId="26" applyNumberFormat="1" applyFont="1" applyBorder="1"/>
    <xf numFmtId="192" fontId="23" fillId="0" borderId="27" xfId="26" applyNumberFormat="1" applyFont="1" applyBorder="1"/>
    <xf numFmtId="0" fontId="23" fillId="0" borderId="19" xfId="26" applyFont="1" applyBorder="1"/>
    <xf numFmtId="2" fontId="23" fillId="0" borderId="29" xfId="26" applyNumberFormat="1" applyFont="1" applyBorder="1"/>
    <xf numFmtId="2" fontId="23" fillId="0" borderId="30" xfId="26" applyNumberFormat="1" applyFont="1" applyBorder="1"/>
    <xf numFmtId="192" fontId="23" fillId="0" borderId="31" xfId="26" applyNumberFormat="1" applyFont="1" applyBorder="1"/>
    <xf numFmtId="2" fontId="23" fillId="0" borderId="32" xfId="26" applyNumberFormat="1" applyFont="1" applyBorder="1"/>
    <xf numFmtId="192" fontId="23" fillId="0" borderId="33" xfId="26" applyNumberFormat="1" applyFont="1" applyBorder="1"/>
    <xf numFmtId="0" fontId="23" fillId="0" borderId="29" xfId="26" applyFont="1" applyBorder="1"/>
    <xf numFmtId="16" fontId="23" fillId="0" borderId="31" xfId="26" applyNumberFormat="1" applyFont="1" applyBorder="1" applyAlignment="1">
      <alignment horizontal="center"/>
    </xf>
    <xf numFmtId="16" fontId="23" fillId="0" borderId="33" xfId="26" applyNumberFormat="1" applyFont="1" applyBorder="1" applyAlignment="1">
      <alignment horizontal="center"/>
    </xf>
    <xf numFmtId="2" fontId="23" fillId="0" borderId="33" xfId="26" applyNumberFormat="1" applyFont="1" applyBorder="1"/>
    <xf numFmtId="0" fontId="31" fillId="0" borderId="16" xfId="26" applyFont="1" applyBorder="1"/>
    <xf numFmtId="2" fontId="34" fillId="0" borderId="21" xfId="26" applyNumberFormat="1" applyFont="1" applyBorder="1"/>
    <xf numFmtId="2" fontId="34" fillId="0" borderId="22" xfId="26" applyNumberFormat="1" applyFont="1" applyBorder="1" applyAlignment="1">
      <alignment horizontal="center"/>
    </xf>
    <xf numFmtId="16" fontId="34" fillId="0" borderId="23" xfId="26" applyNumberFormat="1" applyFont="1" applyBorder="1" applyAlignment="1">
      <alignment horizontal="center"/>
    </xf>
    <xf numFmtId="2" fontId="34" fillId="0" borderId="28" xfId="26" applyNumberFormat="1" applyFont="1" applyBorder="1"/>
    <xf numFmtId="16" fontId="34" fillId="0" borderId="27" xfId="26" applyNumberFormat="1" applyFont="1" applyBorder="1" applyAlignment="1">
      <alignment horizontal="center"/>
    </xf>
    <xf numFmtId="2" fontId="34" fillId="0" borderId="21" xfId="26" applyNumberFormat="1" applyFont="1" applyBorder="1" applyAlignment="1">
      <alignment horizontal="center"/>
    </xf>
    <xf numFmtId="2" fontId="34" fillId="0" borderId="27" xfId="26" applyNumberFormat="1" applyFont="1" applyBorder="1"/>
  </cellXfs>
  <cellStyles count="43">
    <cellStyle name="20% - ส่วนที่ถูกเน้น1" xfId="1"/>
    <cellStyle name="20% - ส่วนที่ถูกเน้น2" xfId="2"/>
    <cellStyle name="20% - ส่วนที่ถูกเน้น3" xfId="3"/>
    <cellStyle name="20% - ส่วนที่ถูกเน้น4" xfId="4"/>
    <cellStyle name="20% - ส่วนที่ถูกเน้น5" xfId="5"/>
    <cellStyle name="20% - ส่วนที่ถูกเน้น6" xfId="6"/>
    <cellStyle name="40% - ส่วนที่ถูกเน้น1" xfId="7"/>
    <cellStyle name="40% - ส่วนที่ถูกเน้น2" xfId="8"/>
    <cellStyle name="40% - ส่วนที่ถูกเน้น3" xfId="9"/>
    <cellStyle name="40% - ส่วนที่ถูกเน้น4" xfId="10"/>
    <cellStyle name="40% - ส่วนที่ถูกเน้น5" xfId="11"/>
    <cellStyle name="40% - ส่วนที่ถูกเน้น6" xfId="12"/>
    <cellStyle name="60% - ส่วนที่ถูกเน้น1" xfId="13"/>
    <cellStyle name="60% - ส่วนที่ถูกเน้น2" xfId="14"/>
    <cellStyle name="60% - ส่วนที่ถูกเน้น3" xfId="15"/>
    <cellStyle name="60% - ส่วนที่ถูกเน้น4" xfId="16"/>
    <cellStyle name="60% - ส่วนที่ถูกเน้น5" xfId="17"/>
    <cellStyle name="60% - ส่วนที่ถูกเน้น6" xfId="18"/>
    <cellStyle name="Normal" xfId="0" builtinId="0"/>
    <cellStyle name="การคำนวณ" xfId="19"/>
    <cellStyle name="ข้อความเตือน" xfId="20"/>
    <cellStyle name="ข้อความอธิบาย" xfId="21"/>
    <cellStyle name="ชื่อเรื่อง" xfId="22"/>
    <cellStyle name="เซลล์ตรวจสอบ" xfId="23"/>
    <cellStyle name="เซลล์ที่มีการเชื่อมโยง" xfId="24"/>
    <cellStyle name="ดี" xfId="25"/>
    <cellStyle name="ปกติ_G4" xfId="26"/>
    <cellStyle name="ป้อนค่า" xfId="27"/>
    <cellStyle name="ปานกลาง" xfId="28"/>
    <cellStyle name="ผลรวม" xfId="29"/>
    <cellStyle name="แย่" xfId="30"/>
    <cellStyle name="ส่วนที่ถูกเน้น1" xfId="31"/>
    <cellStyle name="ส่วนที่ถูกเน้น2" xfId="32"/>
    <cellStyle name="ส่วนที่ถูกเน้น3" xfId="33"/>
    <cellStyle name="ส่วนที่ถูกเน้น4" xfId="34"/>
    <cellStyle name="ส่วนที่ถูกเน้น5" xfId="35"/>
    <cellStyle name="ส่วนที่ถูกเน้น6" xfId="36"/>
    <cellStyle name="แสดงผล" xfId="37"/>
    <cellStyle name="หมายเหตุ" xfId="38"/>
    <cellStyle name="หัวเรื่อง 1" xfId="39"/>
    <cellStyle name="หัวเรื่อง 2" xfId="40"/>
    <cellStyle name="หัวเรื่อง 3" xfId="41"/>
    <cellStyle name="หัวเรื่อง 4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กราฟแสดงสถิติระดับน้ำสูงสุด-ต่ำสุดรายปี
 สถานี </a:t>
            </a:r>
            <a:r>
              <a:rPr lang="en-US"/>
              <a:t>G.4 </a:t>
            </a:r>
            <a:r>
              <a:rPr lang="th-TH"/>
              <a:t>น้ำแม่กรณ์ บ้านปางริมกรณ์ อ.เมือง จ.เชียงราย</a:t>
            </a:r>
          </a:p>
        </c:rich>
      </c:tx>
      <c:layout>
        <c:manualLayout>
          <c:xMode val="edge"/>
          <c:yMode val="edge"/>
          <c:x val="0.12097669256381798"/>
          <c:y val="2.4469820554649267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6581576026637"/>
          <c:y val="0.18433931484502447"/>
          <c:w val="0.77136514983351834"/>
          <c:h val="0.615008156606851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3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43-4253-B8AD-1B31C640E42B}"/>
                </c:ext>
              </c:extLst>
            </c:dLbl>
            <c:dLbl>
              <c:idx val="19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43-4253-B8AD-1B31C640E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G.4'!$A$9:$A$31</c:f>
              <c:numCache>
                <c:formatCode>General</c:formatCode>
                <c:ptCount val="23"/>
                <c:pt idx="0">
                  <c:v>2543</c:v>
                </c:pt>
                <c:pt idx="1">
                  <c:v>2544</c:v>
                </c:pt>
                <c:pt idx="2">
                  <c:v>2545</c:v>
                </c:pt>
                <c:pt idx="3">
                  <c:v>2546</c:v>
                </c:pt>
                <c:pt idx="4">
                  <c:v>2547</c:v>
                </c:pt>
                <c:pt idx="5">
                  <c:v>2548</c:v>
                </c:pt>
                <c:pt idx="6">
                  <c:v>2549</c:v>
                </c:pt>
                <c:pt idx="7">
                  <c:v>2550</c:v>
                </c:pt>
                <c:pt idx="8">
                  <c:v>2551</c:v>
                </c:pt>
                <c:pt idx="9">
                  <c:v>2552</c:v>
                </c:pt>
                <c:pt idx="10">
                  <c:v>2553</c:v>
                </c:pt>
                <c:pt idx="11">
                  <c:v>2554</c:v>
                </c:pt>
                <c:pt idx="12">
                  <c:v>2555</c:v>
                </c:pt>
                <c:pt idx="13">
                  <c:v>2556</c:v>
                </c:pt>
                <c:pt idx="14">
                  <c:v>2557</c:v>
                </c:pt>
                <c:pt idx="15">
                  <c:v>2558</c:v>
                </c:pt>
                <c:pt idx="16">
                  <c:v>2559</c:v>
                </c:pt>
                <c:pt idx="17">
                  <c:v>2560</c:v>
                </c:pt>
                <c:pt idx="18">
                  <c:v>2561</c:v>
                </c:pt>
                <c:pt idx="19">
                  <c:v>2562</c:v>
                </c:pt>
                <c:pt idx="20">
                  <c:v>2563</c:v>
                </c:pt>
                <c:pt idx="21">
                  <c:v>2564</c:v>
                </c:pt>
                <c:pt idx="22">
                  <c:v>2565</c:v>
                </c:pt>
              </c:numCache>
            </c:numRef>
          </c:cat>
          <c:val>
            <c:numRef>
              <c:f>'Data G.4'!$Q$9:$Q$31</c:f>
              <c:numCache>
                <c:formatCode>0.00</c:formatCode>
                <c:ptCount val="23"/>
                <c:pt idx="0">
                  <c:v>2.4</c:v>
                </c:pt>
                <c:pt idx="1">
                  <c:v>1.85</c:v>
                </c:pt>
                <c:pt idx="2">
                  <c:v>2.4</c:v>
                </c:pt>
                <c:pt idx="3">
                  <c:v>3.2</c:v>
                </c:pt>
                <c:pt idx="4">
                  <c:v>2</c:v>
                </c:pt>
                <c:pt idx="5">
                  <c:v>1.4700000000000273</c:v>
                </c:pt>
                <c:pt idx="6">
                  <c:v>2.7799999999999727</c:v>
                </c:pt>
                <c:pt idx="7">
                  <c:v>2.8000000000000114</c:v>
                </c:pt>
                <c:pt idx="8">
                  <c:v>1.8500000000000227</c:v>
                </c:pt>
                <c:pt idx="9">
                  <c:v>2.3000000000000114</c:v>
                </c:pt>
                <c:pt idx="10">
                  <c:v>2.6000000000000227</c:v>
                </c:pt>
                <c:pt idx="11">
                  <c:v>2.7700000000000387</c:v>
                </c:pt>
                <c:pt idx="12">
                  <c:v>2.4000000000000341</c:v>
                </c:pt>
                <c:pt idx="13">
                  <c:v>1.4300000000000068</c:v>
                </c:pt>
                <c:pt idx="14">
                  <c:v>2.1500000000000341</c:v>
                </c:pt>
                <c:pt idx="15">
                  <c:v>1.8500000000000227</c:v>
                </c:pt>
                <c:pt idx="16">
                  <c:v>1.75</c:v>
                </c:pt>
                <c:pt idx="17">
                  <c:v>2.1999999999999886</c:v>
                </c:pt>
                <c:pt idx="18">
                  <c:v>2.1000000000000227</c:v>
                </c:pt>
                <c:pt idx="19">
                  <c:v>1.8000000000000114</c:v>
                </c:pt>
                <c:pt idx="20">
                  <c:v>1.6999999999999886</c:v>
                </c:pt>
                <c:pt idx="21" formatCode="General">
                  <c:v>1.8000000000000114</c:v>
                </c:pt>
                <c:pt idx="22" formatCode="General">
                  <c:v>3.3500000000000227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43-4253-B8AD-1B31C640E42B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C0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G.4'!$A$9:$A$31</c:f>
              <c:numCache>
                <c:formatCode>General</c:formatCode>
                <c:ptCount val="23"/>
                <c:pt idx="0">
                  <c:v>2543</c:v>
                </c:pt>
                <c:pt idx="1">
                  <c:v>2544</c:v>
                </c:pt>
                <c:pt idx="2">
                  <c:v>2545</c:v>
                </c:pt>
                <c:pt idx="3">
                  <c:v>2546</c:v>
                </c:pt>
                <c:pt idx="4">
                  <c:v>2547</c:v>
                </c:pt>
                <c:pt idx="5">
                  <c:v>2548</c:v>
                </c:pt>
                <c:pt idx="6">
                  <c:v>2549</c:v>
                </c:pt>
                <c:pt idx="7">
                  <c:v>2550</c:v>
                </c:pt>
                <c:pt idx="8">
                  <c:v>2551</c:v>
                </c:pt>
                <c:pt idx="9">
                  <c:v>2552</c:v>
                </c:pt>
                <c:pt idx="10">
                  <c:v>2553</c:v>
                </c:pt>
                <c:pt idx="11">
                  <c:v>2554</c:v>
                </c:pt>
                <c:pt idx="12">
                  <c:v>2555</c:v>
                </c:pt>
                <c:pt idx="13">
                  <c:v>2556</c:v>
                </c:pt>
                <c:pt idx="14">
                  <c:v>2557</c:v>
                </c:pt>
                <c:pt idx="15">
                  <c:v>2558</c:v>
                </c:pt>
                <c:pt idx="16">
                  <c:v>2559</c:v>
                </c:pt>
                <c:pt idx="17">
                  <c:v>2560</c:v>
                </c:pt>
                <c:pt idx="18">
                  <c:v>2561</c:v>
                </c:pt>
                <c:pt idx="19">
                  <c:v>2562</c:v>
                </c:pt>
                <c:pt idx="20">
                  <c:v>2563</c:v>
                </c:pt>
                <c:pt idx="21">
                  <c:v>2564</c:v>
                </c:pt>
                <c:pt idx="22">
                  <c:v>2565</c:v>
                </c:pt>
              </c:numCache>
            </c:numRef>
          </c:cat>
          <c:val>
            <c:numRef>
              <c:f>'Data G.4'!$S$9:$S$31</c:f>
              <c:numCache>
                <c:formatCode>General</c:formatCode>
                <c:ptCount val="23"/>
                <c:pt idx="0" formatCode="0.00">
                  <c:v>0.48</c:v>
                </c:pt>
                <c:pt idx="1">
                  <c:v>0.49</c:v>
                </c:pt>
                <c:pt idx="2">
                  <c:v>0.49</c:v>
                </c:pt>
                <c:pt idx="3">
                  <c:v>0.54</c:v>
                </c:pt>
                <c:pt idx="4">
                  <c:v>0.49</c:v>
                </c:pt>
                <c:pt idx="5">
                  <c:v>0.52</c:v>
                </c:pt>
                <c:pt idx="6">
                  <c:v>0.63</c:v>
                </c:pt>
                <c:pt idx="7">
                  <c:v>0.56999999999999995</c:v>
                </c:pt>
                <c:pt idx="8">
                  <c:v>0.54</c:v>
                </c:pt>
                <c:pt idx="9">
                  <c:v>0.52</c:v>
                </c:pt>
                <c:pt idx="10">
                  <c:v>0.49</c:v>
                </c:pt>
                <c:pt idx="11" formatCode="0.00">
                  <c:v>0.55000000000001137</c:v>
                </c:pt>
                <c:pt idx="12" formatCode="0.00">
                  <c:v>0.80000000000001137</c:v>
                </c:pt>
                <c:pt idx="13" formatCode="0.00">
                  <c:v>0.80000000000001137</c:v>
                </c:pt>
                <c:pt idx="14" formatCode="0.00">
                  <c:v>0.87000000000000455</c:v>
                </c:pt>
                <c:pt idx="15">
                  <c:v>0.98000000000001819</c:v>
                </c:pt>
                <c:pt idx="16">
                  <c:v>1.0300000000000296</c:v>
                </c:pt>
                <c:pt idx="17">
                  <c:v>1.0900000000000318</c:v>
                </c:pt>
                <c:pt idx="18">
                  <c:v>1.1399999999999864</c:v>
                </c:pt>
                <c:pt idx="19" formatCode="0.00">
                  <c:v>1.1000000000000227</c:v>
                </c:pt>
                <c:pt idx="20" formatCode="0.00">
                  <c:v>1.1000000000000227</c:v>
                </c:pt>
                <c:pt idx="21">
                  <c:v>1.1700000000000159</c:v>
                </c:pt>
                <c:pt idx="22">
                  <c:v>1.1800000000000068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43-4253-B8AD-1B31C640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53096240"/>
        <c:axId val="1"/>
      </c:barChart>
      <c:catAx>
        <c:axId val="205309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5504994450610431"/>
              <c:y val="0.92006525285481244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2.9966703662597113E-2"/>
              <c:y val="0.339314845024469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53096240"/>
        <c:crosses val="autoZero"/>
        <c:crossBetween val="between"/>
        <c:majorUnit val="1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E3E3E3" mc:Ignorable="a14" a14:legacySpreadsheetColorIndex="47"/>
            </a:gs>
            <a:gs pos="100000">
              <a:srgbClr xmlns:mc="http://schemas.openxmlformats.org/markup-compatibility/2006" xmlns:a14="http://schemas.microsoft.com/office/drawing/2010/main" val="696969" mc:Ignorable="a14" a14:legacySpreadsheetColorIndex="47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905660377358494"/>
          <c:y val="0.40619902120717782"/>
          <c:w val="0.15094339622641509"/>
          <c:h val="8.97226753670473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G.4 </a:t>
            </a:r>
            <a:r>
              <a:rPr lang="th-TH"/>
              <a:t>น้ำแม่กรณ์ บ้านปางริมกรณ์ อ.เมือง จ.เชียงราย</a:t>
            </a:r>
          </a:p>
        </c:rich>
      </c:tx>
      <c:layout>
        <c:manualLayout>
          <c:xMode val="edge"/>
          <c:yMode val="edge"/>
          <c:x val="0.15718717683557393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7052740434332"/>
          <c:y val="0.19491525423728814"/>
          <c:w val="0.75698035160289556"/>
          <c:h val="0.58305084745762714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5.5221794276749114E-3"/>
                  <c:y val="7.4464166555451572E-3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04-45DE-ADB0-B63060D5B2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G.4'!$A$9:$A$31</c:f>
              <c:numCache>
                <c:formatCode>General</c:formatCode>
                <c:ptCount val="23"/>
                <c:pt idx="0">
                  <c:v>2543</c:v>
                </c:pt>
                <c:pt idx="1">
                  <c:v>2544</c:v>
                </c:pt>
                <c:pt idx="2">
                  <c:v>2545</c:v>
                </c:pt>
                <c:pt idx="3">
                  <c:v>2546</c:v>
                </c:pt>
                <c:pt idx="4">
                  <c:v>2547</c:v>
                </c:pt>
                <c:pt idx="5">
                  <c:v>2548</c:v>
                </c:pt>
                <c:pt idx="6">
                  <c:v>2549</c:v>
                </c:pt>
                <c:pt idx="7">
                  <c:v>2550</c:v>
                </c:pt>
                <c:pt idx="8">
                  <c:v>2551</c:v>
                </c:pt>
                <c:pt idx="9">
                  <c:v>2552</c:v>
                </c:pt>
                <c:pt idx="10">
                  <c:v>2553</c:v>
                </c:pt>
                <c:pt idx="11">
                  <c:v>2554</c:v>
                </c:pt>
                <c:pt idx="12">
                  <c:v>2555</c:v>
                </c:pt>
                <c:pt idx="13">
                  <c:v>2556</c:v>
                </c:pt>
                <c:pt idx="14">
                  <c:v>2557</c:v>
                </c:pt>
                <c:pt idx="15">
                  <c:v>2558</c:v>
                </c:pt>
                <c:pt idx="16">
                  <c:v>2559</c:v>
                </c:pt>
                <c:pt idx="17">
                  <c:v>2560</c:v>
                </c:pt>
                <c:pt idx="18">
                  <c:v>2561</c:v>
                </c:pt>
                <c:pt idx="19">
                  <c:v>2562</c:v>
                </c:pt>
                <c:pt idx="20">
                  <c:v>2563</c:v>
                </c:pt>
                <c:pt idx="21">
                  <c:v>2564</c:v>
                </c:pt>
                <c:pt idx="22">
                  <c:v>2565</c:v>
                </c:pt>
              </c:numCache>
            </c:numRef>
          </c:cat>
          <c:val>
            <c:numRef>
              <c:f>'Data G.4'!$C$9:$C$30</c:f>
              <c:numCache>
                <c:formatCode>0.00</c:formatCode>
                <c:ptCount val="22"/>
                <c:pt idx="0">
                  <c:v>57.9</c:v>
                </c:pt>
                <c:pt idx="1">
                  <c:v>92</c:v>
                </c:pt>
                <c:pt idx="2">
                  <c:v>82.5</c:v>
                </c:pt>
                <c:pt idx="3">
                  <c:v>130</c:v>
                </c:pt>
                <c:pt idx="4">
                  <c:v>51.8</c:v>
                </c:pt>
                <c:pt idx="5">
                  <c:v>23.48</c:v>
                </c:pt>
                <c:pt idx="6">
                  <c:v>85.12</c:v>
                </c:pt>
                <c:pt idx="7">
                  <c:v>85</c:v>
                </c:pt>
                <c:pt idx="8">
                  <c:v>44.1</c:v>
                </c:pt>
                <c:pt idx="9">
                  <c:v>54.2</c:v>
                </c:pt>
                <c:pt idx="10">
                  <c:v>78</c:v>
                </c:pt>
                <c:pt idx="11">
                  <c:v>94.82</c:v>
                </c:pt>
                <c:pt idx="12">
                  <c:v>15.1</c:v>
                </c:pt>
                <c:pt idx="13">
                  <c:v>9.6</c:v>
                </c:pt>
                <c:pt idx="14">
                  <c:v>17.5</c:v>
                </c:pt>
                <c:pt idx="15">
                  <c:v>10.55</c:v>
                </c:pt>
                <c:pt idx="16">
                  <c:v>10.65</c:v>
                </c:pt>
                <c:pt idx="17">
                  <c:v>22.2</c:v>
                </c:pt>
                <c:pt idx="18">
                  <c:v>18.8</c:v>
                </c:pt>
                <c:pt idx="19">
                  <c:v>11.9</c:v>
                </c:pt>
                <c:pt idx="20">
                  <c:v>9.4</c:v>
                </c:pt>
                <c:pt idx="21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04-45DE-ADB0-B63060D5B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3095760"/>
        <c:axId val="1"/>
      </c:barChart>
      <c:catAx>
        <c:axId val="205309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880041365046538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3.1023784901758014E-2"/>
              <c:y val="0.242372881355932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53095760"/>
        <c:crosses val="autoZero"/>
        <c:crossBetween val="between"/>
        <c:majorUnit val="5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G.4 </a:t>
            </a:r>
            <a:r>
              <a:rPr lang="th-TH"/>
              <a:t>น้ำแม่กรณ์ บ้านปางริมกรณ์ อ.เมือง จ.เชียงราย</a:t>
            </a:r>
          </a:p>
        </c:rich>
      </c:tx>
      <c:layout>
        <c:manualLayout>
          <c:xMode val="edge"/>
          <c:yMode val="edge"/>
          <c:x val="0.15718717683557393"/>
          <c:y val="4.576271186440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19491525423728814"/>
          <c:w val="0.77042399172699072"/>
          <c:h val="0.58305084745762714"/>
        </c:manualLayout>
      </c:layout>
      <c:barChart>
        <c:barDir val="col"/>
        <c:grouping val="clustered"/>
        <c:varyColors val="0"/>
        <c:ser>
          <c:idx val="0"/>
          <c:order val="0"/>
          <c:tx>
            <c:v>ปริมาณน้ำสูงสุด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G.4'!$A$9:$A$31</c:f>
              <c:numCache>
                <c:formatCode>General</c:formatCode>
                <c:ptCount val="23"/>
                <c:pt idx="0">
                  <c:v>2543</c:v>
                </c:pt>
                <c:pt idx="1">
                  <c:v>2544</c:v>
                </c:pt>
                <c:pt idx="2">
                  <c:v>2545</c:v>
                </c:pt>
                <c:pt idx="3">
                  <c:v>2546</c:v>
                </c:pt>
                <c:pt idx="4">
                  <c:v>2547</c:v>
                </c:pt>
                <c:pt idx="5">
                  <c:v>2548</c:v>
                </c:pt>
                <c:pt idx="6">
                  <c:v>2549</c:v>
                </c:pt>
                <c:pt idx="7">
                  <c:v>2550</c:v>
                </c:pt>
                <c:pt idx="8">
                  <c:v>2551</c:v>
                </c:pt>
                <c:pt idx="9">
                  <c:v>2552</c:v>
                </c:pt>
                <c:pt idx="10">
                  <c:v>2553</c:v>
                </c:pt>
                <c:pt idx="11">
                  <c:v>2554</c:v>
                </c:pt>
                <c:pt idx="12">
                  <c:v>2555</c:v>
                </c:pt>
                <c:pt idx="13">
                  <c:v>2556</c:v>
                </c:pt>
                <c:pt idx="14">
                  <c:v>2557</c:v>
                </c:pt>
                <c:pt idx="15">
                  <c:v>2558</c:v>
                </c:pt>
                <c:pt idx="16">
                  <c:v>2559</c:v>
                </c:pt>
                <c:pt idx="17">
                  <c:v>2560</c:v>
                </c:pt>
                <c:pt idx="18">
                  <c:v>2561</c:v>
                </c:pt>
                <c:pt idx="19">
                  <c:v>2562</c:v>
                </c:pt>
                <c:pt idx="20">
                  <c:v>2563</c:v>
                </c:pt>
                <c:pt idx="21">
                  <c:v>2564</c:v>
                </c:pt>
                <c:pt idx="22">
                  <c:v>2565</c:v>
                </c:pt>
              </c:numCache>
            </c:numRef>
          </c:cat>
          <c:val>
            <c:numRef>
              <c:f>'Data G.4'!$I$9:$I$30</c:f>
              <c:numCache>
                <c:formatCode>0.00</c:formatCode>
                <c:ptCount val="22"/>
                <c:pt idx="0">
                  <c:v>0.39200000000000002</c:v>
                </c:pt>
                <c:pt idx="1">
                  <c:v>0.45</c:v>
                </c:pt>
                <c:pt idx="2">
                  <c:v>0.153</c:v>
                </c:pt>
                <c:pt idx="3">
                  <c:v>0.47</c:v>
                </c:pt>
                <c:pt idx="4">
                  <c:v>0.34</c:v>
                </c:pt>
                <c:pt idx="5">
                  <c:v>0.4</c:v>
                </c:pt>
                <c:pt idx="6">
                  <c:v>0.64</c:v>
                </c:pt>
                <c:pt idx="7">
                  <c:v>0.78500000000000003</c:v>
                </c:pt>
                <c:pt idx="8">
                  <c:v>0.7</c:v>
                </c:pt>
                <c:pt idx="9">
                  <c:v>0.52</c:v>
                </c:pt>
                <c:pt idx="10">
                  <c:v>0.09</c:v>
                </c:pt>
                <c:pt idx="11">
                  <c:v>0.4</c:v>
                </c:pt>
                <c:pt idx="12">
                  <c:v>0.04</c:v>
                </c:pt>
                <c:pt idx="13">
                  <c:v>0.25</c:v>
                </c:pt>
                <c:pt idx="14">
                  <c:v>0.41</c:v>
                </c:pt>
                <c:pt idx="15">
                  <c:v>0.4</c:v>
                </c:pt>
                <c:pt idx="16">
                  <c:v>0.35</c:v>
                </c:pt>
                <c:pt idx="17">
                  <c:v>0.54</c:v>
                </c:pt>
                <c:pt idx="18">
                  <c:v>0.88</c:v>
                </c:pt>
                <c:pt idx="19">
                  <c:v>0.5</c:v>
                </c:pt>
                <c:pt idx="20">
                  <c:v>0.2</c:v>
                </c:pt>
                <c:pt idx="2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0-41AA-881D-F661CBAE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53098160"/>
        <c:axId val="1"/>
      </c:barChart>
      <c:catAx>
        <c:axId val="205309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156153050672184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3.1023784901758014E-2"/>
              <c:y val="0.242372881355932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2053098160"/>
        <c:crosses val="autoZero"/>
        <c:crossBetween val="between"/>
        <c:majorUnit val="0.5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0-43E0-96C9-22EDAFCB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584800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00-43E0-96C9-22EDAFCB689C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00-43E0-96C9-22EDAFCB689C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00-43E0-96C9-22EDAFCB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5158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  <c:crossAx val="2051584800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0E1D3A-3E40-BFAA-BDBF-38EB9AC07C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366263-27CD-7657-676A-CADA6B827F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CEBF72-E7EA-C9EE-CEC2-373C0EB4D7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8</xdr:row>
      <xdr:rowOff>0</xdr:rowOff>
    </xdr:from>
    <xdr:to>
      <xdr:col>35</xdr:col>
      <xdr:colOff>85725</xdr:colOff>
      <xdr:row>8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5DA826AB-9664-CE0E-DE11-A19E4AC60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opLeftCell="A8" workbookViewId="0">
      <selection activeCell="R24" sqref="R24"/>
    </sheetView>
  </sheetViews>
  <sheetFormatPr defaultColWidth="10.6640625" defaultRowHeight="21"/>
  <cols>
    <col min="1" max="1" width="5.164062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1.1640625" style="1" customWidth="1"/>
    <col min="18" max="18" width="10.6640625" style="1" customWidth="1"/>
    <col min="19" max="19" width="8.83203125" style="1" customWidth="1"/>
    <col min="20" max="22" width="7.83203125" style="1" customWidth="1"/>
    <col min="23" max="32" width="8.83203125" style="1" customWidth="1"/>
    <col min="33" max="33" width="7.83203125" style="1" customWidth="1"/>
    <col min="34" max="16384" width="10.6640625" style="1"/>
  </cols>
  <sheetData>
    <row r="1" spans="1:40" ht="31.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40" ht="6" customHeight="1">
      <c r="A2" s="5"/>
      <c r="D2" s="7"/>
      <c r="E2" s="6"/>
      <c r="G2" s="7"/>
      <c r="I2" s="8"/>
      <c r="J2" s="9"/>
      <c r="K2" s="10"/>
      <c r="L2" s="10"/>
      <c r="N2" s="6"/>
    </row>
    <row r="3" spans="1:40" ht="23.25" customHeight="1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16"/>
      <c r="N3" s="13"/>
      <c r="O3" s="13"/>
      <c r="P3" s="13"/>
      <c r="AM3" s="19">
        <v>36877</v>
      </c>
      <c r="AN3" s="20">
        <v>54.645000000000003</v>
      </c>
    </row>
    <row r="4" spans="1:40" ht="22.5" customHeight="1">
      <c r="A4" s="21" t="s">
        <v>4</v>
      </c>
      <c r="B4" s="22"/>
      <c r="C4" s="22"/>
      <c r="D4" s="14"/>
      <c r="E4" s="13"/>
      <c r="F4" s="13"/>
      <c r="G4" s="14"/>
      <c r="H4" s="13"/>
      <c r="I4" s="23"/>
      <c r="J4" s="24"/>
      <c r="K4" s="17"/>
      <c r="L4" s="17"/>
      <c r="M4" s="16"/>
      <c r="N4" s="13"/>
      <c r="O4" s="13"/>
      <c r="P4" s="13"/>
      <c r="AM4" s="19">
        <v>37243</v>
      </c>
      <c r="AN4" s="20">
        <v>65.989999999999995</v>
      </c>
    </row>
    <row r="5" spans="1:40">
      <c r="A5" s="25"/>
      <c r="B5" s="26" t="s">
        <v>5</v>
      </c>
      <c r="C5" s="27"/>
      <c r="D5" s="28"/>
      <c r="E5" s="29"/>
      <c r="F5" s="29"/>
      <c r="G5" s="30"/>
      <c r="H5" s="31" t="s">
        <v>6</v>
      </c>
      <c r="I5" s="29"/>
      <c r="J5" s="32"/>
      <c r="K5" s="29"/>
      <c r="L5" s="29"/>
      <c r="M5" s="33"/>
      <c r="N5" s="34" t="s">
        <v>7</v>
      </c>
      <c r="O5" s="35"/>
      <c r="P5" s="36"/>
      <c r="Q5" s="37">
        <v>461.7</v>
      </c>
      <c r="R5" s="37">
        <f>Q5+1.7</f>
        <v>463.4</v>
      </c>
      <c r="AM5" s="19">
        <v>37609</v>
      </c>
      <c r="AN5" s="20">
        <v>59.732999999999997</v>
      </c>
    </row>
    <row r="6" spans="1:40">
      <c r="A6" s="38" t="s">
        <v>8</v>
      </c>
      <c r="B6" s="39" t="s">
        <v>9</v>
      </c>
      <c r="C6" s="40"/>
      <c r="D6" s="41"/>
      <c r="E6" s="39" t="s">
        <v>10</v>
      </c>
      <c r="F6" s="42"/>
      <c r="G6" s="41"/>
      <c r="H6" s="39" t="s">
        <v>9</v>
      </c>
      <c r="I6" s="42"/>
      <c r="J6" s="41"/>
      <c r="K6" s="39" t="s">
        <v>10</v>
      </c>
      <c r="L6" s="42"/>
      <c r="M6" s="43"/>
      <c r="N6" s="44" t="s">
        <v>1</v>
      </c>
      <c r="O6" s="45"/>
      <c r="P6" s="46"/>
      <c r="AM6" s="19">
        <v>37975</v>
      </c>
      <c r="AN6" s="20">
        <v>64.3</v>
      </c>
    </row>
    <row r="7" spans="1:40" s="6" customFormat="1">
      <c r="A7" s="47" t="s">
        <v>11</v>
      </c>
      <c r="B7" s="48" t="s">
        <v>12</v>
      </c>
      <c r="C7" s="48" t="s">
        <v>13</v>
      </c>
      <c r="D7" s="49" t="s">
        <v>14</v>
      </c>
      <c r="E7" s="48" t="s">
        <v>12</v>
      </c>
      <c r="F7" s="50" t="s">
        <v>13</v>
      </c>
      <c r="G7" s="49" t="s">
        <v>14</v>
      </c>
      <c r="H7" s="50" t="s">
        <v>12</v>
      </c>
      <c r="I7" s="51" t="s">
        <v>13</v>
      </c>
      <c r="J7" s="49" t="s">
        <v>14</v>
      </c>
      <c r="K7" s="48" t="s">
        <v>12</v>
      </c>
      <c r="L7" s="48" t="s">
        <v>13</v>
      </c>
      <c r="M7" s="52" t="s">
        <v>14</v>
      </c>
      <c r="N7" s="48" t="s">
        <v>13</v>
      </c>
      <c r="O7" s="48" t="s">
        <v>15</v>
      </c>
      <c r="P7" s="53"/>
      <c r="AM7" s="19">
        <v>38341</v>
      </c>
      <c r="AN7" s="54">
        <v>65.98</v>
      </c>
    </row>
    <row r="8" spans="1:40">
      <c r="A8" s="55"/>
      <c r="B8" s="56" t="s">
        <v>16</v>
      </c>
      <c r="C8" s="56" t="s">
        <v>17</v>
      </c>
      <c r="D8" s="57"/>
      <c r="E8" s="56" t="s">
        <v>16</v>
      </c>
      <c r="F8" s="56" t="s">
        <v>17</v>
      </c>
      <c r="G8" s="57"/>
      <c r="H8" s="58" t="s">
        <v>16</v>
      </c>
      <c r="I8" s="56" t="s">
        <v>17</v>
      </c>
      <c r="J8" s="59"/>
      <c r="K8" s="58" t="s">
        <v>16</v>
      </c>
      <c r="L8" s="56" t="s">
        <v>17</v>
      </c>
      <c r="M8" s="60"/>
      <c r="N8" s="56" t="s">
        <v>18</v>
      </c>
      <c r="O8" s="58" t="s">
        <v>17</v>
      </c>
      <c r="P8" s="61"/>
      <c r="AM8" s="19">
        <v>38707</v>
      </c>
      <c r="AN8" s="20">
        <v>71.988480000000024</v>
      </c>
    </row>
    <row r="9" spans="1:40">
      <c r="A9" s="62">
        <v>2543</v>
      </c>
      <c r="B9" s="63">
        <f>$Q$5+Q9</f>
        <v>464.09999999999997</v>
      </c>
      <c r="C9" s="64">
        <v>57.9</v>
      </c>
      <c r="D9" s="65">
        <v>37083</v>
      </c>
      <c r="E9" s="66">
        <f>$Q$5+R9</f>
        <v>461.7</v>
      </c>
      <c r="F9" s="67">
        <v>7.6</v>
      </c>
      <c r="G9" s="68">
        <v>37083</v>
      </c>
      <c r="H9" s="63">
        <f>$Q$5+S9</f>
        <v>462.18</v>
      </c>
      <c r="I9" s="64">
        <v>0.39200000000000002</v>
      </c>
      <c r="J9" s="65">
        <v>36987</v>
      </c>
      <c r="K9" s="66">
        <f>$Q$5+T9</f>
        <v>461.7</v>
      </c>
      <c r="L9" s="67">
        <v>0.39200000000000002</v>
      </c>
      <c r="M9" s="68">
        <v>36988</v>
      </c>
      <c r="N9" s="63">
        <v>54.645000000000003</v>
      </c>
      <c r="O9" s="69">
        <v>1.73</v>
      </c>
      <c r="P9" s="61"/>
      <c r="Q9" s="6">
        <v>2.4</v>
      </c>
      <c r="R9" s="6"/>
      <c r="S9" s="6">
        <v>0.48</v>
      </c>
      <c r="AM9" s="19">
        <v>39073</v>
      </c>
      <c r="AN9" s="20">
        <v>61.27</v>
      </c>
    </row>
    <row r="10" spans="1:40">
      <c r="A10" s="70">
        <v>2544</v>
      </c>
      <c r="B10" s="63">
        <f>$Q$5+Q10</f>
        <v>463.55</v>
      </c>
      <c r="C10" s="64">
        <v>92</v>
      </c>
      <c r="D10" s="65">
        <v>37508</v>
      </c>
      <c r="E10" s="71">
        <f>$Q$5+R10</f>
        <v>461.7</v>
      </c>
      <c r="F10" s="64">
        <v>20.239999999999998</v>
      </c>
      <c r="G10" s="72">
        <v>37508</v>
      </c>
      <c r="H10" s="63">
        <f>$Q$5+S10</f>
        <v>462.19</v>
      </c>
      <c r="I10" s="64">
        <v>0.45</v>
      </c>
      <c r="J10" s="65">
        <v>37353</v>
      </c>
      <c r="K10" s="71">
        <f>$Q$5+T10</f>
        <v>461.7</v>
      </c>
      <c r="L10" s="64">
        <v>0.45</v>
      </c>
      <c r="M10" s="72">
        <v>37353</v>
      </c>
      <c r="N10" s="63">
        <v>65.989999999999995</v>
      </c>
      <c r="O10" s="69">
        <v>2.09</v>
      </c>
      <c r="P10" s="61"/>
      <c r="Q10" s="6">
        <v>1.85</v>
      </c>
      <c r="R10" s="6"/>
      <c r="S10" s="1">
        <v>0.49</v>
      </c>
      <c r="AM10" s="19">
        <v>39439</v>
      </c>
      <c r="AN10" s="20">
        <v>55.65</v>
      </c>
    </row>
    <row r="11" spans="1:40">
      <c r="A11" s="70">
        <v>2545</v>
      </c>
      <c r="B11" s="63">
        <f>$Q$5+Q11</f>
        <v>464.09999999999997</v>
      </c>
      <c r="C11" s="64">
        <v>82.5</v>
      </c>
      <c r="D11" s="65">
        <v>37513</v>
      </c>
      <c r="E11" s="71">
        <f>$Q$5+R11</f>
        <v>461.7</v>
      </c>
      <c r="F11" s="64">
        <v>9.27</v>
      </c>
      <c r="G11" s="72">
        <v>37508</v>
      </c>
      <c r="H11" s="63">
        <f>$Q$5+S11</f>
        <v>462.19</v>
      </c>
      <c r="I11" s="64">
        <v>0.153</v>
      </c>
      <c r="J11" s="65">
        <v>37369</v>
      </c>
      <c r="K11" s="71">
        <f>$Q$5+T11</f>
        <v>461.7</v>
      </c>
      <c r="L11" s="64">
        <v>0.47</v>
      </c>
      <c r="M11" s="72">
        <v>37355</v>
      </c>
      <c r="N11" s="63">
        <v>59.732999999999997</v>
      </c>
      <c r="O11" s="69">
        <v>1.8941155101</v>
      </c>
      <c r="P11" s="61"/>
      <c r="Q11" s="6">
        <v>2.4</v>
      </c>
      <c r="R11" s="6"/>
      <c r="S11" s="1">
        <v>0.49</v>
      </c>
      <c r="AM11" s="19">
        <v>39805</v>
      </c>
      <c r="AN11" s="20">
        <v>53.76</v>
      </c>
    </row>
    <row r="12" spans="1:40">
      <c r="A12" s="70">
        <v>2546</v>
      </c>
      <c r="B12" s="73">
        <f>$Q$5+Q12</f>
        <v>464.9</v>
      </c>
      <c r="C12" s="74">
        <v>130</v>
      </c>
      <c r="D12" s="65">
        <v>38606</v>
      </c>
      <c r="E12" s="71">
        <f>$Q$5+R12</f>
        <v>461.7</v>
      </c>
      <c r="F12" s="64">
        <v>28.62</v>
      </c>
      <c r="G12" s="72">
        <v>38556</v>
      </c>
      <c r="H12" s="63">
        <f>$Q$5+S12</f>
        <v>462.24</v>
      </c>
      <c r="I12" s="64">
        <v>0.47</v>
      </c>
      <c r="J12" s="72">
        <v>38445</v>
      </c>
      <c r="K12" s="71">
        <f>$Q$5+T12</f>
        <v>461.7</v>
      </c>
      <c r="L12" s="64">
        <v>0.47</v>
      </c>
      <c r="M12" s="72">
        <v>38445</v>
      </c>
      <c r="N12" s="63">
        <v>64.3</v>
      </c>
      <c r="O12" s="69">
        <v>2.0299999999999998</v>
      </c>
      <c r="P12" s="61"/>
      <c r="Q12" s="75">
        <v>3.2</v>
      </c>
      <c r="R12" s="6"/>
      <c r="S12" s="1">
        <v>0.54</v>
      </c>
      <c r="AM12" s="19">
        <v>40171</v>
      </c>
      <c r="AN12" s="20">
        <v>52.32</v>
      </c>
    </row>
    <row r="13" spans="1:40">
      <c r="A13" s="70">
        <v>2547</v>
      </c>
      <c r="B13" s="63">
        <f>$Q$5+Q13</f>
        <v>463.7</v>
      </c>
      <c r="C13" s="64">
        <v>51.8</v>
      </c>
      <c r="D13" s="65">
        <v>38223</v>
      </c>
      <c r="E13" s="71">
        <f>$Q$5+R13</f>
        <v>461.7</v>
      </c>
      <c r="F13" s="64">
        <v>16.600000000000001</v>
      </c>
      <c r="G13" s="72">
        <v>38251</v>
      </c>
      <c r="H13" s="63">
        <f>$Q$5+S13</f>
        <v>462.19</v>
      </c>
      <c r="I13" s="64">
        <v>0.34</v>
      </c>
      <c r="J13" s="72">
        <v>38148</v>
      </c>
      <c r="K13" s="71">
        <f>$Q$5+T13</f>
        <v>461.7</v>
      </c>
      <c r="L13" s="64">
        <v>0.34</v>
      </c>
      <c r="M13" s="72">
        <v>38148</v>
      </c>
      <c r="N13" s="76">
        <v>65.98</v>
      </c>
      <c r="O13" s="77">
        <v>2.09</v>
      </c>
      <c r="P13" s="61"/>
      <c r="Q13" s="6">
        <v>2</v>
      </c>
      <c r="R13" s="6"/>
      <c r="S13" s="1">
        <v>0.49</v>
      </c>
      <c r="AM13" s="19">
        <v>40537</v>
      </c>
      <c r="AN13" s="78">
        <v>41.85</v>
      </c>
    </row>
    <row r="14" spans="1:40">
      <c r="A14" s="70">
        <v>2548</v>
      </c>
      <c r="B14" s="71">
        <v>463.17</v>
      </c>
      <c r="C14" s="64">
        <v>23.48</v>
      </c>
      <c r="D14" s="72">
        <v>38983</v>
      </c>
      <c r="E14" s="71">
        <v>463.17</v>
      </c>
      <c r="F14" s="64">
        <v>23.48</v>
      </c>
      <c r="G14" s="72">
        <v>38983</v>
      </c>
      <c r="H14" s="71">
        <v>462.22</v>
      </c>
      <c r="I14" s="64">
        <v>0.4</v>
      </c>
      <c r="J14" s="72">
        <v>38796</v>
      </c>
      <c r="K14" s="71">
        <v>462.22</v>
      </c>
      <c r="L14" s="64">
        <v>0.4</v>
      </c>
      <c r="M14" s="72">
        <v>38796</v>
      </c>
      <c r="N14" s="63">
        <v>71.988480000000024</v>
      </c>
      <c r="O14" s="69">
        <v>2.2827397260273945</v>
      </c>
      <c r="P14" s="61"/>
      <c r="Q14" s="6">
        <v>1.4700000000000273</v>
      </c>
      <c r="S14" s="1">
        <v>0.52</v>
      </c>
    </row>
    <row r="15" spans="1:40">
      <c r="A15" s="70">
        <v>2549</v>
      </c>
      <c r="B15" s="63">
        <f>2.78+Q5</f>
        <v>464.47999999999996</v>
      </c>
      <c r="C15" s="64">
        <v>85.12</v>
      </c>
      <c r="D15" s="72">
        <v>38956</v>
      </c>
      <c r="E15" s="71">
        <f>1.66+Q5</f>
        <v>463.36</v>
      </c>
      <c r="F15" s="64">
        <v>28.98</v>
      </c>
      <c r="G15" s="72">
        <v>38956</v>
      </c>
      <c r="H15" s="63">
        <f>0.63+Q5</f>
        <v>462.33</v>
      </c>
      <c r="I15" s="64">
        <v>0.64</v>
      </c>
      <c r="J15" s="72">
        <v>38857</v>
      </c>
      <c r="K15" s="71">
        <f>0.63+Q5</f>
        <v>462.33</v>
      </c>
      <c r="L15" s="64">
        <v>0.64</v>
      </c>
      <c r="M15" s="72">
        <v>38857</v>
      </c>
      <c r="N15" s="63">
        <v>61.27</v>
      </c>
      <c r="O15" s="69">
        <f t="shared" ref="O15:O25" si="0">N15*0.0317097</f>
        <v>1.9428533190000001</v>
      </c>
      <c r="P15" s="61"/>
      <c r="Q15" s="6">
        <v>2.7799999999999727</v>
      </c>
      <c r="S15" s="1">
        <v>0.63</v>
      </c>
    </row>
    <row r="16" spans="1:40">
      <c r="A16" s="70">
        <v>2550</v>
      </c>
      <c r="B16" s="63">
        <v>464.5</v>
      </c>
      <c r="C16" s="64">
        <v>85</v>
      </c>
      <c r="D16" s="72">
        <v>38974</v>
      </c>
      <c r="E16" s="71">
        <v>463.13</v>
      </c>
      <c r="F16" s="64">
        <v>20.27</v>
      </c>
      <c r="G16" s="72">
        <v>38974</v>
      </c>
      <c r="H16" s="63">
        <f>Q5+0.57</f>
        <v>462.27</v>
      </c>
      <c r="I16" s="64">
        <v>0.78500000000000003</v>
      </c>
      <c r="J16" s="72">
        <v>38800</v>
      </c>
      <c r="K16" s="63">
        <f>Q5+0.57</f>
        <v>462.27</v>
      </c>
      <c r="L16" s="64">
        <v>0.78500000000000003</v>
      </c>
      <c r="M16" s="72">
        <v>38800</v>
      </c>
      <c r="N16" s="63">
        <v>55.65</v>
      </c>
      <c r="O16" s="69">
        <f t="shared" si="0"/>
        <v>1.7646448049999999</v>
      </c>
      <c r="P16" s="61"/>
      <c r="Q16" s="6">
        <v>2.8000000000000114</v>
      </c>
      <c r="S16" s="1">
        <v>0.56999999999999995</v>
      </c>
    </row>
    <row r="17" spans="1:19">
      <c r="A17" s="70">
        <v>2551</v>
      </c>
      <c r="B17" s="79">
        <v>463.55</v>
      </c>
      <c r="C17" s="64">
        <v>44.1</v>
      </c>
      <c r="D17" s="72">
        <v>38930</v>
      </c>
      <c r="E17" s="80">
        <v>462.75</v>
      </c>
      <c r="F17" s="64">
        <v>7.83</v>
      </c>
      <c r="G17" s="72">
        <v>38930</v>
      </c>
      <c r="H17" s="79">
        <v>462.24</v>
      </c>
      <c r="I17" s="64">
        <v>0.7</v>
      </c>
      <c r="J17" s="72">
        <v>38796</v>
      </c>
      <c r="K17" s="80">
        <v>462.24</v>
      </c>
      <c r="L17" s="64">
        <v>0.7</v>
      </c>
      <c r="M17" s="72">
        <v>38796</v>
      </c>
      <c r="N17" s="63">
        <v>53.76</v>
      </c>
      <c r="O17" s="69">
        <f t="shared" si="0"/>
        <v>1.7047134719999999</v>
      </c>
      <c r="P17" s="61"/>
      <c r="Q17" s="6">
        <v>1.8500000000000227</v>
      </c>
      <c r="S17" s="1">
        <v>0.54</v>
      </c>
    </row>
    <row r="18" spans="1:19">
      <c r="A18" s="70">
        <v>2552</v>
      </c>
      <c r="B18" s="63">
        <v>464</v>
      </c>
      <c r="C18" s="64">
        <v>54.2</v>
      </c>
      <c r="D18" s="72">
        <v>38942</v>
      </c>
      <c r="E18" s="71">
        <v>463</v>
      </c>
      <c r="F18" s="64">
        <v>17.600000000000001</v>
      </c>
      <c r="G18" s="72">
        <v>38942</v>
      </c>
      <c r="H18" s="63">
        <v>462.22</v>
      </c>
      <c r="I18" s="64">
        <v>0.52</v>
      </c>
      <c r="J18" s="72">
        <v>38856</v>
      </c>
      <c r="K18" s="71">
        <v>462.24</v>
      </c>
      <c r="L18" s="64">
        <v>0.52</v>
      </c>
      <c r="M18" s="72">
        <v>38829</v>
      </c>
      <c r="N18" s="63">
        <v>52.32</v>
      </c>
      <c r="O18" s="69">
        <f t="shared" si="0"/>
        <v>1.659051504</v>
      </c>
      <c r="P18" s="61"/>
      <c r="Q18" s="6">
        <v>2.3000000000000114</v>
      </c>
      <c r="S18" s="1">
        <v>0.52</v>
      </c>
    </row>
    <row r="19" spans="1:19">
      <c r="A19" s="70">
        <v>2553</v>
      </c>
      <c r="B19" s="79">
        <v>464.3</v>
      </c>
      <c r="C19" s="64">
        <v>78</v>
      </c>
      <c r="D19" s="72">
        <v>38942</v>
      </c>
      <c r="E19" s="80">
        <v>463.19</v>
      </c>
      <c r="F19" s="64">
        <v>11.54</v>
      </c>
      <c r="G19" s="72">
        <v>38942</v>
      </c>
      <c r="H19" s="79">
        <v>462.19</v>
      </c>
      <c r="I19" s="64">
        <v>0.09</v>
      </c>
      <c r="J19" s="72">
        <v>40340</v>
      </c>
      <c r="K19" s="80">
        <v>462.2</v>
      </c>
      <c r="L19" s="64">
        <v>0.1</v>
      </c>
      <c r="M19" s="72">
        <v>40340</v>
      </c>
      <c r="N19" s="63">
        <v>41.85</v>
      </c>
      <c r="O19" s="81">
        <f t="shared" si="0"/>
        <v>1.3270509450000001</v>
      </c>
      <c r="P19" s="61"/>
      <c r="Q19" s="6">
        <v>2.6000000000000227</v>
      </c>
      <c r="S19" s="1">
        <v>0.49</v>
      </c>
    </row>
    <row r="20" spans="1:19">
      <c r="A20" s="70">
        <v>2554</v>
      </c>
      <c r="B20" s="79">
        <v>464.47</v>
      </c>
      <c r="C20" s="64">
        <v>94.82</v>
      </c>
      <c r="D20" s="72">
        <v>40813</v>
      </c>
      <c r="E20" s="80">
        <v>463.33800000000002</v>
      </c>
      <c r="F20" s="64">
        <v>24.87</v>
      </c>
      <c r="G20" s="72">
        <v>40813</v>
      </c>
      <c r="H20" s="79">
        <v>462.25</v>
      </c>
      <c r="I20" s="64">
        <v>0.4</v>
      </c>
      <c r="J20" s="72">
        <v>40625</v>
      </c>
      <c r="K20" s="80">
        <v>462.25</v>
      </c>
      <c r="L20" s="64">
        <v>0.4</v>
      </c>
      <c r="M20" s="72">
        <v>40625</v>
      </c>
      <c r="N20" s="63">
        <v>91</v>
      </c>
      <c r="O20" s="81">
        <f t="shared" si="0"/>
        <v>2.8855827000000001</v>
      </c>
      <c r="P20" s="61"/>
      <c r="Q20" s="6">
        <v>2.7700000000000387</v>
      </c>
      <c r="S20" s="6">
        <v>0.55000000000001137</v>
      </c>
    </row>
    <row r="21" spans="1:19">
      <c r="A21" s="70">
        <v>2555</v>
      </c>
      <c r="B21" s="79">
        <v>464.1</v>
      </c>
      <c r="C21" s="64">
        <v>15.1</v>
      </c>
      <c r="D21" s="72">
        <v>41186</v>
      </c>
      <c r="E21" s="80">
        <v>463.54599999999999</v>
      </c>
      <c r="F21" s="64">
        <v>4.88</v>
      </c>
      <c r="G21" s="72">
        <v>41186</v>
      </c>
      <c r="H21" s="79">
        <v>462.5</v>
      </c>
      <c r="I21" s="64">
        <v>0.04</v>
      </c>
      <c r="J21" s="72">
        <v>40947</v>
      </c>
      <c r="K21" s="80">
        <v>462.5</v>
      </c>
      <c r="L21" s="64">
        <v>0.04</v>
      </c>
      <c r="M21" s="72">
        <v>40947</v>
      </c>
      <c r="N21" s="63">
        <v>37.57</v>
      </c>
      <c r="O21" s="81">
        <f t="shared" si="0"/>
        <v>1.1913334289999999</v>
      </c>
      <c r="P21" s="61"/>
      <c r="Q21" s="6">
        <v>2.4000000000000341</v>
      </c>
      <c r="S21" s="6">
        <v>0.80000000000001137</v>
      </c>
    </row>
    <row r="22" spans="1:19">
      <c r="A22" s="70">
        <v>2556</v>
      </c>
      <c r="B22" s="79">
        <v>463.13</v>
      </c>
      <c r="C22" s="64">
        <v>9.6</v>
      </c>
      <c r="D22" s="72">
        <v>41544</v>
      </c>
      <c r="E22" s="80">
        <v>462.97</v>
      </c>
      <c r="F22" s="64">
        <v>6.66</v>
      </c>
      <c r="G22" s="72">
        <v>41550</v>
      </c>
      <c r="H22" s="79">
        <v>462.5</v>
      </c>
      <c r="I22" s="64">
        <v>0.25</v>
      </c>
      <c r="J22" s="72">
        <v>41439</v>
      </c>
      <c r="K22" s="80">
        <v>462.5</v>
      </c>
      <c r="L22" s="64">
        <v>0.25</v>
      </c>
      <c r="M22" s="72">
        <v>41439</v>
      </c>
      <c r="N22" s="63">
        <v>50.23</v>
      </c>
      <c r="O22" s="81">
        <f t="shared" si="0"/>
        <v>1.5927782309999998</v>
      </c>
      <c r="P22" s="61"/>
      <c r="Q22" s="6">
        <v>1.4300000000000068</v>
      </c>
      <c r="S22" s="6">
        <v>0.80000000000001137</v>
      </c>
    </row>
    <row r="23" spans="1:19">
      <c r="A23" s="70">
        <v>2557</v>
      </c>
      <c r="B23" s="79">
        <v>463.85</v>
      </c>
      <c r="C23" s="64">
        <v>17.5</v>
      </c>
      <c r="D23" s="72">
        <v>41889</v>
      </c>
      <c r="E23" s="80">
        <v>463.673</v>
      </c>
      <c r="F23" s="64">
        <v>12.75</v>
      </c>
      <c r="G23" s="72">
        <v>41889</v>
      </c>
      <c r="H23" s="79">
        <v>462.57</v>
      </c>
      <c r="I23" s="64">
        <v>0.41</v>
      </c>
      <c r="J23" s="72">
        <v>41756</v>
      </c>
      <c r="K23" s="80">
        <v>462.57</v>
      </c>
      <c r="L23" s="64">
        <v>0.41</v>
      </c>
      <c r="M23" s="72">
        <v>41756</v>
      </c>
      <c r="N23" s="63">
        <v>58.01</v>
      </c>
      <c r="O23" s="81">
        <f t="shared" si="0"/>
        <v>1.839479697</v>
      </c>
      <c r="P23" s="61"/>
      <c r="Q23" s="6">
        <v>2.1500000000000341</v>
      </c>
      <c r="S23" s="6">
        <v>0.87000000000000455</v>
      </c>
    </row>
    <row r="24" spans="1:19">
      <c r="A24" s="70">
        <v>2558</v>
      </c>
      <c r="B24" s="79">
        <v>463.55</v>
      </c>
      <c r="C24" s="64">
        <v>10.55</v>
      </c>
      <c r="D24" s="72">
        <v>42249</v>
      </c>
      <c r="E24" s="80">
        <v>463.20600000000002</v>
      </c>
      <c r="F24" s="64">
        <v>4.75</v>
      </c>
      <c r="G24" s="72">
        <v>42249</v>
      </c>
      <c r="H24" s="63">
        <v>462.68</v>
      </c>
      <c r="I24" s="64">
        <v>0.4</v>
      </c>
      <c r="J24" s="72">
        <v>42130</v>
      </c>
      <c r="K24" s="71">
        <v>462.7</v>
      </c>
      <c r="L24" s="64">
        <v>0.5</v>
      </c>
      <c r="M24" s="72">
        <v>42128</v>
      </c>
      <c r="N24" s="63">
        <v>29.2</v>
      </c>
      <c r="O24" s="69">
        <f t="shared" si="0"/>
        <v>0.92592324000000004</v>
      </c>
      <c r="P24" s="61"/>
      <c r="Q24" s="6">
        <v>1.8500000000000227</v>
      </c>
      <c r="S24" s="1">
        <v>0.98000000000001819</v>
      </c>
    </row>
    <row r="25" spans="1:19">
      <c r="A25" s="70">
        <v>2559</v>
      </c>
      <c r="B25" s="79">
        <v>463.45</v>
      </c>
      <c r="C25" s="64">
        <v>10.65</v>
      </c>
      <c r="D25" s="72">
        <v>42676</v>
      </c>
      <c r="E25" s="80">
        <v>463.27699999999999</v>
      </c>
      <c r="F25" s="64">
        <v>7.24</v>
      </c>
      <c r="G25" s="72">
        <v>42621</v>
      </c>
      <c r="H25" s="79">
        <v>462.73</v>
      </c>
      <c r="I25" s="64">
        <v>0.35</v>
      </c>
      <c r="J25" s="72">
        <v>42467</v>
      </c>
      <c r="K25" s="80">
        <v>462.73</v>
      </c>
      <c r="L25" s="64">
        <v>0.35</v>
      </c>
      <c r="M25" s="72">
        <v>42467</v>
      </c>
      <c r="N25" s="63">
        <v>39.770000000000003</v>
      </c>
      <c r="O25" s="81">
        <f t="shared" si="0"/>
        <v>1.2610947690000001</v>
      </c>
      <c r="P25" s="61"/>
      <c r="Q25" s="6">
        <v>1.75</v>
      </c>
      <c r="S25" s="1">
        <v>1.0300000000000296</v>
      </c>
    </row>
    <row r="26" spans="1:19">
      <c r="A26" s="109">
        <v>2560</v>
      </c>
      <c r="B26" s="79">
        <v>463.9</v>
      </c>
      <c r="C26" s="82">
        <v>22.2</v>
      </c>
      <c r="D26" s="83">
        <v>43007</v>
      </c>
      <c r="E26" s="80">
        <v>463.55</v>
      </c>
      <c r="F26" s="82">
        <v>11.85</v>
      </c>
      <c r="G26" s="84">
        <v>43384</v>
      </c>
      <c r="H26" s="79">
        <v>462.79</v>
      </c>
      <c r="I26" s="82">
        <v>0.54</v>
      </c>
      <c r="J26" s="83">
        <v>43191</v>
      </c>
      <c r="K26" s="80">
        <v>462.79</v>
      </c>
      <c r="L26" s="82">
        <v>0.54</v>
      </c>
      <c r="M26" s="84">
        <v>43191</v>
      </c>
      <c r="N26" s="85">
        <v>73.430000000000007</v>
      </c>
      <c r="O26" s="81">
        <v>2.33</v>
      </c>
      <c r="P26" s="61"/>
      <c r="Q26" s="6">
        <v>2.1999999999999886</v>
      </c>
      <c r="S26" s="1">
        <v>1.0900000000000318</v>
      </c>
    </row>
    <row r="27" spans="1:19">
      <c r="A27" s="109">
        <v>2561</v>
      </c>
      <c r="B27" s="79">
        <v>463.8</v>
      </c>
      <c r="C27" s="82">
        <v>18.8</v>
      </c>
      <c r="D27" s="83">
        <v>43327</v>
      </c>
      <c r="E27" s="80">
        <v>463.6</v>
      </c>
      <c r="F27" s="82">
        <v>13.1</v>
      </c>
      <c r="G27" s="84">
        <v>43695</v>
      </c>
      <c r="H27" s="79">
        <v>462.84</v>
      </c>
      <c r="I27" s="82">
        <v>0.88</v>
      </c>
      <c r="J27" s="83">
        <v>43585</v>
      </c>
      <c r="K27" s="80">
        <v>462.84</v>
      </c>
      <c r="L27" s="82">
        <v>0.88</v>
      </c>
      <c r="M27" s="84">
        <v>43585</v>
      </c>
      <c r="N27" s="85">
        <v>68.900000000000006</v>
      </c>
      <c r="O27" s="81">
        <v>2.1800000000000002</v>
      </c>
      <c r="P27" s="61"/>
      <c r="Q27" s="6">
        <v>2.1000000000000227</v>
      </c>
      <c r="S27" s="1">
        <v>1.1399999999999864</v>
      </c>
    </row>
    <row r="28" spans="1:19" ht="22.5" customHeight="1">
      <c r="A28" s="70">
        <v>2562</v>
      </c>
      <c r="B28" s="79">
        <v>463.5</v>
      </c>
      <c r="C28" s="82">
        <v>11.9</v>
      </c>
      <c r="D28" s="83">
        <v>43682</v>
      </c>
      <c r="E28" s="80">
        <v>463.4</v>
      </c>
      <c r="F28" s="82">
        <v>9.6</v>
      </c>
      <c r="G28" s="84">
        <v>44048</v>
      </c>
      <c r="H28" s="79">
        <v>462.8</v>
      </c>
      <c r="I28" s="82">
        <v>0.5</v>
      </c>
      <c r="J28" s="83">
        <v>43898</v>
      </c>
      <c r="K28" s="80">
        <v>462.8</v>
      </c>
      <c r="L28" s="82">
        <v>0.5</v>
      </c>
      <c r="M28" s="84">
        <v>43898</v>
      </c>
      <c r="N28" s="85">
        <v>38.07</v>
      </c>
      <c r="O28" s="81">
        <v>1.21</v>
      </c>
      <c r="P28" s="61"/>
      <c r="Q28" s="6">
        <v>1.8000000000000114</v>
      </c>
      <c r="S28" s="6">
        <v>1.1000000000000227</v>
      </c>
    </row>
    <row r="29" spans="1:19">
      <c r="A29" s="109">
        <v>2563</v>
      </c>
      <c r="B29" s="86">
        <v>463.4</v>
      </c>
      <c r="C29" s="87">
        <v>9.4</v>
      </c>
      <c r="D29" s="83">
        <v>44046</v>
      </c>
      <c r="E29" s="89">
        <v>463.3</v>
      </c>
      <c r="F29" s="87">
        <v>7</v>
      </c>
      <c r="G29" s="90">
        <v>44046</v>
      </c>
      <c r="H29" s="86">
        <v>462.8</v>
      </c>
      <c r="I29" s="87">
        <v>0.2</v>
      </c>
      <c r="J29" s="88">
        <v>44256</v>
      </c>
      <c r="K29" s="89">
        <v>462.8</v>
      </c>
      <c r="L29" s="87">
        <v>0.2</v>
      </c>
      <c r="M29" s="90">
        <v>44256</v>
      </c>
      <c r="N29" s="91">
        <v>36.450000000000003</v>
      </c>
      <c r="O29" s="92">
        <v>1.1599999999999999</v>
      </c>
      <c r="P29" s="61"/>
      <c r="Q29" s="6">
        <v>1.6999999999999886</v>
      </c>
      <c r="S29" s="6">
        <v>1.1000000000000227</v>
      </c>
    </row>
    <row r="30" spans="1:19">
      <c r="A30" s="109">
        <v>2564</v>
      </c>
      <c r="B30" s="110">
        <v>463.5</v>
      </c>
      <c r="C30" s="111">
        <v>11.3</v>
      </c>
      <c r="D30" s="112">
        <v>44512</v>
      </c>
      <c r="E30" s="113">
        <v>463.3</v>
      </c>
      <c r="F30" s="111">
        <v>6.2</v>
      </c>
      <c r="G30" s="114">
        <v>44448</v>
      </c>
      <c r="H30" s="110">
        <v>462.87</v>
      </c>
      <c r="I30" s="111">
        <v>0.35</v>
      </c>
      <c r="J30" s="112">
        <v>242961</v>
      </c>
      <c r="K30" s="113">
        <v>462.87</v>
      </c>
      <c r="L30" s="111">
        <v>0.35</v>
      </c>
      <c r="M30" s="114">
        <v>242961</v>
      </c>
      <c r="N30" s="115">
        <v>33.29</v>
      </c>
      <c r="O30" s="116">
        <v>1.055615913</v>
      </c>
      <c r="P30" s="61"/>
      <c r="Q30" s="1">
        <v>1.8000000000000114</v>
      </c>
      <c r="S30" s="1">
        <v>1.1700000000000159</v>
      </c>
    </row>
    <row r="31" spans="1:19">
      <c r="A31" s="109">
        <v>2565</v>
      </c>
      <c r="B31" s="110">
        <v>465.05</v>
      </c>
      <c r="C31" s="111"/>
      <c r="D31" s="112">
        <v>44765</v>
      </c>
      <c r="E31" s="113">
        <v>463.78800000000001</v>
      </c>
      <c r="F31" s="111"/>
      <c r="G31" s="114">
        <v>44765</v>
      </c>
      <c r="H31" s="110">
        <v>462.88</v>
      </c>
      <c r="I31" s="111"/>
      <c r="J31" s="112">
        <v>243009</v>
      </c>
      <c r="K31" s="113">
        <v>462.88</v>
      </c>
      <c r="L31" s="111"/>
      <c r="M31" s="114">
        <v>243009</v>
      </c>
      <c r="N31" s="115"/>
      <c r="O31" s="116"/>
      <c r="P31" s="61"/>
      <c r="Q31" s="1">
        <v>3.3500000000000227</v>
      </c>
      <c r="S31" s="1">
        <v>1.1800000000000068</v>
      </c>
    </row>
    <row r="32" spans="1:19" ht="23.1" customHeight="1">
      <c r="A32" s="70"/>
      <c r="B32" s="79"/>
      <c r="C32" s="93"/>
      <c r="D32" s="94"/>
      <c r="E32" s="80"/>
      <c r="F32" s="93"/>
      <c r="G32" s="84"/>
      <c r="H32" s="95"/>
      <c r="I32" s="93"/>
      <c r="J32" s="83"/>
      <c r="K32" s="80"/>
      <c r="L32" s="93"/>
      <c r="M32" s="84"/>
      <c r="N32" s="79"/>
      <c r="O32" s="81"/>
      <c r="P32" s="96"/>
    </row>
    <row r="33" spans="1:16" ht="23.1" customHeight="1">
      <c r="A33" s="70"/>
      <c r="B33" s="79"/>
      <c r="C33" s="93"/>
      <c r="D33" s="83"/>
      <c r="E33" s="80"/>
      <c r="F33" s="93"/>
      <c r="G33" s="84"/>
      <c r="H33" s="95"/>
      <c r="I33" s="93"/>
      <c r="J33" s="83"/>
      <c r="K33" s="80"/>
      <c r="L33" s="93"/>
      <c r="M33" s="84"/>
      <c r="N33" s="79"/>
      <c r="O33" s="81"/>
      <c r="P33" s="96"/>
    </row>
    <row r="34" spans="1:16" ht="23.1" customHeight="1">
      <c r="A34" s="70"/>
      <c r="B34" s="79"/>
      <c r="C34" s="93"/>
      <c r="D34" s="97" t="s">
        <v>19</v>
      </c>
      <c r="E34" s="80"/>
      <c r="F34" s="93"/>
      <c r="G34" s="98"/>
      <c r="H34" s="95"/>
      <c r="I34" s="93"/>
      <c r="J34" s="83"/>
      <c r="K34" s="80"/>
      <c r="L34" s="93"/>
      <c r="M34" s="84"/>
      <c r="N34" s="79"/>
      <c r="O34" s="81"/>
      <c r="P34" s="96"/>
    </row>
    <row r="35" spans="1:16" ht="23.1" customHeight="1">
      <c r="A35" s="99"/>
      <c r="B35" s="100"/>
      <c r="C35" s="101"/>
      <c r="D35" s="102"/>
      <c r="E35" s="103"/>
      <c r="F35" s="101"/>
      <c r="G35" s="104"/>
      <c r="H35" s="105"/>
      <c r="I35" s="101"/>
      <c r="J35" s="106"/>
      <c r="K35" s="103"/>
      <c r="L35" s="101"/>
      <c r="M35" s="107"/>
      <c r="N35" s="100"/>
      <c r="O35" s="108"/>
      <c r="P35" s="96"/>
    </row>
  </sheetData>
  <phoneticPr fontId="10" type="noConversion"/>
  <pageMargins left="0.99" right="0.17" top="0.66" bottom="0.3" header="0.5" footer="0.5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G.4</vt:lpstr>
      <vt:lpstr>กราฟ-G.4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Settabooth Pisanrat</cp:lastModifiedBy>
  <cp:lastPrinted>2010-11-29T08:44:29Z</cp:lastPrinted>
  <dcterms:created xsi:type="dcterms:W3CDTF">1994-01-31T08:04:27Z</dcterms:created>
  <dcterms:modified xsi:type="dcterms:W3CDTF">2023-05-16T03:36:57Z</dcterms:modified>
</cp:coreProperties>
</file>