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G.8" sheetId="1" r:id="rId1"/>
    <sheet name="G.8-H05" sheetId="2" r:id="rId2"/>
  </sheets>
  <definedNames>
    <definedName name="_Regression_Int" localSheetId="1" hidden="1">1</definedName>
    <definedName name="Print_Area_MI">'G.8-H05'!$A$1:$N$43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<sst xmlns="http://schemas.openxmlformats.org/spreadsheetml/2006/main" count="29" uniqueCount="24">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</sst>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233" fontId="29" fillId="0" borderId="0" applyNumberFormat="0" applyFill="0" applyBorder="0" applyAlignment="0" applyProtection="0"/>
    <xf numFmtId="233" fontId="28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25"/>
          <c:w val="0.871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'G.8-H05'!$A$7:$A$32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'G.8-H05'!$N$7:$N$32</c:f>
              <c:numCache>
                <c:ptCount val="26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264.2</c:v>
                </c:pt>
              </c:numCache>
            </c:numRef>
          </c:val>
        </c:ser>
        <c:gapWidth val="100"/>
        <c:axId val="54019227"/>
        <c:axId val="16410996"/>
      </c:barChart>
      <c:lineChart>
        <c:grouping val="standard"/>
        <c:varyColors val="0"/>
        <c:ser>
          <c:idx val="1"/>
          <c:order val="1"/>
          <c:tx>
            <c:v>ค่าเฉลี่ย 786.2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'G.8-H05'!$A$7:$A$31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'G.8-H05'!$P$7:$P$31</c:f>
              <c:numCache>
                <c:ptCount val="25"/>
                <c:pt idx="0">
                  <c:v>786.1999999999999</c:v>
                </c:pt>
                <c:pt idx="1">
                  <c:v>786.1999999999999</c:v>
                </c:pt>
                <c:pt idx="2">
                  <c:v>786.1999999999999</c:v>
                </c:pt>
                <c:pt idx="3">
                  <c:v>786.1999999999999</c:v>
                </c:pt>
                <c:pt idx="4">
                  <c:v>786.1999999999999</c:v>
                </c:pt>
                <c:pt idx="5">
                  <c:v>786.1999999999999</c:v>
                </c:pt>
                <c:pt idx="6">
                  <c:v>786.1999999999999</c:v>
                </c:pt>
                <c:pt idx="7">
                  <c:v>786.1999999999999</c:v>
                </c:pt>
                <c:pt idx="8">
                  <c:v>786.1999999999999</c:v>
                </c:pt>
                <c:pt idx="9">
                  <c:v>786.1999999999999</c:v>
                </c:pt>
                <c:pt idx="10">
                  <c:v>786.1999999999999</c:v>
                </c:pt>
                <c:pt idx="11">
                  <c:v>786.1999999999999</c:v>
                </c:pt>
                <c:pt idx="12">
                  <c:v>786.1999999999999</c:v>
                </c:pt>
                <c:pt idx="13">
                  <c:v>786.1999999999999</c:v>
                </c:pt>
                <c:pt idx="14">
                  <c:v>786.1999999999999</c:v>
                </c:pt>
                <c:pt idx="15">
                  <c:v>786.1999999999999</c:v>
                </c:pt>
                <c:pt idx="16">
                  <c:v>786.1999999999999</c:v>
                </c:pt>
                <c:pt idx="17">
                  <c:v>786.1999999999999</c:v>
                </c:pt>
                <c:pt idx="18">
                  <c:v>786.1999999999999</c:v>
                </c:pt>
                <c:pt idx="19">
                  <c:v>786.1999999999999</c:v>
                </c:pt>
                <c:pt idx="20">
                  <c:v>786.1999999999999</c:v>
                </c:pt>
                <c:pt idx="21">
                  <c:v>786.1999999999999</c:v>
                </c:pt>
                <c:pt idx="22">
                  <c:v>786.1999999999999</c:v>
                </c:pt>
                <c:pt idx="23">
                  <c:v>786.1999999999999</c:v>
                </c:pt>
                <c:pt idx="24">
                  <c:v>786.1999999999999</c:v>
                </c:pt>
              </c:numCache>
            </c:numRef>
          </c:val>
          <c:smooth val="0"/>
        </c:ser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410996"/>
        <c:crossesAt val="0"/>
        <c:auto val="1"/>
        <c:lblOffset val="100"/>
        <c:tickLblSkip val="1"/>
        <c:noMultiLvlLbl val="0"/>
      </c:catAx>
      <c:valAx>
        <c:axId val="164109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4"/>
  <sheetViews>
    <sheetView tabSelected="1" zoomScalePageLayoutView="0" workbookViewId="0" topLeftCell="A22">
      <selection activeCell="S29" sqref="S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+N7*0.0317097</f>
        <v>43.558346502000006</v>
      </c>
      <c r="P7" s="37">
        <f>$N$45</f>
        <v>786.1999999999999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0" ref="N8:N31">SUM(B8:M8)</f>
        <v>1209.4399999999998</v>
      </c>
      <c r="O8" s="36">
        <f aca="true" t="shared" si="1" ref="O8:O32">+N8*0.0317097</f>
        <v>38.35097956799999</v>
      </c>
      <c r="P8" s="37">
        <f aca="true" t="shared" si="2" ref="P8:P31">$N$45</f>
        <v>786.1999999999999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0"/>
        <v>853.6299999999999</v>
      </c>
      <c r="O9" s="36">
        <f t="shared" si="1"/>
        <v>27.068351210999996</v>
      </c>
      <c r="P9" s="37">
        <f t="shared" si="2"/>
        <v>786.1999999999999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0"/>
        <v>819.0699999999999</v>
      </c>
      <c r="O10" s="36">
        <f t="shared" si="1"/>
        <v>25.972463978999997</v>
      </c>
      <c r="P10" s="37">
        <f t="shared" si="2"/>
        <v>786.1999999999999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0"/>
        <v>325.5900000000001</v>
      </c>
      <c r="O11" s="36">
        <f t="shared" si="1"/>
        <v>10.324361223000002</v>
      </c>
      <c r="P11" s="37">
        <f t="shared" si="2"/>
        <v>786.1999999999999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0"/>
        <v>607.01</v>
      </c>
      <c r="O12" s="36">
        <f t="shared" si="1"/>
        <v>19.248104997</v>
      </c>
      <c r="P12" s="37">
        <f t="shared" si="2"/>
        <v>786.1999999999999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0"/>
        <v>571</v>
      </c>
      <c r="O13" s="36">
        <f t="shared" si="1"/>
        <v>18.1062387</v>
      </c>
      <c r="P13" s="37">
        <f t="shared" si="2"/>
        <v>786.1999999999999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0"/>
        <v>1042.4600000000003</v>
      </c>
      <c r="O14" s="36">
        <f t="shared" si="1"/>
        <v>33.05609386200001</v>
      </c>
      <c r="P14" s="37">
        <f t="shared" si="2"/>
        <v>786.1999999999999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0"/>
        <v>1001.9300000000001</v>
      </c>
      <c r="O15" s="36">
        <f t="shared" si="1"/>
        <v>31.770899721000003</v>
      </c>
      <c r="P15" s="37">
        <f t="shared" si="2"/>
        <v>786.1999999999999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0"/>
        <v>638.24</v>
      </c>
      <c r="O16" s="36">
        <f t="shared" si="1"/>
        <v>20.238398928000002</v>
      </c>
      <c r="P16" s="37">
        <f t="shared" si="2"/>
        <v>786.1999999999999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0"/>
        <v>1234.16</v>
      </c>
      <c r="O17" s="36">
        <f t="shared" si="1"/>
        <v>39.134843352000004</v>
      </c>
      <c r="P17" s="37">
        <f t="shared" si="2"/>
        <v>786.1999999999999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0"/>
        <v>974.5</v>
      </c>
      <c r="O18" s="36">
        <f t="shared" si="1"/>
        <v>30.901102650000002</v>
      </c>
      <c r="P18" s="37">
        <f t="shared" si="2"/>
        <v>786.1999999999999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0"/>
        <v>700.5400000000001</v>
      </c>
      <c r="O19" s="36">
        <f t="shared" si="1"/>
        <v>22.213913238000004</v>
      </c>
      <c r="P19" s="37">
        <f t="shared" si="2"/>
        <v>786.1999999999999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0"/>
        <v>726.7199999999999</v>
      </c>
      <c r="O20" s="36">
        <f t="shared" si="1"/>
        <v>23.044073184</v>
      </c>
      <c r="P20" s="37">
        <f t="shared" si="2"/>
        <v>786.1999999999999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0"/>
        <v>718.32</v>
      </c>
      <c r="O21" s="36">
        <f t="shared" si="1"/>
        <v>22.777711704</v>
      </c>
      <c r="P21" s="37">
        <f t="shared" si="2"/>
        <v>786.1999999999999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0"/>
        <v>540.21</v>
      </c>
      <c r="O22" s="36">
        <f t="shared" si="1"/>
        <v>17.129897037000003</v>
      </c>
      <c r="P22" s="37">
        <f t="shared" si="2"/>
        <v>786.1999999999999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0"/>
        <v>714.9200000000001</v>
      </c>
      <c r="O23" s="36">
        <f t="shared" si="1"/>
        <v>22.669898724000003</v>
      </c>
      <c r="P23" s="37">
        <f t="shared" si="2"/>
        <v>786.1999999999999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0"/>
        <v>1456.3200000000002</v>
      </c>
      <c r="O24" s="36">
        <f t="shared" si="1"/>
        <v>46.179470304000006</v>
      </c>
      <c r="P24" s="37">
        <f t="shared" si="2"/>
        <v>786.1999999999999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0"/>
        <v>468.63000000000005</v>
      </c>
      <c r="O25" s="36">
        <f t="shared" si="1"/>
        <v>14.860116711000002</v>
      </c>
      <c r="P25" s="37">
        <f t="shared" si="2"/>
        <v>786.1999999999999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0"/>
        <v>699.84</v>
      </c>
      <c r="O26" s="36">
        <f t="shared" si="1"/>
        <v>22.191716448</v>
      </c>
      <c r="P26" s="37">
        <f t="shared" si="2"/>
        <v>786.1999999999999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0"/>
        <v>731.04</v>
      </c>
      <c r="O27" s="36">
        <f t="shared" si="1"/>
        <v>23.181059087999998</v>
      </c>
      <c r="P27" s="37">
        <f t="shared" si="2"/>
        <v>786.1999999999999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0"/>
        <v>127.85999999999999</v>
      </c>
      <c r="O28" s="36">
        <f t="shared" si="1"/>
        <v>4.054402241999999</v>
      </c>
      <c r="P28" s="37">
        <f t="shared" si="2"/>
        <v>786.1999999999999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0"/>
        <v>499.33</v>
      </c>
      <c r="O29" s="36">
        <f t="shared" si="1"/>
        <v>15.833604501</v>
      </c>
      <c r="P29" s="37">
        <f t="shared" si="2"/>
        <v>786.1999999999999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1"/>
        <v>28.735330140000002</v>
      </c>
      <c r="P30" s="37">
        <f t="shared" si="2"/>
        <v>786.1999999999999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0"/>
        <v>714.26</v>
      </c>
      <c r="O31" s="36">
        <f t="shared" si="1"/>
        <v>22.648970322</v>
      </c>
      <c r="P31" s="37">
        <f t="shared" si="2"/>
        <v>786.1999999999999</v>
      </c>
    </row>
    <row r="32" spans="1:16" ht="15" customHeight="1">
      <c r="A32" s="41">
        <v>2562</v>
      </c>
      <c r="B32" s="42">
        <v>8.2</v>
      </c>
      <c r="C32" s="42">
        <v>4.5</v>
      </c>
      <c r="D32" s="42">
        <v>13.2</v>
      </c>
      <c r="E32" s="42">
        <v>3.2</v>
      </c>
      <c r="F32" s="42">
        <v>141.3</v>
      </c>
      <c r="G32" s="42">
        <v>62.6</v>
      </c>
      <c r="H32" s="42">
        <v>6</v>
      </c>
      <c r="I32" s="42">
        <v>18</v>
      </c>
      <c r="J32" s="42">
        <v>7.2</v>
      </c>
      <c r="K32" s="42">
        <v>1.4</v>
      </c>
      <c r="L32" s="42">
        <v>1.1</v>
      </c>
      <c r="M32" s="42">
        <v>1</v>
      </c>
      <c r="N32" s="43">
        <f>SUM(B32:M32)</f>
        <v>267.7</v>
      </c>
      <c r="O32" s="44">
        <f t="shared" si="1"/>
        <v>8.48868669</v>
      </c>
      <c r="P32" s="37"/>
    </row>
    <row r="33" spans="1:16" ht="15" customHeight="1">
      <c r="A33" s="33">
        <v>2563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3">
        <v>2572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3">
        <v>2573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8" t="s">
        <v>19</v>
      </c>
      <c r="B44" s="39">
        <v>15.9</v>
      </c>
      <c r="C44" s="39">
        <v>89.53</v>
      </c>
      <c r="D44" s="39">
        <v>86.82</v>
      </c>
      <c r="E44" s="39">
        <v>181.89</v>
      </c>
      <c r="F44" s="39">
        <v>381.24</v>
      </c>
      <c r="G44" s="39">
        <v>413.23</v>
      </c>
      <c r="H44" s="39">
        <v>273.14</v>
      </c>
      <c r="I44" s="39">
        <v>181.99</v>
      </c>
      <c r="J44" s="39">
        <v>91.83</v>
      </c>
      <c r="K44" s="39">
        <v>62.24</v>
      </c>
      <c r="L44" s="39">
        <v>25.31</v>
      </c>
      <c r="M44" s="39">
        <v>11.96</v>
      </c>
      <c r="N44" s="39">
        <f>MAX(N7:N30)</f>
        <v>1456.3200000000002</v>
      </c>
      <c r="O44" s="39">
        <f>MAX(O7:O30)</f>
        <v>46.179470304000006</v>
      </c>
      <c r="P44" s="40"/>
    </row>
    <row r="45" spans="1:16" ht="15" customHeight="1">
      <c r="A45" s="38" t="s">
        <v>16</v>
      </c>
      <c r="B45" s="39">
        <v>7.3</v>
      </c>
      <c r="C45" s="39">
        <v>38.43</v>
      </c>
      <c r="D45" s="39">
        <v>32.78</v>
      </c>
      <c r="E45" s="39">
        <v>51.27</v>
      </c>
      <c r="F45" s="39">
        <v>150.12</v>
      </c>
      <c r="G45" s="39">
        <v>213.5</v>
      </c>
      <c r="H45" s="39">
        <v>123.51</v>
      </c>
      <c r="I45" s="39">
        <v>95.59</v>
      </c>
      <c r="J45" s="39">
        <v>50.06</v>
      </c>
      <c r="K45" s="39">
        <v>13.9</v>
      </c>
      <c r="L45" s="39">
        <v>5.51</v>
      </c>
      <c r="M45" s="39">
        <v>4.23</v>
      </c>
      <c r="N45" s="39">
        <f>SUM(B45:M45)</f>
        <v>786.1999999999999</v>
      </c>
      <c r="O45" s="39">
        <f>AVERAGE(O7:O30)</f>
        <v>25.025057417249997</v>
      </c>
      <c r="P45" s="40"/>
    </row>
    <row r="46" spans="1:16" ht="15" customHeight="1">
      <c r="A46" s="38" t="s">
        <v>20</v>
      </c>
      <c r="B46" s="39">
        <v>0.88</v>
      </c>
      <c r="C46" s="39">
        <v>2.66</v>
      </c>
      <c r="D46" s="39">
        <v>3.88</v>
      </c>
      <c r="E46" s="39">
        <v>6.73</v>
      </c>
      <c r="F46" s="39">
        <v>22.81</v>
      </c>
      <c r="G46" s="39">
        <v>15.33</v>
      </c>
      <c r="H46" s="39">
        <v>6.7</v>
      </c>
      <c r="I46" s="39">
        <v>22.47</v>
      </c>
      <c r="J46" s="39">
        <v>12.54</v>
      </c>
      <c r="K46" s="39">
        <v>1.53</v>
      </c>
      <c r="L46" s="39">
        <v>0.66</v>
      </c>
      <c r="M46" s="39">
        <v>0.44</v>
      </c>
      <c r="N46" s="39">
        <f>MIN(N7:N30)</f>
        <v>127.85999999999999</v>
      </c>
      <c r="O46" s="39">
        <f>MIN(O7:O30)</f>
        <v>4.054402241999999</v>
      </c>
      <c r="P46" s="40"/>
    </row>
    <row r="47" spans="1:15" ht="1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7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8"/>
      <c r="B55" s="29"/>
      <c r="C55" s="30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spans="1:15" ht="15" customHeight="1">
      <c r="A58" s="28"/>
      <c r="B58" s="29"/>
      <c r="C58" s="29"/>
      <c r="D58" s="29"/>
      <c r="E58" s="27"/>
      <c r="F58" s="29"/>
      <c r="G58" s="29"/>
      <c r="H58" s="29"/>
      <c r="I58" s="29"/>
      <c r="J58" s="29"/>
      <c r="K58" s="29"/>
      <c r="L58" s="29"/>
      <c r="M58" s="29"/>
      <c r="N58" s="31"/>
      <c r="O58" s="27"/>
    </row>
    <row r="59" spans="1:15" ht="15" customHeight="1">
      <c r="A59" s="28"/>
      <c r="B59" s="29"/>
      <c r="C59" s="29"/>
      <c r="D59" s="29"/>
      <c r="E59" s="27"/>
      <c r="F59" s="29"/>
      <c r="G59" s="29"/>
      <c r="H59" s="29"/>
      <c r="I59" s="29"/>
      <c r="J59" s="29"/>
      <c r="K59" s="29"/>
      <c r="L59" s="29"/>
      <c r="M59" s="29"/>
      <c r="N59" s="31"/>
      <c r="O59" s="27"/>
    </row>
    <row r="60" ht="15" customHeight="1">
      <c r="A60" s="32"/>
    </row>
    <row r="61" ht="15" customHeight="1">
      <c r="A61" s="32"/>
    </row>
    <row r="62" ht="21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18" customHeight="1">
      <c r="A68" s="32"/>
    </row>
    <row r="69" ht="18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24.75" customHeight="1">
      <c r="A73" s="32"/>
    </row>
    <row r="74" ht="24.75" customHeight="1">
      <c r="A74" s="32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2016-07-01T04:26:32Z</cp:lastPrinted>
  <dcterms:created xsi:type="dcterms:W3CDTF">1994-01-31T08:04:27Z</dcterms:created>
  <dcterms:modified xsi:type="dcterms:W3CDTF">2020-04-23T03:20:44Z</dcterms:modified>
  <cp:category/>
  <cp:version/>
  <cp:contentType/>
  <cp:contentStatus/>
</cp:coreProperties>
</file>