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<sst xmlns="http://schemas.openxmlformats.org/spreadsheetml/2006/main" count="50" uniqueCount="25">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</sst>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ขุนตาล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24776983"/>
        <c:axId val="21666256"/>
      </c:scatterChart>
      <c:valAx>
        <c:axId val="247769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666256"/>
        <c:crossesAt val="10"/>
        <c:crossBetween val="midCat"/>
        <c:dispUnits/>
        <c:majorUnit val="10"/>
      </c:valAx>
      <c:valAx>
        <c:axId val="2166625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776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143125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81350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95575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26" sqref="U26"/>
    </sheetView>
  </sheetViews>
  <sheetFormatPr defaultColWidth="9.140625" defaultRowHeight="21.75"/>
  <cols>
    <col min="1" max="1" width="7.140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COUNT(J41:J69)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AVERAGE(J41:J69)</f>
        <v>387.78551724137935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(VAR(J41:J69))</f>
        <v>23062.55945418715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2536</v>
      </c>
      <c r="B6" s="78">
        <v>236.2</v>
      </c>
      <c r="C6" s="82">
        <v>2563</v>
      </c>
      <c r="D6" s="79">
        <v>174.1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STDEV(J41:J69)</f>
        <v>151.8636212336159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12">
        <v>833.2</v>
      </c>
      <c r="C7" s="89">
        <v>2564</v>
      </c>
      <c r="D7" s="14">
        <v>230.61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12">
        <v>649.6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12">
        <v>298</v>
      </c>
      <c r="C9" s="13"/>
      <c r="D9" s="14"/>
      <c r="E9" s="16"/>
      <c r="F9" s="16"/>
      <c r="U9" s="2" t="s">
        <v>16</v>
      </c>
      <c r="V9" s="17">
        <f>+B80</f>
        <v>0.535266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12">
        <v>468.2</v>
      </c>
      <c r="C10" s="13"/>
      <c r="D10" s="14"/>
      <c r="E10" s="18"/>
      <c r="F10" s="19"/>
      <c r="U10" s="2" t="s">
        <v>17</v>
      </c>
      <c r="V10" s="17">
        <f>+B81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12">
        <v>306.1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12">
        <v>403.4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12">
        <v>238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12">
        <v>563.9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12">
        <v>546.5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12">
        <v>490.3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12">
        <v>597.4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12">
        <v>482.5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12">
        <v>323.25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6">
        <v>277.7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6">
        <v>403.4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12">
        <v>250.8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12">
        <v>494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12">
        <v>456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12">
        <v>280.25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12">
        <v>303.8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7">
        <v>352.96</v>
      </c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7">
        <v>185.76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32">
        <v>314.15</v>
      </c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33">
        <v>375.5</v>
      </c>
      <c r="C30" s="34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7">
        <v>389.6</v>
      </c>
      <c r="C31" s="36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0">
        <v>2562</v>
      </c>
      <c r="B32" s="41">
        <v>320.6</v>
      </c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6"/>
      <c r="C33" s="47" t="s">
        <v>9</v>
      </c>
      <c r="D33" s="48">
        <v>2</v>
      </c>
      <c r="E33" s="49">
        <v>3</v>
      </c>
      <c r="F33" s="49">
        <v>4</v>
      </c>
      <c r="G33" s="49">
        <v>5</v>
      </c>
      <c r="H33" s="49">
        <v>6</v>
      </c>
      <c r="I33" s="49">
        <v>10</v>
      </c>
      <c r="J33" s="49">
        <v>20</v>
      </c>
      <c r="K33" s="49">
        <v>25</v>
      </c>
      <c r="L33" s="49">
        <v>50</v>
      </c>
      <c r="M33" s="49">
        <v>100</v>
      </c>
      <c r="N33" s="49">
        <v>200</v>
      </c>
      <c r="O33" s="49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6"/>
      <c r="C34" s="50" t="s">
        <v>2</v>
      </c>
      <c r="D34" s="51">
        <f aca="true" t="shared" si="1" ref="D34:O34">ROUND((((-LN(-LN(1-1/D33)))+$B$83*$B$84)/$B$83),2)</f>
        <v>364.67</v>
      </c>
      <c r="E34" s="50">
        <f t="shared" si="1"/>
        <v>438.12</v>
      </c>
      <c r="F34" s="52">
        <f t="shared" si="1"/>
        <v>485.13</v>
      </c>
      <c r="G34" s="52">
        <f t="shared" si="1"/>
        <v>519.93</v>
      </c>
      <c r="H34" s="52">
        <f t="shared" si="1"/>
        <v>547.6</v>
      </c>
      <c r="I34" s="52">
        <f t="shared" si="1"/>
        <v>622.72</v>
      </c>
      <c r="J34" s="52">
        <f t="shared" si="1"/>
        <v>721.33</v>
      </c>
      <c r="K34" s="52">
        <f t="shared" si="1"/>
        <v>752.6</v>
      </c>
      <c r="L34" s="52">
        <f t="shared" si="1"/>
        <v>848.96</v>
      </c>
      <c r="M34" s="52">
        <f t="shared" si="1"/>
        <v>944.6</v>
      </c>
      <c r="N34" s="52">
        <f t="shared" si="1"/>
        <v>1039.89</v>
      </c>
      <c r="O34" s="52">
        <f t="shared" si="1"/>
        <v>1165.61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3"/>
      <c r="C35" s="53"/>
      <c r="D35" s="53"/>
      <c r="E35" s="1"/>
      <c r="F35" s="2"/>
      <c r="S35" s="22"/>
      <c r="T35" s="54"/>
      <c r="U35" s="5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6"/>
      <c r="C36" s="55"/>
      <c r="D36" s="56" t="s">
        <v>10</v>
      </c>
      <c r="E36" s="57"/>
      <c r="F36" s="57" t="s">
        <v>18</v>
      </c>
      <c r="G36" s="57"/>
      <c r="H36" s="57"/>
      <c r="I36" s="57"/>
      <c r="J36" s="57"/>
      <c r="K36" s="57"/>
      <c r="L36" s="57"/>
      <c r="M36" s="58"/>
      <c r="N36" s="58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6"/>
      <c r="C37" s="46"/>
      <c r="D37" s="46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6"/>
      <c r="C38" s="55"/>
      <c r="D38" s="56"/>
      <c r="E38" s="57"/>
      <c r="F38" s="57"/>
      <c r="G38" s="57"/>
      <c r="H38" s="57"/>
      <c r="I38" s="57"/>
      <c r="J38" s="57"/>
      <c r="K38" s="57"/>
      <c r="L38" s="57"/>
      <c r="M38" s="58"/>
      <c r="N38" s="58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18.75">
      <c r="A39" s="22"/>
      <c r="B39" s="46"/>
      <c r="C39" s="46"/>
      <c r="D39" s="46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6"/>
      <c r="C41" s="46"/>
      <c r="D41" s="46"/>
      <c r="E41" s="19"/>
      <c r="G41" s="60" t="s">
        <v>20</v>
      </c>
      <c r="I41" s="22">
        <v>2536</v>
      </c>
      <c r="J41" s="21">
        <v>236.2</v>
      </c>
      <c r="K41" s="22"/>
      <c r="S41" s="22"/>
      <c r="Y41" s="6"/>
      <c r="Z41" s="6"/>
      <c r="AA41" s="6"/>
      <c r="AB41" s="6"/>
    </row>
    <row r="42" spans="1:28" ht="18.75">
      <c r="A42" s="20"/>
      <c r="B42" s="53"/>
      <c r="C42" s="53"/>
      <c r="D42" s="53"/>
      <c r="E42" s="1"/>
      <c r="I42" s="22">
        <v>2537</v>
      </c>
      <c r="J42" s="21">
        <v>833.2</v>
      </c>
      <c r="K42" s="22"/>
      <c r="S42" s="22"/>
      <c r="Y42" s="6"/>
      <c r="Z42" s="6"/>
      <c r="AA42" s="6"/>
      <c r="AB42" s="6"/>
    </row>
    <row r="43" spans="1:28" ht="18.75">
      <c r="A43" s="20"/>
      <c r="B43" s="61"/>
      <c r="C43" s="61"/>
      <c r="D43" s="61"/>
      <c r="E43" s="1"/>
      <c r="I43" s="22">
        <v>2538</v>
      </c>
      <c r="J43" s="21">
        <v>649.6</v>
      </c>
      <c r="K43" s="22"/>
      <c r="S43" s="22"/>
      <c r="Y43" s="6"/>
      <c r="Z43" s="6"/>
      <c r="AA43" s="6"/>
      <c r="AB43" s="6"/>
    </row>
    <row r="44" spans="1:28" ht="18.75">
      <c r="A44" s="20"/>
      <c r="B44" s="53"/>
      <c r="C44" s="53"/>
      <c r="D44" s="53"/>
      <c r="E44" s="1"/>
      <c r="I44" s="22">
        <v>2539</v>
      </c>
      <c r="J44" s="21">
        <v>298</v>
      </c>
      <c r="K44" s="22"/>
      <c r="S44" s="22"/>
      <c r="Y44" s="6"/>
      <c r="Z44" s="6"/>
      <c r="AA44" s="6"/>
      <c r="AB44" s="6"/>
    </row>
    <row r="45" spans="1:28" ht="18.75">
      <c r="A45" s="20"/>
      <c r="B45" s="53"/>
      <c r="C45" s="53"/>
      <c r="D45" s="53"/>
      <c r="E45" s="62"/>
      <c r="I45" s="22">
        <v>2540</v>
      </c>
      <c r="J45" s="21">
        <v>468.2</v>
      </c>
      <c r="K45" s="22"/>
      <c r="S45" s="22"/>
      <c r="Y45" s="6"/>
      <c r="Z45" s="6"/>
      <c r="AA45" s="6"/>
      <c r="AB45" s="6"/>
    </row>
    <row r="46" spans="1:28" ht="18.75">
      <c r="A46" s="63"/>
      <c r="B46" s="64"/>
      <c r="C46" s="64"/>
      <c r="D46" s="64"/>
      <c r="E46" s="62"/>
      <c r="I46" s="22">
        <v>2541</v>
      </c>
      <c r="J46" s="21">
        <v>306.1</v>
      </c>
      <c r="K46" s="22"/>
      <c r="S46" s="22"/>
      <c r="Y46" s="6"/>
      <c r="Z46" s="6"/>
      <c r="AA46" s="6"/>
      <c r="AB46" s="6"/>
    </row>
    <row r="47" spans="1:28" ht="18.75">
      <c r="A47" s="63"/>
      <c r="B47" s="64"/>
      <c r="C47" s="64"/>
      <c r="D47" s="64"/>
      <c r="E47" s="62"/>
      <c r="I47" s="22">
        <v>2542</v>
      </c>
      <c r="J47" s="21">
        <v>403.4</v>
      </c>
      <c r="K47" s="22"/>
      <c r="S47" s="22"/>
      <c r="Y47" s="6"/>
      <c r="Z47" s="6"/>
      <c r="AA47" s="6"/>
      <c r="AB47" s="6"/>
    </row>
    <row r="48" spans="1:28" ht="18.75">
      <c r="A48" s="63"/>
      <c r="B48" s="64"/>
      <c r="C48" s="64"/>
      <c r="D48" s="64"/>
      <c r="E48" s="62"/>
      <c r="I48" s="22">
        <v>2543</v>
      </c>
      <c r="J48" s="21">
        <v>238</v>
      </c>
      <c r="K48" s="22"/>
      <c r="S48" s="22"/>
      <c r="Y48" s="6"/>
      <c r="Z48" s="6"/>
      <c r="AA48" s="6"/>
      <c r="AB48" s="6"/>
    </row>
    <row r="49" spans="1:28" ht="18.75">
      <c r="A49" s="63"/>
      <c r="B49" s="64"/>
      <c r="C49" s="64"/>
      <c r="D49" s="64"/>
      <c r="E49" s="62"/>
      <c r="I49" s="22">
        <v>2544</v>
      </c>
      <c r="J49" s="21">
        <v>563.9</v>
      </c>
      <c r="K49" s="22"/>
      <c r="S49" s="22"/>
      <c r="Y49" s="6"/>
      <c r="Z49" s="6"/>
      <c r="AA49" s="6"/>
      <c r="AB49" s="6"/>
    </row>
    <row r="50" spans="1:28" ht="18.75">
      <c r="A50" s="63"/>
      <c r="B50" s="64"/>
      <c r="C50" s="64"/>
      <c r="D50" s="64"/>
      <c r="E50" s="62"/>
      <c r="I50" s="22">
        <v>2545</v>
      </c>
      <c r="J50" s="21">
        <v>546.5</v>
      </c>
      <c r="K50" s="22"/>
      <c r="S50" s="22"/>
      <c r="Y50" s="6"/>
      <c r="Z50" s="6"/>
      <c r="AA50" s="6"/>
      <c r="AB50" s="6"/>
    </row>
    <row r="51" spans="1:28" ht="18.75">
      <c r="A51" s="63"/>
      <c r="B51" s="64"/>
      <c r="C51" s="64"/>
      <c r="D51" s="64"/>
      <c r="E51" s="62"/>
      <c r="I51" s="22">
        <v>2546</v>
      </c>
      <c r="J51" s="21">
        <v>490.3</v>
      </c>
      <c r="K51" s="22"/>
      <c r="S51" s="22"/>
      <c r="Y51" s="6"/>
      <c r="Z51" s="6"/>
      <c r="AA51" s="6"/>
      <c r="AB51" s="6"/>
    </row>
    <row r="52" spans="1:28" ht="18.75">
      <c r="A52" s="63"/>
      <c r="B52" s="64"/>
      <c r="C52" s="64"/>
      <c r="D52" s="64"/>
      <c r="E52" s="62"/>
      <c r="I52" s="22">
        <v>2547</v>
      </c>
      <c r="J52" s="21">
        <v>597.4</v>
      </c>
      <c r="K52" s="22"/>
      <c r="S52" s="22"/>
      <c r="Y52" s="6"/>
      <c r="Z52" s="6"/>
      <c r="AA52" s="6"/>
      <c r="AB52" s="6"/>
    </row>
    <row r="53" spans="1:28" ht="18.75">
      <c r="A53" s="63"/>
      <c r="B53" s="64"/>
      <c r="C53" s="64"/>
      <c r="D53" s="64"/>
      <c r="E53" s="62"/>
      <c r="I53" s="65">
        <v>2548</v>
      </c>
      <c r="J53" s="21">
        <v>482.5</v>
      </c>
      <c r="K53" s="22"/>
      <c r="S53" s="22"/>
      <c r="Y53" s="6"/>
      <c r="Z53" s="6"/>
      <c r="AA53" s="6"/>
      <c r="AB53" s="6"/>
    </row>
    <row r="54" spans="1:28" ht="18.75">
      <c r="A54" s="63"/>
      <c r="B54" s="62"/>
      <c r="C54" s="62"/>
      <c r="D54" s="62"/>
      <c r="E54" s="62"/>
      <c r="I54" s="22">
        <v>2549</v>
      </c>
      <c r="J54" s="21">
        <v>323.25</v>
      </c>
      <c r="K54" s="22"/>
      <c r="S54" s="22"/>
      <c r="Y54" s="6"/>
      <c r="Z54" s="6"/>
      <c r="AA54" s="6"/>
      <c r="AB54" s="6"/>
    </row>
    <row r="55" spans="1:28" ht="18.75">
      <c r="A55" s="63"/>
      <c r="B55" s="62"/>
      <c r="C55" s="62"/>
      <c r="D55" s="62"/>
      <c r="E55" s="62"/>
      <c r="I55" s="22">
        <v>2550</v>
      </c>
      <c r="J55" s="21">
        <v>277.7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5">
        <v>2551</v>
      </c>
      <c r="J56" s="21">
        <v>403.4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2552</v>
      </c>
      <c r="J57" s="74">
        <v>250.8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2553</v>
      </c>
      <c r="J58" s="74">
        <v>494</v>
      </c>
      <c r="K58" s="22"/>
      <c r="S58" s="22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5">
        <v>2554</v>
      </c>
      <c r="J59" s="21">
        <v>456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5">
        <v>2555</v>
      </c>
      <c r="J60" s="21">
        <v>280.25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2556</v>
      </c>
      <c r="J61" s="21">
        <v>303.8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5">
        <v>2557</v>
      </c>
      <c r="J62" s="21">
        <v>352.96</v>
      </c>
      <c r="K62" s="22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7"/>
      <c r="C63" s="67"/>
      <c r="D63" s="67"/>
      <c r="E63" s="67"/>
      <c r="F63" s="67"/>
      <c r="G63" s="7"/>
      <c r="H63" s="7"/>
      <c r="I63" s="65">
        <v>2558</v>
      </c>
      <c r="J63" s="75">
        <v>185.76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9"/>
      <c r="C64" s="69"/>
      <c r="D64" s="69"/>
      <c r="E64" s="69"/>
      <c r="F64" s="69"/>
      <c r="G64" s="54"/>
      <c r="H64" s="54"/>
      <c r="I64" s="22">
        <v>2559</v>
      </c>
      <c r="J64" s="76">
        <v>314.15</v>
      </c>
      <c r="K64" s="70"/>
      <c r="L64" s="54"/>
      <c r="M64" s="54"/>
      <c r="N64" s="54"/>
      <c r="O64" s="54"/>
      <c r="P64" s="54"/>
      <c r="Q64" s="54"/>
      <c r="R64" s="5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65">
        <v>2560</v>
      </c>
      <c r="J65" s="21">
        <v>375.5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5">
        <v>2561</v>
      </c>
      <c r="J66" s="21">
        <v>389.6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2562</v>
      </c>
      <c r="J67" s="21">
        <v>320.6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65">
        <v>2563</v>
      </c>
      <c r="J68" s="21">
        <v>174.1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>
        <v>2564</v>
      </c>
      <c r="J69" s="21">
        <v>230.61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1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1">
        <f>IF($A$79&gt;=6,VLOOKUP($F$78,$X$3:$AC$38,$A$79-4),VLOOKUP($A$78,$X$3:$AC$38,$A$79+1))</f>
        <v>0.535266</v>
      </c>
      <c r="C80" s="71"/>
      <c r="D80" s="71"/>
      <c r="E80" s="71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1">
        <f>IF($A$79&gt;=6,VLOOKUP($F$78,$Y$58:$AD$97,$A$79-4),VLOOKUP($A$78,$Y$58:$AD$97,$A$79+1))</f>
        <v>1.108641</v>
      </c>
      <c r="C81" s="71"/>
      <c r="D81" s="71"/>
      <c r="E81" s="71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2">
        <f>B81/V6</f>
        <v>0.007300240775205457</v>
      </c>
      <c r="C83" s="72"/>
      <c r="D83" s="72"/>
      <c r="E83" s="72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3">
        <f>V4-(B80/B83)</f>
        <v>314.46382601470395</v>
      </c>
      <c r="C84" s="72"/>
      <c r="D84" s="72"/>
      <c r="E84" s="72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5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5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5"/>
      <c r="J93" s="65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5"/>
      <c r="J94" s="65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2021-07-27T07:32:35Z</cp:lastPrinted>
  <dcterms:created xsi:type="dcterms:W3CDTF">2001-08-27T04:05:15Z</dcterms:created>
  <dcterms:modified xsi:type="dcterms:W3CDTF">2022-06-07T04:25:08Z</dcterms:modified>
  <cp:category/>
  <cp:version/>
  <cp:contentType/>
  <cp:contentStatus/>
</cp:coreProperties>
</file>