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กก,อิง,โขง,สาละวิน\"/>
    </mc:Choice>
  </mc:AlternateContent>
  <xr:revisionPtr revIDLastSave="0" documentId="8_{04AF0116-4000-4A7A-9FC9-48922900001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I.14" sheetId="3" r:id="rId1"/>
    <sheet name="ปริมาณน้ำสูงสุด" sheetId="4" r:id="rId2"/>
    <sheet name="ปริมาณน้ำต่ำสุด" sheetId="6" r:id="rId3"/>
    <sheet name="Data I.14" sheetId="5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E10" i="5" l="1"/>
  <c r="E16" i="5"/>
  <c r="E19" i="5"/>
  <c r="E20" i="5"/>
  <c r="E9" i="5"/>
  <c r="K9" i="5"/>
  <c r="K10" i="5"/>
  <c r="E11" i="5"/>
  <c r="K11" i="5"/>
  <c r="E12" i="5"/>
  <c r="K12" i="5"/>
  <c r="E13" i="5"/>
  <c r="K13" i="5"/>
  <c r="E14" i="5"/>
  <c r="K14" i="5"/>
  <c r="E15" i="5"/>
  <c r="K15" i="5"/>
  <c r="K16" i="5"/>
  <c r="E17" i="5"/>
  <c r="K17" i="5"/>
  <c r="E18" i="5"/>
  <c r="K18" i="5"/>
  <c r="K19" i="5"/>
  <c r="K20" i="5"/>
  <c r="E22" i="5"/>
  <c r="K22" i="5"/>
  <c r="O22" i="5"/>
  <c r="K23" i="5"/>
  <c r="O23" i="5"/>
  <c r="O24" i="5"/>
  <c r="O25" i="5"/>
  <c r="O26" i="5"/>
  <c r="O27" i="5"/>
  <c r="O28" i="5"/>
  <c r="O29" i="5"/>
  <c r="O30" i="5"/>
  <c r="O31" i="5"/>
  <c r="O32" i="5"/>
</calcChain>
</file>

<file path=xl/sharedStrings.xml><?xml version="1.0" encoding="utf-8"?>
<sst xmlns="http://schemas.openxmlformats.org/spreadsheetml/2006/main" count="43" uniqueCount="21">
  <si>
    <t>ปริมาณน้ำรายปี</t>
  </si>
  <si>
    <t xml:space="preserve"> </t>
  </si>
  <si>
    <t>สถานี : I.14  น้ำอิง อ.ขุนตาล จ.เชียงราย</t>
  </si>
  <si>
    <t>พื้นที่รับน้ำ  6155  ตร.กม.</t>
  </si>
  <si>
    <t>ตลิ่งฝั่งซ้าย 362.06 ม.(ร.ท.ก.)   ตลิ่งฝั่งขวา 360.81 ม.(ร.ท.ก.)   ท้องน้ำ  351.329 ม.(ร.ท.ก.) ศูนย์เสาระดับน้ำ 351.430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</si>
  <si>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</si>
  <si>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</si>
  <si>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</si>
  <si>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</si>
  <si>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</si>
  <si>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</si>
  <si>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</si>
  <si>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</si>
  <si>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</si>
  <si>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</si>
  <si>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</si>
  <si>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ม.(รทก)</t>
  </si>
  <si>
    <t>ลบ.ม./วิ</t>
  </si>
  <si>
    <t>ล้าน ลบ.ม.</t>
  </si>
  <si>
    <t>4 ต.ค</t>
  </si>
  <si>
    <r>
      <t>หมายเหตุ</t>
    </r>
    <r>
      <rPr>
        <sz val="14"/>
        <rFont val="AngsanaUPC"/>
        <family val="1"/>
        <charset val="222"/>
      </rPr>
      <t xml:space="preserve"> 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</si>
</sst>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"/>
    <numFmt numFmtId="165" formatCode="d\ \ด\ด\ด"/>
    <numFmt numFmtId="166" formatCode="0.000"/>
    <numFmt numFmtId="167" formatCode="d\ mmm"/>
    <numFmt numFmtId="168" formatCode="bbbb"/>
    <numFmt numFmtId="178" formatCode="[$-409]d\-mmm;@"/>
  </numFmts>
  <fonts count="27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UPC"/>
      <family val="1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color indexed="10"/>
      <name val="AngsanaUPC"/>
      <family val="1"/>
      <charset val="222"/>
    </font>
    <font>
      <b/>
      <u/>
      <sz val="14"/>
      <name val="AngsanaUPC"/>
      <family val="1"/>
      <charset val="22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4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0"/>
  </cellStyleXfs>
  <cellXfs count="93">
    <xf numFmtId="164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5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5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5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5" fontId="20" fillId="0" borderId="0" xfId="26" applyNumberFormat="1" applyFont="1"/>
    <xf numFmtId="0" fontId="22" fillId="0" borderId="0" xfId="26" applyFont="1" applyAlignment="1">
      <alignment horizontal="left"/>
    </xf>
    <xf numFmtId="2" fontId="23" fillId="0" borderId="0" xfId="26" applyNumberFormat="1" applyFont="1"/>
    <xf numFmtId="165" fontId="23" fillId="0" borderId="0" xfId="26" applyNumberFormat="1" applyFont="1" applyAlignment="1">
      <alignment horizontal="right"/>
    </xf>
    <xf numFmtId="165" fontId="23" fillId="0" borderId="0" xfId="26" applyNumberFormat="1" applyFont="1"/>
    <xf numFmtId="2" fontId="23" fillId="0" borderId="0" xfId="26" applyNumberFormat="1" applyFont="1" applyAlignment="1">
      <alignment horizontal="right"/>
    </xf>
    <xf numFmtId="2" fontId="22" fillId="0" borderId="0" xfId="26" applyNumberFormat="1" applyFont="1" applyAlignment="1">
      <alignment horizontal="center"/>
    </xf>
    <xf numFmtId="168" fontId="20" fillId="0" borderId="0" xfId="26" applyNumberFormat="1" applyFont="1" applyAlignment="1">
      <alignment horizontal="right"/>
    </xf>
    <xf numFmtId="0" fontId="23" fillId="0" borderId="0" xfId="26" applyFont="1" applyAlignment="1">
      <alignment horizontal="left"/>
    </xf>
    <xf numFmtId="2" fontId="23" fillId="0" borderId="0" xfId="26" applyNumberFormat="1" applyFont="1" applyAlignment="1">
      <alignment horizontal="left"/>
    </xf>
    <xf numFmtId="2" fontId="23" fillId="0" borderId="0" xfId="26" applyNumberFormat="1" applyFont="1" applyAlignment="1">
      <alignment horizontal="center"/>
    </xf>
    <xf numFmtId="165" fontId="23" fillId="0" borderId="0" xfId="26" applyNumberFormat="1" applyFont="1" applyAlignment="1">
      <alignment horizontal="center"/>
    </xf>
    <xf numFmtId="0" fontId="20" fillId="0" borderId="10" xfId="26" applyFont="1" applyBorder="1" applyAlignment="1">
      <alignment horizontal="center"/>
    </xf>
    <xf numFmtId="2" fontId="20" fillId="0" borderId="11" xfId="26" applyNumberFormat="1" applyFont="1" applyBorder="1" applyAlignment="1">
      <alignment horizontal="centerContinuous"/>
    </xf>
    <xf numFmtId="165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165" fontId="24" fillId="0" borderId="12" xfId="26" applyNumberFormat="1" applyFont="1" applyBorder="1" applyAlignment="1">
      <alignment horizontal="centerContinuous"/>
    </xf>
    <xf numFmtId="2" fontId="20" fillId="0" borderId="12" xfId="26" applyNumberFormat="1" applyFont="1" applyBorder="1" applyAlignment="1">
      <alignment horizontal="centerContinuous"/>
    </xf>
    <xf numFmtId="165" fontId="20" fillId="0" borderId="11" xfId="26" applyNumberFormat="1" applyFont="1" applyBorder="1" applyAlignment="1">
      <alignment horizontal="centerContinuous"/>
    </xf>
    <xf numFmtId="165" fontId="24" fillId="0" borderId="13" xfId="26" applyNumberFormat="1" applyFont="1" applyBorder="1" applyAlignment="1">
      <alignment horizontal="centerContinuous"/>
    </xf>
    <xf numFmtId="2" fontId="20" fillId="0" borderId="14" xfId="26" applyNumberFormat="1" applyFont="1" applyBorder="1" applyAlignment="1">
      <alignment horizontal="centerContinuous"/>
    </xf>
    <xf numFmtId="2" fontId="24" fillId="0" borderId="15" xfId="26" applyNumberFormat="1" applyFont="1" applyBorder="1" applyAlignment="1">
      <alignment horizontal="centerContinuous"/>
    </xf>
    <xf numFmtId="166" fontId="20" fillId="0" borderId="0" xfId="26" applyNumberFormat="1" applyFont="1"/>
    <xf numFmtId="0" fontId="20" fillId="0" borderId="16" xfId="26" applyFont="1" applyBorder="1" applyAlignment="1">
      <alignment horizontal="center"/>
    </xf>
    <xf numFmtId="2" fontId="20" fillId="0" borderId="17" xfId="26" applyNumberFormat="1" applyFont="1" applyBorder="1" applyAlignment="1">
      <alignment horizontal="centerContinuous"/>
    </xf>
    <xf numFmtId="2" fontId="20" fillId="0" borderId="18" xfId="26" applyNumberFormat="1" applyFont="1" applyBorder="1" applyAlignment="1">
      <alignment horizontal="centerContinuous"/>
    </xf>
    <xf numFmtId="165" fontId="20" fillId="0" borderId="17" xfId="26" applyNumberFormat="1" applyFont="1" applyBorder="1" applyAlignment="1">
      <alignment horizontal="centerContinuous"/>
    </xf>
    <xf numFmtId="165" fontId="20" fillId="0" borderId="19" xfId="26" applyNumberFormat="1" applyFont="1" applyBorder="1" applyAlignment="1">
      <alignment horizontal="centerContinuous"/>
    </xf>
    <xf numFmtId="2" fontId="20" fillId="0" borderId="16" xfId="26" applyNumberFormat="1" applyFont="1" applyBorder="1" applyAlignment="1">
      <alignment horizontal="center"/>
    </xf>
    <xf numFmtId="2" fontId="24" fillId="0" borderId="20" xfId="26" applyNumberFormat="1" applyFont="1" applyBorder="1" applyAlignment="1">
      <alignment horizontal="center"/>
    </xf>
    <xf numFmtId="165" fontId="24" fillId="0" borderId="20" xfId="26" applyNumberFormat="1" applyFont="1" applyBorder="1" applyAlignment="1">
      <alignment horizontal="center"/>
    </xf>
    <xf numFmtId="165" fontId="24" fillId="0" borderId="16" xfId="26" applyNumberFormat="1" applyFont="1" applyBorder="1" applyAlignment="1">
      <alignment horizontal="center"/>
    </xf>
    <xf numFmtId="0" fontId="20" fillId="0" borderId="19" xfId="26" applyFont="1" applyBorder="1"/>
    <xf numFmtId="2" fontId="24" fillId="0" borderId="17" xfId="26" applyNumberFormat="1" applyFont="1" applyBorder="1" applyAlignment="1">
      <alignment horizontal="center"/>
    </xf>
    <xf numFmtId="165" fontId="24" fillId="0" borderId="17" xfId="26" applyNumberFormat="1" applyFont="1" applyBorder="1" applyAlignment="1">
      <alignment horizontal="center"/>
    </xf>
    <xf numFmtId="165" fontId="24" fillId="0" borderId="19" xfId="26" applyNumberFormat="1" applyFont="1" applyBorder="1" applyAlignment="1">
      <alignment horizontal="center"/>
    </xf>
    <xf numFmtId="0" fontId="20" fillId="0" borderId="10" xfId="26" applyFont="1" applyBorder="1" applyAlignment="1">
      <alignment horizontal="right"/>
    </xf>
    <xf numFmtId="2" fontId="20" fillId="0" borderId="21" xfId="26" applyNumberFormat="1" applyFont="1" applyBorder="1" applyAlignment="1">
      <alignment horizontal="right"/>
    </xf>
    <xf numFmtId="2" fontId="20" fillId="0" borderId="22" xfId="26" applyNumberFormat="1" applyFont="1" applyBorder="1" applyAlignment="1">
      <alignment horizontal="right"/>
    </xf>
    <xf numFmtId="167" fontId="20" fillId="0" borderId="23" xfId="26" applyNumberFormat="1" applyFont="1" applyBorder="1" applyAlignment="1">
      <alignment horizontal="right"/>
    </xf>
    <xf numFmtId="2" fontId="20" fillId="0" borderId="24" xfId="26" applyNumberFormat="1" applyFont="1" applyBorder="1" applyAlignment="1">
      <alignment horizontal="right"/>
    </xf>
    <xf numFmtId="2" fontId="20" fillId="0" borderId="25" xfId="26" applyNumberFormat="1" applyFont="1" applyBorder="1" applyAlignment="1">
      <alignment horizontal="right"/>
    </xf>
    <xf numFmtId="167" fontId="20" fillId="0" borderId="26" xfId="26" applyNumberFormat="1" applyFont="1" applyBorder="1" applyAlignment="1">
      <alignment horizontal="right"/>
    </xf>
    <xf numFmtId="2" fontId="20" fillId="0" borderId="27" xfId="26" applyNumberFormat="1" applyFont="1" applyBorder="1" applyAlignment="1">
      <alignment horizontal="right"/>
    </xf>
    <xf numFmtId="0" fontId="24" fillId="0" borderId="0" xfId="26" applyFont="1"/>
    <xf numFmtId="2" fontId="24" fillId="0" borderId="0" xfId="26" applyNumberFormat="1" applyFont="1"/>
    <xf numFmtId="0" fontId="20" fillId="0" borderId="16" xfId="26" applyFont="1" applyBorder="1" applyAlignment="1">
      <alignment horizontal="right"/>
    </xf>
    <xf numFmtId="2" fontId="20" fillId="18" borderId="21" xfId="26" applyNumberFormat="1" applyFont="1" applyFill="1" applyBorder="1" applyAlignment="1">
      <alignment horizontal="right"/>
    </xf>
    <xf numFmtId="2" fontId="20" fillId="18" borderId="22" xfId="26" applyNumberFormat="1" applyFont="1" applyFill="1" applyBorder="1" applyAlignment="1">
      <alignment horizontal="right"/>
    </xf>
    <xf numFmtId="2" fontId="20" fillId="0" borderId="28" xfId="26" applyNumberFormat="1" applyFont="1" applyBorder="1" applyAlignment="1">
      <alignment horizontal="right"/>
    </xf>
    <xf numFmtId="167" fontId="20" fillId="0" borderId="27" xfId="26" applyNumberFormat="1" applyFont="1" applyBorder="1" applyAlignment="1">
      <alignment horizontal="right"/>
    </xf>
    <xf numFmtId="2" fontId="25" fillId="0" borderId="0" xfId="26" applyNumberFormat="1" applyFont="1"/>
    <xf numFmtId="2" fontId="20" fillId="0" borderId="21" xfId="26" applyNumberFormat="1" applyFont="1" applyBorder="1"/>
    <xf numFmtId="2" fontId="20" fillId="0" borderId="22" xfId="26" applyNumberFormat="1" applyFont="1" applyBorder="1"/>
    <xf numFmtId="2" fontId="20" fillId="0" borderId="28" xfId="26" applyNumberFormat="1" applyFont="1" applyBorder="1"/>
    <xf numFmtId="2" fontId="20" fillId="0" borderId="28" xfId="26" applyNumberFormat="1" applyFont="1" applyBorder="1" applyAlignment="1">
      <alignment horizontal="center"/>
    </xf>
    <xf numFmtId="2" fontId="20" fillId="0" borderId="21" xfId="26" applyNumberFormat="1" applyFont="1" applyBorder="1" applyAlignment="1">
      <alignment horizontal="center"/>
    </xf>
    <xf numFmtId="2" fontId="20" fillId="0" borderId="27" xfId="26" applyNumberFormat="1" applyFont="1" applyBorder="1"/>
    <xf numFmtId="0" fontId="20" fillId="0" borderId="16" xfId="26" applyFont="1" applyBorder="1"/>
    <xf numFmtId="167" fontId="20" fillId="0" borderId="23" xfId="26" applyNumberFormat="1" applyFont="1" applyBorder="1"/>
    <xf numFmtId="167" fontId="20" fillId="0" borderId="27" xfId="26" applyNumberFormat="1" applyFont="1" applyBorder="1"/>
    <xf numFmtId="2" fontId="20" fillId="0" borderId="22" xfId="26" applyNumberFormat="1" applyFont="1" applyBorder="1" applyAlignment="1">
      <alignment horizontal="center"/>
    </xf>
    <xf numFmtId="167" fontId="20" fillId="0" borderId="23" xfId="26" applyNumberFormat="1" applyFont="1" applyBorder="1" applyAlignment="1">
      <alignment horizontal="center"/>
    </xf>
    <xf numFmtId="167" fontId="20" fillId="0" borderId="27" xfId="26" applyNumberFormat="1" applyFont="1" applyBorder="1" applyAlignment="1">
      <alignment horizontal="center"/>
    </xf>
    <xf numFmtId="2" fontId="20" fillId="0" borderId="27" xfId="26" applyNumberFormat="1" applyFont="1" applyBorder="1" applyAlignment="1">
      <alignment horizontal="center"/>
    </xf>
    <xf numFmtId="165" fontId="20" fillId="0" borderId="27" xfId="26" applyNumberFormat="1" applyFont="1" applyBorder="1"/>
    <xf numFmtId="165" fontId="20" fillId="0" borderId="23" xfId="26" applyNumberFormat="1" applyFont="1" applyBorder="1"/>
    <xf numFmtId="2" fontId="20" fillId="0" borderId="29" xfId="26" applyNumberFormat="1" applyFont="1" applyBorder="1"/>
    <xf numFmtId="165" fontId="20" fillId="0" borderId="31" xfId="26" applyNumberFormat="1" applyFont="1" applyBorder="1"/>
    <xf numFmtId="2" fontId="20" fillId="0" borderId="32" xfId="26" applyNumberFormat="1" applyFont="1" applyBorder="1"/>
    <xf numFmtId="2" fontId="20" fillId="0" borderId="30" xfId="26" applyNumberFormat="1" applyFont="1" applyBorder="1"/>
    <xf numFmtId="165" fontId="20" fillId="0" borderId="33" xfId="26" applyNumberFormat="1" applyFont="1" applyBorder="1"/>
    <xf numFmtId="167" fontId="20" fillId="0" borderId="33" xfId="26" applyNumberFormat="1" applyFont="1" applyBorder="1"/>
    <xf numFmtId="2" fontId="20" fillId="0" borderId="33" xfId="26" applyNumberFormat="1" applyFont="1" applyBorder="1"/>
    <xf numFmtId="167" fontId="20" fillId="0" borderId="0" xfId="26" applyNumberFormat="1" applyFont="1"/>
    <xf numFmtId="0" fontId="20" fillId="0" borderId="0" xfId="26" applyFont="1" applyAlignment="1">
      <alignment horizontal="right"/>
    </xf>
    <xf numFmtId="178" fontId="20" fillId="0" borderId="27" xfId="26" applyNumberFormat="1" applyFont="1" applyBorder="1"/>
    <xf numFmtId="178" fontId="20" fillId="0" borderId="23" xfId="26" applyNumberFormat="1" applyFont="1" applyBorder="1"/>
    <xf numFmtId="2" fontId="20" fillId="0" borderId="0" xfId="26" applyNumberFormat="1" applyFont="1" applyBorder="1"/>
    <xf numFmtId="165" fontId="20" fillId="0" borderId="0" xfId="26" applyNumberFormat="1" applyFont="1" applyBorder="1"/>
    <xf numFmtId="167" fontId="20" fillId="0" borderId="0" xfId="26" applyNumberFormat="1" applyFont="1" applyBorder="1"/>
    <xf numFmtId="2" fontId="26" fillId="0" borderId="0" xfId="26" applyNumberFormat="1" applyFont="1" applyBorder="1"/>
  </cellXfs>
  <cellStyles count="44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A3BCB681-56EE-4298-A469-C67E9F70B062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I14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I.14 </a:t>
            </a:r>
            <a:r>
              <a:rPr lang="th-TH"/>
              <a:t>น้ำอิง อ.ขุนตาล จ.เชียงราย</a:t>
            </a:r>
          </a:p>
        </c:rich>
      </c:tx>
      <c:layout>
        <c:manualLayout>
          <c:xMode val="edge"/>
          <c:yMode val="edge"/>
          <c:x val="0.32630410654827968"/>
          <c:y val="9.7879282218597055E-3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431742508324085"/>
          <c:y val="0.24469820554649266"/>
          <c:w val="0.74472807991120982"/>
          <c:h val="0.5856443719412723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F3-4A32-BF6C-4916CF4BEC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I.14'!$A$9:$A$39</c:f>
              <c:numCache>
                <c:formatCode>General</c:formatCode>
                <c:ptCount val="31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  <c:pt idx="30">
                  <c:v>2566</c:v>
                </c:pt>
              </c:numCache>
            </c:numRef>
          </c:cat>
          <c:val>
            <c:numRef>
              <c:f>'Data I.14'!$Q$9:$Q$39</c:f>
              <c:numCache>
                <c:formatCode>0.00</c:formatCode>
                <c:ptCount val="31"/>
                <c:pt idx="0">
                  <c:v>6.16</c:v>
                </c:pt>
                <c:pt idx="1">
                  <c:v>8.9700000000000006</c:v>
                </c:pt>
                <c:pt idx="2">
                  <c:v>8.4600000000000009</c:v>
                </c:pt>
                <c:pt idx="3">
                  <c:v>6.7</c:v>
                </c:pt>
                <c:pt idx="4">
                  <c:v>8.08</c:v>
                </c:pt>
                <c:pt idx="5">
                  <c:v>7.13</c:v>
                </c:pt>
                <c:pt idx="6">
                  <c:v>7.82</c:v>
                </c:pt>
                <c:pt idx="7">
                  <c:v>6.5</c:v>
                </c:pt>
                <c:pt idx="8">
                  <c:v>8.41</c:v>
                </c:pt>
                <c:pt idx="9">
                  <c:v>8.15</c:v>
                </c:pt>
                <c:pt idx="10">
                  <c:v>8.0299999999999994</c:v>
                </c:pt>
                <c:pt idx="11">
                  <c:v>8.5399999999999991</c:v>
                </c:pt>
                <c:pt idx="12">
                  <c:v>8.1200000000000045</c:v>
                </c:pt>
                <c:pt idx="13">
                  <c:v>7.5199999999999818</c:v>
                </c:pt>
                <c:pt idx="14">
                  <c:v>6.9800000000000182</c:v>
                </c:pt>
                <c:pt idx="15">
                  <c:v>8</c:v>
                </c:pt>
                <c:pt idx="16">
                  <c:v>5.0500000000000114</c:v>
                </c:pt>
                <c:pt idx="17">
                  <c:v>8.3299999999999841</c:v>
                </c:pt>
                <c:pt idx="18">
                  <c:v>8.3000000000000114</c:v>
                </c:pt>
                <c:pt idx="19">
                  <c:v>5.7599999999999909</c:v>
                </c:pt>
                <c:pt idx="20">
                  <c:v>6.8000000000000114</c:v>
                </c:pt>
                <c:pt idx="21">
                  <c:v>7.25</c:v>
                </c:pt>
                <c:pt idx="22">
                  <c:v>4.5500000000000114</c:v>
                </c:pt>
                <c:pt idx="23">
                  <c:v>6.9800000000000182</c:v>
                </c:pt>
                <c:pt idx="24">
                  <c:v>7.4300000000000068</c:v>
                </c:pt>
                <c:pt idx="25">
                  <c:v>7.5500000000000114</c:v>
                </c:pt>
                <c:pt idx="26">
                  <c:v>6.75</c:v>
                </c:pt>
                <c:pt idx="27">
                  <c:v>4.6999999999999886</c:v>
                </c:pt>
                <c:pt idx="28" formatCode="General">
                  <c:v>6.3000000000000114</c:v>
                </c:pt>
                <c:pt idx="29" formatCode="General">
                  <c:v>7.69</c:v>
                </c:pt>
                <c:pt idx="30" formatCode="General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F3-4A32-BF6C-4916CF4BEC95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I.14'!$A$9:$A$39</c:f>
              <c:numCache>
                <c:formatCode>General</c:formatCode>
                <c:ptCount val="31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  <c:pt idx="30">
                  <c:v>2566</c:v>
                </c:pt>
              </c:numCache>
            </c:numRef>
          </c:cat>
          <c:val>
            <c:numRef>
              <c:f>'Data I.14'!$R$9:$R$39</c:f>
              <c:numCache>
                <c:formatCode>0.00</c:formatCode>
                <c:ptCount val="31"/>
                <c:pt idx="0">
                  <c:v>0.38</c:v>
                </c:pt>
                <c:pt idx="1">
                  <c:v>0.51</c:v>
                </c:pt>
                <c:pt idx="2">
                  <c:v>0.99</c:v>
                </c:pt>
                <c:pt idx="3">
                  <c:v>0.78</c:v>
                </c:pt>
                <c:pt idx="4">
                  <c:v>0.61</c:v>
                </c:pt>
                <c:pt idx="5">
                  <c:v>0.7</c:v>
                </c:pt>
                <c:pt idx="6">
                  <c:v>0.95</c:v>
                </c:pt>
                <c:pt idx="7">
                  <c:v>0.49</c:v>
                </c:pt>
                <c:pt idx="8">
                  <c:v>0.55000000000000004</c:v>
                </c:pt>
                <c:pt idx="9">
                  <c:v>0.56000000000000005</c:v>
                </c:pt>
                <c:pt idx="10">
                  <c:v>0.5</c:v>
                </c:pt>
                <c:pt idx="11">
                  <c:v>0.3</c:v>
                </c:pt>
                <c:pt idx="12">
                  <c:v>0.76999999999998181</c:v>
                </c:pt>
                <c:pt idx="13">
                  <c:v>0.95999999999997954</c:v>
                </c:pt>
                <c:pt idx="14">
                  <c:v>1</c:v>
                </c:pt>
                <c:pt idx="15">
                  <c:v>1.2099999999999795</c:v>
                </c:pt>
                <c:pt idx="16">
                  <c:v>0.77999999999997272</c:v>
                </c:pt>
                <c:pt idx="17">
                  <c:v>0.89900000000000091</c:v>
                </c:pt>
                <c:pt idx="18">
                  <c:v>1.0589999999999691</c:v>
                </c:pt>
                <c:pt idx="19">
                  <c:v>1.089999999999975</c:v>
                </c:pt>
                <c:pt idx="20">
                  <c:v>0.49000000000000909</c:v>
                </c:pt>
                <c:pt idx="21">
                  <c:v>0.34999999999996589</c:v>
                </c:pt>
                <c:pt idx="22">
                  <c:v>0.5</c:v>
                </c:pt>
                <c:pt idx="23">
                  <c:v>0.56999999999999318</c:v>
                </c:pt>
                <c:pt idx="24">
                  <c:v>0.31999999999999318</c:v>
                </c:pt>
                <c:pt idx="25">
                  <c:v>0.31999999999999318</c:v>
                </c:pt>
                <c:pt idx="26">
                  <c:v>0.34999999999996589</c:v>
                </c:pt>
                <c:pt idx="27">
                  <c:v>0.5</c:v>
                </c:pt>
                <c:pt idx="28" formatCode="General">
                  <c:v>0.44999999999998863</c:v>
                </c:pt>
                <c:pt idx="29" formatCode="General">
                  <c:v>0.98</c:v>
                </c:pt>
                <c:pt idx="30" formatCode="General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F3-4A32-BF6C-4916CF4BE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4508912"/>
        <c:axId val="1"/>
      </c:barChart>
      <c:catAx>
        <c:axId val="13450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170921198668147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4208809135399674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34508912"/>
        <c:crosses val="autoZero"/>
        <c:crossBetween val="between"/>
        <c:majorUnit val="2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7960848287112562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I.14 </a:t>
            </a:r>
            <a:r>
              <a:rPr lang="th-TH"/>
              <a:t>น้ำอิง อ.ขุนตาล จ.เชียงราย</a:t>
            </a:r>
          </a:p>
        </c:rich>
      </c:tx>
      <c:layout>
        <c:manualLayout>
          <c:xMode val="edge"/>
          <c:yMode val="edge"/>
          <c:x val="0.35884177869700101"/>
          <c:y val="1.864406779661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340227507756"/>
          <c:y val="0.2135593220338983"/>
          <c:w val="0.76732161323681491"/>
          <c:h val="0.5745762711864407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2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A3-40B0-BEB9-6408922609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I.14'!$A$9:$A$39</c:f>
              <c:numCache>
                <c:formatCode>General</c:formatCode>
                <c:ptCount val="31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  <c:pt idx="30">
                  <c:v>2566</c:v>
                </c:pt>
              </c:numCache>
            </c:numRef>
          </c:cat>
          <c:val>
            <c:numRef>
              <c:f>'Data I.14'!$C$9:$C$39</c:f>
              <c:numCache>
                <c:formatCode>0.00</c:formatCode>
                <c:ptCount val="31"/>
                <c:pt idx="0">
                  <c:v>236.2</c:v>
                </c:pt>
                <c:pt idx="1">
                  <c:v>833.2</c:v>
                </c:pt>
                <c:pt idx="2">
                  <c:v>649.6</c:v>
                </c:pt>
                <c:pt idx="3">
                  <c:v>298</c:v>
                </c:pt>
                <c:pt idx="4">
                  <c:v>468.2</c:v>
                </c:pt>
                <c:pt idx="5">
                  <c:v>306.10000000000002</c:v>
                </c:pt>
                <c:pt idx="6">
                  <c:v>403.4</c:v>
                </c:pt>
                <c:pt idx="7">
                  <c:v>238</c:v>
                </c:pt>
                <c:pt idx="8">
                  <c:v>563.9</c:v>
                </c:pt>
                <c:pt idx="9">
                  <c:v>546.5</c:v>
                </c:pt>
                <c:pt idx="10">
                  <c:v>490.3</c:v>
                </c:pt>
                <c:pt idx="11">
                  <c:v>597.4</c:v>
                </c:pt>
                <c:pt idx="12">
                  <c:v>482.5</c:v>
                </c:pt>
                <c:pt idx="13">
                  <c:v>323.25</c:v>
                </c:pt>
                <c:pt idx="14">
                  <c:v>277.7</c:v>
                </c:pt>
                <c:pt idx="15">
                  <c:v>403.4</c:v>
                </c:pt>
                <c:pt idx="16">
                  <c:v>250.8</c:v>
                </c:pt>
                <c:pt idx="17">
                  <c:v>494</c:v>
                </c:pt>
                <c:pt idx="18">
                  <c:v>456</c:v>
                </c:pt>
                <c:pt idx="19">
                  <c:v>280.25</c:v>
                </c:pt>
                <c:pt idx="20">
                  <c:v>303.8</c:v>
                </c:pt>
                <c:pt idx="21">
                  <c:v>352.96</c:v>
                </c:pt>
                <c:pt idx="22">
                  <c:v>185.76</c:v>
                </c:pt>
                <c:pt idx="23">
                  <c:v>314.14999999999998</c:v>
                </c:pt>
                <c:pt idx="24">
                  <c:v>375.5</c:v>
                </c:pt>
                <c:pt idx="25">
                  <c:v>389.6</c:v>
                </c:pt>
                <c:pt idx="26">
                  <c:v>320.60000000000002</c:v>
                </c:pt>
                <c:pt idx="27">
                  <c:v>174.1</c:v>
                </c:pt>
                <c:pt idx="28">
                  <c:v>230.61</c:v>
                </c:pt>
                <c:pt idx="29">
                  <c:v>400.6</c:v>
                </c:pt>
                <c:pt idx="30">
                  <c:v>213.8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3-40B0-BEB9-640892260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0403088"/>
        <c:axId val="1"/>
      </c:barChart>
      <c:catAx>
        <c:axId val="19040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120992761116855"/>
              <c:y val="0.881355932203389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4.1365046535677356E-3"/>
              <c:y val="0.323728813559322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90403088"/>
        <c:crosses val="autoZero"/>
        <c:crossBetween val="between"/>
        <c:majorUnit val="2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I.14 </a:t>
            </a:r>
            <a:r>
              <a:rPr lang="th-TH"/>
              <a:t>น้ำอิง อ.ขุนตาล จ.เชียงราย</a:t>
            </a:r>
          </a:p>
        </c:rich>
      </c:tx>
      <c:layout>
        <c:manualLayout>
          <c:xMode val="edge"/>
          <c:yMode val="edge"/>
          <c:x val="0.35884177869700101"/>
          <c:y val="1.864406779661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7849017580145"/>
          <c:y val="0.2135593220338983"/>
          <c:w val="0.79627714581178899"/>
          <c:h val="0.57457627118644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I.14'!$A$9:$A$39</c:f>
              <c:numCache>
                <c:formatCode>General</c:formatCode>
                <c:ptCount val="31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  <c:pt idx="30">
                  <c:v>2566</c:v>
                </c:pt>
              </c:numCache>
            </c:numRef>
          </c:cat>
          <c:val>
            <c:numRef>
              <c:f>'Data I.14'!$I$9:$I$39</c:f>
              <c:numCache>
                <c:formatCode>0.00</c:formatCode>
                <c:ptCount val="31"/>
                <c:pt idx="0">
                  <c:v>0.84</c:v>
                </c:pt>
                <c:pt idx="1">
                  <c:v>0.9</c:v>
                </c:pt>
                <c:pt idx="2">
                  <c:v>1.9</c:v>
                </c:pt>
                <c:pt idx="3">
                  <c:v>1.1000000000000001</c:v>
                </c:pt>
                <c:pt idx="4">
                  <c:v>0.44</c:v>
                </c:pt>
                <c:pt idx="5">
                  <c:v>0.82</c:v>
                </c:pt>
                <c:pt idx="6">
                  <c:v>3.28</c:v>
                </c:pt>
                <c:pt idx="7">
                  <c:v>0.63</c:v>
                </c:pt>
                <c:pt idx="8">
                  <c:v>1.05</c:v>
                </c:pt>
                <c:pt idx="9">
                  <c:v>4</c:v>
                </c:pt>
                <c:pt idx="10">
                  <c:v>1.85</c:v>
                </c:pt>
                <c:pt idx="11">
                  <c:v>0.4</c:v>
                </c:pt>
                <c:pt idx="12">
                  <c:v>4.96</c:v>
                </c:pt>
                <c:pt idx="13">
                  <c:v>0.94</c:v>
                </c:pt>
                <c:pt idx="14">
                  <c:v>0.83</c:v>
                </c:pt>
                <c:pt idx="15">
                  <c:v>3.22</c:v>
                </c:pt>
                <c:pt idx="16">
                  <c:v>0.32</c:v>
                </c:pt>
                <c:pt idx="17">
                  <c:v>0.32</c:v>
                </c:pt>
                <c:pt idx="18">
                  <c:v>2.9</c:v>
                </c:pt>
                <c:pt idx="19">
                  <c:v>0.08</c:v>
                </c:pt>
                <c:pt idx="20">
                  <c:v>0</c:v>
                </c:pt>
                <c:pt idx="21">
                  <c:v>0</c:v>
                </c:pt>
                <c:pt idx="22">
                  <c:v>0.03</c:v>
                </c:pt>
                <c:pt idx="23">
                  <c:v>0</c:v>
                </c:pt>
                <c:pt idx="24">
                  <c:v>0</c:v>
                </c:pt>
                <c:pt idx="25">
                  <c:v>0.05</c:v>
                </c:pt>
                <c:pt idx="26">
                  <c:v>0.04</c:v>
                </c:pt>
                <c:pt idx="27">
                  <c:v>0.03</c:v>
                </c:pt>
                <c:pt idx="28">
                  <c:v>0.02</c:v>
                </c:pt>
                <c:pt idx="29">
                  <c:v>0.85</c:v>
                </c:pt>
                <c:pt idx="30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14-435E-A5FE-F0197D00A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4506992"/>
        <c:axId val="1"/>
      </c:barChart>
      <c:catAx>
        <c:axId val="13450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673216132368151"/>
              <c:y val="0.881355932203389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4.1365046535677356E-3"/>
              <c:y val="0.323728813559322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34506992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23B1B2-F7D8-6E8E-1A7B-D1CB41880C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5FCB14-4074-FC65-4B93-F2882D1F40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B0837E-5E29-2E9E-1534-E0183F182B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7"/>
  <sheetViews>
    <sheetView topLeftCell="A9" zoomScaleNormal="100" workbookViewId="0">
      <selection activeCell="J46" sqref="J46"/>
    </sheetView>
  </sheetViews>
  <sheetFormatPr defaultRowHeight="21" x14ac:dyDescent="0.45"/>
  <cols>
    <col min="1" max="1" width="5.8320312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6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7.6640625" style="11" customWidth="1"/>
    <col min="11" max="11" width="6.83203125" style="6" customWidth="1"/>
    <col min="12" max="12" width="7.83203125" style="6" customWidth="1"/>
    <col min="13" max="13" width="7.6640625" style="11" customWidth="1"/>
    <col min="14" max="14" width="8.83203125" style="6" customWidth="1"/>
    <col min="15" max="15" width="6.83203125" style="6" customWidth="1"/>
    <col min="16" max="16" width="9.33203125" style="1" customWidth="1"/>
    <col min="17" max="17" width="11.5" style="1" customWidth="1"/>
    <col min="18" max="16384" width="9.33203125" style="1"/>
  </cols>
  <sheetData>
    <row r="1" spans="1:40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0" ht="6" customHeight="1" x14ac:dyDescent="0.45">
      <c r="A2" s="5"/>
      <c r="D2" s="7"/>
      <c r="G2" s="7"/>
      <c r="I2" s="8"/>
      <c r="J2" s="9"/>
      <c r="K2" s="10"/>
      <c r="L2" s="10"/>
    </row>
    <row r="3" spans="1:40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3"/>
      <c r="J3" s="15"/>
      <c r="K3" s="16"/>
      <c r="L3" s="17" t="s">
        <v>3</v>
      </c>
      <c r="M3" s="15"/>
      <c r="N3" s="13"/>
      <c r="O3" s="13"/>
      <c r="AM3" s="18">
        <v>34313</v>
      </c>
      <c r="AN3" s="10">
        <v>1097.99</v>
      </c>
    </row>
    <row r="4" spans="1:40" ht="22.5" customHeight="1" x14ac:dyDescent="0.45">
      <c r="A4" s="19" t="s">
        <v>4</v>
      </c>
      <c r="B4" s="20"/>
      <c r="C4" s="20"/>
      <c r="D4" s="14"/>
      <c r="E4" s="13"/>
      <c r="F4" s="13"/>
      <c r="G4" s="14"/>
      <c r="H4" s="13"/>
      <c r="I4" s="21"/>
      <c r="J4" s="22"/>
      <c r="K4" s="16"/>
      <c r="L4" s="16"/>
      <c r="M4" s="15"/>
      <c r="N4" s="13"/>
      <c r="O4" s="13"/>
      <c r="AM4" s="18">
        <v>34679</v>
      </c>
      <c r="AN4" s="10">
        <v>4233.7</v>
      </c>
    </row>
    <row r="5" spans="1:40" x14ac:dyDescent="0.45">
      <c r="A5" s="23"/>
      <c r="B5" s="24" t="s">
        <v>5</v>
      </c>
      <c r="C5" s="24"/>
      <c r="D5" s="25"/>
      <c r="E5" s="26"/>
      <c r="F5" s="26"/>
      <c r="G5" s="27"/>
      <c r="H5" s="28" t="s">
        <v>6</v>
      </c>
      <c r="I5" s="26"/>
      <c r="J5" s="29"/>
      <c r="K5" s="26"/>
      <c r="L5" s="26"/>
      <c r="M5" s="30"/>
      <c r="N5" s="31" t="s">
        <v>7</v>
      </c>
      <c r="O5" s="32"/>
      <c r="Q5" s="33">
        <v>351.43</v>
      </c>
      <c r="AM5" s="18">
        <v>35045</v>
      </c>
      <c r="AN5" s="10">
        <v>3203.23</v>
      </c>
    </row>
    <row r="6" spans="1:40" x14ac:dyDescent="0.45">
      <c r="A6" s="34" t="s">
        <v>8</v>
      </c>
      <c r="B6" s="35" t="s">
        <v>9</v>
      </c>
      <c r="C6" s="36"/>
      <c r="D6" s="37"/>
      <c r="E6" s="35" t="s">
        <v>10</v>
      </c>
      <c r="F6" s="35"/>
      <c r="G6" s="37"/>
      <c r="H6" s="35" t="s">
        <v>9</v>
      </c>
      <c r="I6" s="35"/>
      <c r="J6" s="37"/>
      <c r="K6" s="35" t="s">
        <v>10</v>
      </c>
      <c r="L6" s="35"/>
      <c r="M6" s="38"/>
      <c r="N6" s="35" t="s">
        <v>1</v>
      </c>
      <c r="O6" s="35"/>
      <c r="AM6" s="18">
        <v>35411</v>
      </c>
      <c r="AN6" s="10">
        <v>1870.453</v>
      </c>
    </row>
    <row r="7" spans="1:40" s="6" customFormat="1" x14ac:dyDescent="0.45">
      <c r="A7" s="39" t="s">
        <v>11</v>
      </c>
      <c r="B7" s="40" t="s">
        <v>12</v>
      </c>
      <c r="C7" s="40" t="s">
        <v>13</v>
      </c>
      <c r="D7" s="41" t="s">
        <v>14</v>
      </c>
      <c r="E7" s="40" t="s">
        <v>12</v>
      </c>
      <c r="F7" s="40" t="s">
        <v>13</v>
      </c>
      <c r="G7" s="41" t="s">
        <v>14</v>
      </c>
      <c r="H7" s="40" t="s">
        <v>12</v>
      </c>
      <c r="I7" s="40" t="s">
        <v>13</v>
      </c>
      <c r="J7" s="41" t="s">
        <v>14</v>
      </c>
      <c r="K7" s="40" t="s">
        <v>12</v>
      </c>
      <c r="L7" s="40" t="s">
        <v>13</v>
      </c>
      <c r="M7" s="42" t="s">
        <v>14</v>
      </c>
      <c r="N7" s="40" t="s">
        <v>13</v>
      </c>
      <c r="O7" s="40" t="s">
        <v>15</v>
      </c>
      <c r="AM7" s="18">
        <v>35777</v>
      </c>
      <c r="AN7" s="10">
        <v>2249.4679999999998</v>
      </c>
    </row>
    <row r="8" spans="1:40" x14ac:dyDescent="0.45">
      <c r="A8" s="43"/>
      <c r="B8" s="44" t="s">
        <v>16</v>
      </c>
      <c r="C8" s="44" t="s">
        <v>17</v>
      </c>
      <c r="D8" s="45"/>
      <c r="E8" s="44" t="s">
        <v>16</v>
      </c>
      <c r="F8" s="44" t="s">
        <v>17</v>
      </c>
      <c r="G8" s="45"/>
      <c r="H8" s="44" t="s">
        <v>16</v>
      </c>
      <c r="I8" s="44" t="s">
        <v>17</v>
      </c>
      <c r="J8" s="45"/>
      <c r="K8" s="44" t="s">
        <v>16</v>
      </c>
      <c r="L8" s="44" t="s">
        <v>17</v>
      </c>
      <c r="M8" s="46"/>
      <c r="N8" s="44" t="s">
        <v>18</v>
      </c>
      <c r="O8" s="44" t="s">
        <v>17</v>
      </c>
      <c r="Q8" s="86" t="s">
        <v>5</v>
      </c>
      <c r="R8" s="86" t="s">
        <v>6</v>
      </c>
      <c r="AM8" s="18">
        <v>36143</v>
      </c>
      <c r="AN8" s="10">
        <v>1217.0409999999999</v>
      </c>
    </row>
    <row r="9" spans="1:40" ht="18" customHeight="1" x14ac:dyDescent="0.45">
      <c r="A9" s="47">
        <v>2536</v>
      </c>
      <c r="B9" s="48">
        <v>357.59</v>
      </c>
      <c r="C9" s="49">
        <v>236.2</v>
      </c>
      <c r="D9" s="50">
        <v>35628</v>
      </c>
      <c r="E9" s="51">
        <f t="shared" ref="E9:E20" si="0">$Q$5+R9</f>
        <v>351.81</v>
      </c>
      <c r="F9" s="52">
        <v>234.1</v>
      </c>
      <c r="G9" s="53">
        <v>35628</v>
      </c>
      <c r="H9" s="48">
        <v>351.81</v>
      </c>
      <c r="I9" s="49">
        <v>0.84</v>
      </c>
      <c r="J9" s="50">
        <v>36234</v>
      </c>
      <c r="K9" s="51">
        <f t="shared" ref="K9:K20" si="1">$Q$5+U9</f>
        <v>351.43</v>
      </c>
      <c r="L9" s="52">
        <v>0.84</v>
      </c>
      <c r="M9" s="53">
        <v>35534</v>
      </c>
      <c r="N9" s="48">
        <v>1097.99</v>
      </c>
      <c r="O9" s="54">
        <v>34.82</v>
      </c>
      <c r="P9" s="55"/>
      <c r="Q9" s="6">
        <v>6.16</v>
      </c>
      <c r="R9" s="6">
        <v>0.38</v>
      </c>
      <c r="S9" s="55"/>
      <c r="T9" s="56"/>
      <c r="U9" s="56"/>
      <c r="V9" s="55"/>
      <c r="AM9" s="18">
        <v>36509</v>
      </c>
      <c r="AN9" s="10">
        <v>2187.96</v>
      </c>
    </row>
    <row r="10" spans="1:40" ht="18" customHeight="1" x14ac:dyDescent="0.45">
      <c r="A10" s="57">
        <v>2537</v>
      </c>
      <c r="B10" s="58">
        <v>360.4</v>
      </c>
      <c r="C10" s="59">
        <v>833.2</v>
      </c>
      <c r="D10" s="50">
        <v>35673</v>
      </c>
      <c r="E10" s="60">
        <f t="shared" si="0"/>
        <v>351.94</v>
      </c>
      <c r="F10" s="49">
        <v>816.4</v>
      </c>
      <c r="G10" s="61">
        <v>35674</v>
      </c>
      <c r="H10" s="48">
        <v>351.94</v>
      </c>
      <c r="I10" s="49">
        <v>0.9</v>
      </c>
      <c r="J10" s="50">
        <v>36288</v>
      </c>
      <c r="K10" s="60">
        <f t="shared" si="1"/>
        <v>351.43</v>
      </c>
      <c r="L10" s="49">
        <v>0.9</v>
      </c>
      <c r="M10" s="61">
        <v>35558</v>
      </c>
      <c r="N10" s="48">
        <v>4233.7</v>
      </c>
      <c r="O10" s="54">
        <v>134.19999999999999</v>
      </c>
      <c r="P10" s="55"/>
      <c r="Q10" s="6">
        <v>8.9700000000000006</v>
      </c>
      <c r="R10" s="6">
        <v>0.51</v>
      </c>
      <c r="S10" s="55"/>
      <c r="T10" s="56"/>
      <c r="U10" s="56"/>
      <c r="V10" s="55"/>
      <c r="AM10" s="18">
        <v>36875</v>
      </c>
      <c r="AN10" s="10">
        <v>1580.596</v>
      </c>
    </row>
    <row r="11" spans="1:40" ht="18" customHeight="1" x14ac:dyDescent="0.45">
      <c r="A11" s="57">
        <v>2538</v>
      </c>
      <c r="B11" s="48">
        <v>359.89</v>
      </c>
      <c r="C11" s="49">
        <v>649.6</v>
      </c>
      <c r="D11" s="50">
        <v>35677</v>
      </c>
      <c r="E11" s="60">
        <f t="shared" si="0"/>
        <v>352.42</v>
      </c>
      <c r="F11" s="49">
        <v>649.6</v>
      </c>
      <c r="G11" s="61">
        <v>35677</v>
      </c>
      <c r="H11" s="48">
        <v>352.42</v>
      </c>
      <c r="I11" s="49">
        <v>1.9</v>
      </c>
      <c r="J11" s="50">
        <v>36246</v>
      </c>
      <c r="K11" s="60">
        <f t="shared" si="1"/>
        <v>351.43</v>
      </c>
      <c r="L11" s="49">
        <v>1.9</v>
      </c>
      <c r="M11" s="61">
        <v>35546</v>
      </c>
      <c r="N11" s="48">
        <v>3203.23</v>
      </c>
      <c r="O11" s="54">
        <v>101.3</v>
      </c>
      <c r="P11" s="55"/>
      <c r="Q11" s="6">
        <v>8.4600000000000009</v>
      </c>
      <c r="R11" s="6">
        <v>0.99</v>
      </c>
      <c r="S11" s="55"/>
      <c r="T11" s="56"/>
      <c r="U11" s="56"/>
      <c r="V11" s="55"/>
      <c r="AM11" s="18">
        <v>37241</v>
      </c>
      <c r="AN11" s="10">
        <v>3523.41</v>
      </c>
    </row>
    <row r="12" spans="1:40" ht="18" customHeight="1" x14ac:dyDescent="0.45">
      <c r="A12" s="57">
        <v>2539</v>
      </c>
      <c r="B12" s="48">
        <v>358.13</v>
      </c>
      <c r="C12" s="49">
        <v>298</v>
      </c>
      <c r="D12" s="50">
        <v>35663</v>
      </c>
      <c r="E12" s="60">
        <f t="shared" si="0"/>
        <v>352.21</v>
      </c>
      <c r="F12" s="49">
        <v>297.2</v>
      </c>
      <c r="G12" s="61">
        <v>35669</v>
      </c>
      <c r="H12" s="48">
        <v>352.21</v>
      </c>
      <c r="I12" s="49">
        <v>1.1000000000000001</v>
      </c>
      <c r="J12" s="50">
        <v>36229</v>
      </c>
      <c r="K12" s="60">
        <f t="shared" si="1"/>
        <v>351.43</v>
      </c>
      <c r="L12" s="49">
        <v>1.1000000000000001</v>
      </c>
      <c r="M12" s="61">
        <v>35499</v>
      </c>
      <c r="N12" s="48">
        <v>1870.453</v>
      </c>
      <c r="O12" s="54">
        <v>59.31</v>
      </c>
      <c r="P12" s="55"/>
      <c r="Q12" s="6">
        <v>6.7</v>
      </c>
      <c r="R12" s="6">
        <v>0.78</v>
      </c>
      <c r="S12" s="55"/>
      <c r="T12" s="56"/>
      <c r="U12" s="56"/>
      <c r="V12" s="55"/>
      <c r="AM12" s="18">
        <v>37607</v>
      </c>
      <c r="AN12" s="10">
        <v>3423.93</v>
      </c>
    </row>
    <row r="13" spans="1:40" ht="18" customHeight="1" x14ac:dyDescent="0.45">
      <c r="A13" s="57">
        <v>2540</v>
      </c>
      <c r="B13" s="48">
        <v>359.51</v>
      </c>
      <c r="C13" s="49">
        <v>468.2</v>
      </c>
      <c r="D13" s="50">
        <v>36407</v>
      </c>
      <c r="E13" s="60">
        <f t="shared" si="0"/>
        <v>352.04</v>
      </c>
      <c r="F13" s="49">
        <v>468.2</v>
      </c>
      <c r="G13" s="61">
        <v>36407</v>
      </c>
      <c r="H13" s="48">
        <v>352.04</v>
      </c>
      <c r="I13" s="49">
        <v>0.44</v>
      </c>
      <c r="J13" s="50">
        <v>36355</v>
      </c>
      <c r="K13" s="60">
        <f t="shared" si="1"/>
        <v>351.43</v>
      </c>
      <c r="L13" s="49">
        <v>0.48</v>
      </c>
      <c r="M13" s="61">
        <v>36355</v>
      </c>
      <c r="N13" s="48">
        <v>2249.4679999999998</v>
      </c>
      <c r="O13" s="54">
        <v>71.33</v>
      </c>
      <c r="P13" s="55"/>
      <c r="Q13" s="6">
        <v>8.08</v>
      </c>
      <c r="R13" s="6">
        <v>0.61</v>
      </c>
      <c r="S13" s="55"/>
      <c r="T13" s="56"/>
      <c r="U13" s="56"/>
      <c r="V13" s="55"/>
      <c r="AM13" s="18">
        <v>37973</v>
      </c>
      <c r="AN13" s="10">
        <v>2137.9699999999998</v>
      </c>
    </row>
    <row r="14" spans="1:40" ht="18" customHeight="1" x14ac:dyDescent="0.45">
      <c r="A14" s="57">
        <v>2541</v>
      </c>
      <c r="B14" s="48">
        <v>358.56</v>
      </c>
      <c r="C14" s="49">
        <v>306.10000000000002</v>
      </c>
      <c r="D14" s="50">
        <v>36414</v>
      </c>
      <c r="E14" s="60">
        <f t="shared" si="0"/>
        <v>352.13</v>
      </c>
      <c r="F14" s="49">
        <v>305.39999999999998</v>
      </c>
      <c r="G14" s="61">
        <v>36414</v>
      </c>
      <c r="H14" s="48">
        <v>352.13</v>
      </c>
      <c r="I14" s="49">
        <v>0.82</v>
      </c>
      <c r="J14" s="50">
        <v>36971</v>
      </c>
      <c r="K14" s="60">
        <f t="shared" si="1"/>
        <v>351.43</v>
      </c>
      <c r="L14" s="49">
        <v>0.57999999999999996</v>
      </c>
      <c r="M14" s="61">
        <v>35510</v>
      </c>
      <c r="N14" s="48">
        <v>1217.0409999999999</v>
      </c>
      <c r="O14" s="54">
        <v>38.590000000000003</v>
      </c>
      <c r="P14" s="55"/>
      <c r="Q14" s="6">
        <v>7.13</v>
      </c>
      <c r="R14" s="6">
        <v>0.7</v>
      </c>
      <c r="S14" s="55"/>
      <c r="T14" s="56"/>
      <c r="U14" s="56"/>
      <c r="V14" s="55"/>
      <c r="AM14" s="18">
        <v>38339</v>
      </c>
      <c r="AN14" s="10">
        <v>3491.8</v>
      </c>
    </row>
    <row r="15" spans="1:40" ht="18" customHeight="1" x14ac:dyDescent="0.45">
      <c r="A15" s="57">
        <v>2542</v>
      </c>
      <c r="B15" s="48">
        <v>359.25</v>
      </c>
      <c r="C15" s="49">
        <v>403.4</v>
      </c>
      <c r="D15" s="50" t="s">
        <v>19</v>
      </c>
      <c r="E15" s="60">
        <f t="shared" si="0"/>
        <v>352.38</v>
      </c>
      <c r="F15" s="49">
        <v>403.4</v>
      </c>
      <c r="G15" s="61">
        <v>37169</v>
      </c>
      <c r="H15" s="48">
        <v>352.38</v>
      </c>
      <c r="I15" s="49">
        <v>3.28</v>
      </c>
      <c r="J15" s="50">
        <v>36973</v>
      </c>
      <c r="K15" s="60">
        <f t="shared" si="1"/>
        <v>351.43</v>
      </c>
      <c r="L15" s="49">
        <v>3.28</v>
      </c>
      <c r="M15" s="61">
        <v>36973</v>
      </c>
      <c r="N15" s="48">
        <v>2187.96</v>
      </c>
      <c r="O15" s="54">
        <v>69.19</v>
      </c>
      <c r="Q15" s="6">
        <v>7.82</v>
      </c>
      <c r="R15" s="6">
        <v>0.95</v>
      </c>
      <c r="S15" s="55"/>
      <c r="T15" s="56"/>
      <c r="U15" s="56"/>
      <c r="V15" s="55"/>
      <c r="AM15" s="18">
        <v>38705</v>
      </c>
      <c r="AN15" s="10">
        <v>3036.8381759999997</v>
      </c>
    </row>
    <row r="16" spans="1:40" ht="18" customHeight="1" x14ac:dyDescent="0.45">
      <c r="A16" s="57">
        <v>2543</v>
      </c>
      <c r="B16" s="48">
        <v>357.93</v>
      </c>
      <c r="C16" s="49">
        <v>238</v>
      </c>
      <c r="D16" s="50">
        <v>37096</v>
      </c>
      <c r="E16" s="60">
        <f t="shared" si="0"/>
        <v>351.92</v>
      </c>
      <c r="F16" s="49">
        <v>237.5</v>
      </c>
      <c r="G16" s="61">
        <v>37096</v>
      </c>
      <c r="H16" s="48">
        <v>351.92</v>
      </c>
      <c r="I16" s="49">
        <v>0.63</v>
      </c>
      <c r="J16" s="50">
        <v>36953</v>
      </c>
      <c r="K16" s="60">
        <f t="shared" si="1"/>
        <v>351.43</v>
      </c>
      <c r="L16" s="49">
        <v>0.7</v>
      </c>
      <c r="M16" s="61">
        <v>36953</v>
      </c>
      <c r="N16" s="48">
        <v>1580.596</v>
      </c>
      <c r="O16" s="54">
        <v>50.12</v>
      </c>
      <c r="Q16" s="6">
        <v>6.5</v>
      </c>
      <c r="R16" s="6">
        <v>0.49</v>
      </c>
      <c r="S16" s="55"/>
      <c r="T16" s="56"/>
      <c r="U16" s="56"/>
      <c r="V16" s="55"/>
      <c r="AM16" s="18">
        <v>39071</v>
      </c>
      <c r="AN16" s="10">
        <v>2310.5597760000005</v>
      </c>
    </row>
    <row r="17" spans="1:40" ht="18" customHeight="1" x14ac:dyDescent="0.45">
      <c r="A17" s="57">
        <v>2544</v>
      </c>
      <c r="B17" s="48">
        <v>359.84</v>
      </c>
      <c r="C17" s="49">
        <v>563.9</v>
      </c>
      <c r="D17" s="50">
        <v>37487</v>
      </c>
      <c r="E17" s="60">
        <f t="shared" si="0"/>
        <v>351.98</v>
      </c>
      <c r="F17" s="49">
        <v>563.9</v>
      </c>
      <c r="G17" s="61">
        <v>37487</v>
      </c>
      <c r="H17" s="48">
        <v>351.98</v>
      </c>
      <c r="I17" s="49">
        <v>1.05</v>
      </c>
      <c r="J17" s="50">
        <v>37377</v>
      </c>
      <c r="K17" s="60">
        <f t="shared" si="1"/>
        <v>351.43</v>
      </c>
      <c r="L17" s="49">
        <v>1.2</v>
      </c>
      <c r="M17" s="61">
        <v>37376</v>
      </c>
      <c r="N17" s="48">
        <v>3523.41</v>
      </c>
      <c r="O17" s="54">
        <v>111.7</v>
      </c>
      <c r="Q17" s="6">
        <v>8.41</v>
      </c>
      <c r="R17" s="6">
        <v>0.55000000000000004</v>
      </c>
      <c r="S17" s="55"/>
      <c r="T17" s="56"/>
      <c r="U17" s="56"/>
      <c r="V17" s="55"/>
      <c r="AM17" s="18">
        <v>39437</v>
      </c>
      <c r="AN17" s="10">
        <v>1327.75</v>
      </c>
    </row>
    <row r="18" spans="1:40" ht="18" customHeight="1" x14ac:dyDescent="0.45">
      <c r="A18" s="57">
        <v>2545</v>
      </c>
      <c r="B18" s="48">
        <v>359.58</v>
      </c>
      <c r="C18" s="49">
        <v>546.5</v>
      </c>
      <c r="D18" s="50">
        <v>37520</v>
      </c>
      <c r="E18" s="60">
        <f t="shared" si="0"/>
        <v>351.99</v>
      </c>
      <c r="F18" s="49">
        <v>546.5</v>
      </c>
      <c r="G18" s="61">
        <v>37520</v>
      </c>
      <c r="H18" s="48">
        <v>351.99</v>
      </c>
      <c r="I18" s="49">
        <v>4</v>
      </c>
      <c r="J18" s="50">
        <v>37359</v>
      </c>
      <c r="K18" s="60">
        <f t="shared" si="1"/>
        <v>351.43</v>
      </c>
      <c r="L18" s="49">
        <v>0.8</v>
      </c>
      <c r="M18" s="61">
        <v>37359</v>
      </c>
      <c r="N18" s="48">
        <v>3423.93</v>
      </c>
      <c r="O18" s="54">
        <v>108.571793121</v>
      </c>
      <c r="Q18" s="6">
        <v>8.15</v>
      </c>
      <c r="R18" s="6">
        <v>0.56000000000000005</v>
      </c>
      <c r="S18" s="55"/>
      <c r="T18" s="56"/>
      <c r="U18" s="56"/>
      <c r="V18" s="55"/>
      <c r="AM18" s="18">
        <v>39803</v>
      </c>
      <c r="AN18" s="6">
        <v>2948.93</v>
      </c>
    </row>
    <row r="19" spans="1:40" ht="18" customHeight="1" x14ac:dyDescent="0.45">
      <c r="A19" s="57">
        <v>2546</v>
      </c>
      <c r="B19" s="48">
        <v>359.46</v>
      </c>
      <c r="C19" s="49">
        <v>490.3</v>
      </c>
      <c r="D19" s="50">
        <v>37522</v>
      </c>
      <c r="E19" s="60">
        <f t="shared" si="0"/>
        <v>351.93</v>
      </c>
      <c r="F19" s="49">
        <v>490.3</v>
      </c>
      <c r="G19" s="61">
        <v>37522</v>
      </c>
      <c r="H19" s="48">
        <v>351.93</v>
      </c>
      <c r="I19" s="49">
        <v>1.85</v>
      </c>
      <c r="J19" s="50">
        <v>37388</v>
      </c>
      <c r="K19" s="60">
        <f t="shared" si="1"/>
        <v>351.43</v>
      </c>
      <c r="L19" s="49">
        <v>1.85</v>
      </c>
      <c r="M19" s="50">
        <v>37388</v>
      </c>
      <c r="N19" s="60">
        <v>2137.9699999999998</v>
      </c>
      <c r="O19" s="54">
        <v>67.794387309000001</v>
      </c>
      <c r="Q19" s="6">
        <v>8.0299999999999994</v>
      </c>
      <c r="R19" s="6">
        <v>0.5</v>
      </c>
      <c r="S19" s="55"/>
      <c r="T19" s="56"/>
      <c r="U19" s="56"/>
      <c r="V19" s="55"/>
      <c r="AM19" s="18">
        <v>40169</v>
      </c>
      <c r="AN19" s="10">
        <v>1337.21</v>
      </c>
    </row>
    <row r="20" spans="1:40" ht="18" customHeight="1" x14ac:dyDescent="0.45">
      <c r="A20" s="57">
        <v>2547</v>
      </c>
      <c r="B20" s="48">
        <v>359.97</v>
      </c>
      <c r="C20" s="49">
        <v>597.4</v>
      </c>
      <c r="D20" s="50">
        <v>37516</v>
      </c>
      <c r="E20" s="60">
        <f t="shared" si="0"/>
        <v>351.73</v>
      </c>
      <c r="F20" s="49">
        <v>597.19000000000005</v>
      </c>
      <c r="G20" s="61">
        <v>37516</v>
      </c>
      <c r="H20" s="48">
        <v>351.73</v>
      </c>
      <c r="I20" s="49">
        <v>0.4</v>
      </c>
      <c r="J20" s="50">
        <v>37347</v>
      </c>
      <c r="K20" s="60">
        <f t="shared" si="1"/>
        <v>351.43</v>
      </c>
      <c r="L20" s="49">
        <v>0.44</v>
      </c>
      <c r="M20" s="50">
        <v>37347</v>
      </c>
      <c r="N20" s="60">
        <v>3491.8</v>
      </c>
      <c r="O20" s="54">
        <v>110.72393045999999</v>
      </c>
      <c r="Q20" s="6">
        <v>8.5399999999999991</v>
      </c>
      <c r="R20" s="6">
        <v>0.3</v>
      </c>
      <c r="S20" s="55"/>
      <c r="T20" s="62"/>
      <c r="U20" s="56"/>
      <c r="V20" s="55"/>
      <c r="AM20" s="18">
        <v>40535</v>
      </c>
      <c r="AN20" s="1">
        <v>2289.35</v>
      </c>
    </row>
    <row r="21" spans="1:40" ht="18" customHeight="1" x14ac:dyDescent="0.45">
      <c r="A21" s="57">
        <v>2548</v>
      </c>
      <c r="B21" s="48">
        <v>359.55</v>
      </c>
      <c r="C21" s="49">
        <v>482.5</v>
      </c>
      <c r="D21" s="50">
        <v>38628</v>
      </c>
      <c r="E21" s="60">
        <v>359.55</v>
      </c>
      <c r="F21" s="49">
        <v>482.5</v>
      </c>
      <c r="G21" s="61">
        <v>38628</v>
      </c>
      <c r="H21" s="60">
        <v>352.2</v>
      </c>
      <c r="I21" s="49">
        <v>4.96</v>
      </c>
      <c r="J21" s="61">
        <v>38432</v>
      </c>
      <c r="K21" s="60">
        <v>352.2</v>
      </c>
      <c r="L21" s="49">
        <v>4.96</v>
      </c>
      <c r="M21" s="61">
        <v>38432</v>
      </c>
      <c r="N21" s="48">
        <v>3036.8381759999997</v>
      </c>
      <c r="O21" s="54">
        <v>96.297506849315056</v>
      </c>
      <c r="Q21" s="6">
        <v>8.1200000000000045</v>
      </c>
      <c r="R21" s="6">
        <v>0.76999999999998181</v>
      </c>
      <c r="S21" s="55"/>
      <c r="T21" s="56"/>
      <c r="U21" s="55"/>
      <c r="V21" s="55"/>
    </row>
    <row r="22" spans="1:40" ht="18" customHeight="1" x14ac:dyDescent="0.45">
      <c r="A22" s="57">
        <v>2549</v>
      </c>
      <c r="B22" s="48">
        <v>358.95</v>
      </c>
      <c r="C22" s="49">
        <v>323.25</v>
      </c>
      <c r="D22" s="50">
        <v>268</v>
      </c>
      <c r="E22" s="60">
        <f>7.51+Q5</f>
        <v>358.94</v>
      </c>
      <c r="F22" s="49">
        <v>322.5</v>
      </c>
      <c r="G22" s="50">
        <v>268</v>
      </c>
      <c r="H22" s="60">
        <v>352.39</v>
      </c>
      <c r="I22" s="49">
        <v>0.94</v>
      </c>
      <c r="J22" s="50">
        <v>33</v>
      </c>
      <c r="K22" s="60">
        <f>0.96+Q5</f>
        <v>352.39</v>
      </c>
      <c r="L22" s="49">
        <v>0.94</v>
      </c>
      <c r="M22" s="50">
        <v>33</v>
      </c>
      <c r="N22" s="60">
        <v>2310.5597760000005</v>
      </c>
      <c r="O22" s="54">
        <f t="shared" ref="O22:O32" si="2">N22*0.0317097</f>
        <v>73.267157329027214</v>
      </c>
      <c r="Q22" s="6">
        <v>7.5199999999999818</v>
      </c>
      <c r="R22" s="6">
        <v>0.95999999999997954</v>
      </c>
      <c r="S22" s="55"/>
      <c r="T22" s="56"/>
      <c r="U22" s="55"/>
      <c r="V22" s="55"/>
    </row>
    <row r="23" spans="1:40" ht="18" customHeight="1" x14ac:dyDescent="0.45">
      <c r="A23" s="57">
        <v>2550</v>
      </c>
      <c r="B23" s="48">
        <v>358.41</v>
      </c>
      <c r="C23" s="49">
        <v>277.7</v>
      </c>
      <c r="D23" s="50">
        <v>260</v>
      </c>
      <c r="E23" s="60">
        <v>358</v>
      </c>
      <c r="F23" s="49">
        <v>252</v>
      </c>
      <c r="G23" s="50">
        <v>260</v>
      </c>
      <c r="H23" s="60">
        <v>352.43</v>
      </c>
      <c r="I23" s="49">
        <v>0.83</v>
      </c>
      <c r="J23" s="50">
        <v>100</v>
      </c>
      <c r="K23" s="60">
        <f>Q5+1</f>
        <v>352.43</v>
      </c>
      <c r="L23" s="49">
        <v>0.83</v>
      </c>
      <c r="M23" s="50">
        <v>100</v>
      </c>
      <c r="N23" s="60">
        <v>1327.75</v>
      </c>
      <c r="O23" s="54">
        <f t="shared" si="2"/>
        <v>42.102554175000002</v>
      </c>
      <c r="Q23" s="6">
        <v>6.9800000000000182</v>
      </c>
      <c r="R23" s="6">
        <v>1</v>
      </c>
      <c r="S23" s="55"/>
      <c r="T23" s="56"/>
      <c r="U23" s="55"/>
      <c r="V23" s="55"/>
    </row>
    <row r="24" spans="1:40" ht="18" customHeight="1" x14ac:dyDescent="0.45">
      <c r="A24" s="57">
        <v>2551</v>
      </c>
      <c r="B24" s="63">
        <v>359.43</v>
      </c>
      <c r="C24" s="64">
        <v>403.4</v>
      </c>
      <c r="D24" s="50">
        <v>256</v>
      </c>
      <c r="E24" s="65">
        <v>359.27</v>
      </c>
      <c r="F24" s="64">
        <v>390.93</v>
      </c>
      <c r="G24" s="50">
        <v>256</v>
      </c>
      <c r="H24" s="66">
        <v>352.64</v>
      </c>
      <c r="I24" s="49">
        <v>3.22</v>
      </c>
      <c r="J24" s="50">
        <v>41</v>
      </c>
      <c r="K24" s="65">
        <v>352.64</v>
      </c>
      <c r="L24" s="64">
        <v>3.22</v>
      </c>
      <c r="M24" s="50">
        <v>41</v>
      </c>
      <c r="N24" s="65">
        <v>2948.93</v>
      </c>
      <c r="O24" s="54">
        <f t="shared" si="2"/>
        <v>93.509685621000003</v>
      </c>
      <c r="Q24" s="6">
        <v>8</v>
      </c>
      <c r="R24" s="6">
        <v>1.2099999999999795</v>
      </c>
      <c r="S24" s="55"/>
      <c r="T24" s="56"/>
      <c r="U24" s="55"/>
      <c r="V24" s="55"/>
    </row>
    <row r="25" spans="1:40" ht="18" customHeight="1" x14ac:dyDescent="0.45">
      <c r="A25" s="57">
        <v>2552</v>
      </c>
      <c r="B25" s="48">
        <v>356.48</v>
      </c>
      <c r="C25" s="49">
        <v>250.8</v>
      </c>
      <c r="D25" s="50">
        <v>190</v>
      </c>
      <c r="E25" s="60">
        <v>356.35</v>
      </c>
      <c r="F25" s="49">
        <v>236.75</v>
      </c>
      <c r="G25" s="50">
        <v>190</v>
      </c>
      <c r="H25" s="60">
        <v>352.21</v>
      </c>
      <c r="I25" s="49">
        <v>0.32</v>
      </c>
      <c r="J25" s="50">
        <v>43</v>
      </c>
      <c r="K25" s="60">
        <v>352.23</v>
      </c>
      <c r="L25" s="49">
        <v>0.35</v>
      </c>
      <c r="M25" s="50">
        <v>41</v>
      </c>
      <c r="N25" s="60">
        <v>1337.21</v>
      </c>
      <c r="O25" s="54">
        <f t="shared" si="2"/>
        <v>42.402527937000002</v>
      </c>
      <c r="Q25" s="6">
        <v>5.0500000000000114</v>
      </c>
      <c r="R25" s="6">
        <v>0.77999999999997272</v>
      </c>
      <c r="S25" s="55"/>
      <c r="T25" s="56"/>
      <c r="U25" s="55"/>
      <c r="V25" s="55"/>
    </row>
    <row r="26" spans="1:40" ht="18" customHeight="1" x14ac:dyDescent="0.45">
      <c r="A26" s="57">
        <v>2553</v>
      </c>
      <c r="B26" s="63">
        <v>359.76</v>
      </c>
      <c r="C26" s="64">
        <v>494</v>
      </c>
      <c r="D26" s="50">
        <v>261</v>
      </c>
      <c r="E26" s="65">
        <v>359.76</v>
      </c>
      <c r="F26" s="64">
        <v>494</v>
      </c>
      <c r="G26" s="61">
        <v>261</v>
      </c>
      <c r="H26" s="67">
        <v>352.33</v>
      </c>
      <c r="I26" s="49">
        <v>0.32</v>
      </c>
      <c r="J26" s="50">
        <v>40211</v>
      </c>
      <c r="K26" s="65">
        <v>352.33</v>
      </c>
      <c r="L26" s="64">
        <v>0.32</v>
      </c>
      <c r="M26" s="61">
        <v>40211</v>
      </c>
      <c r="N26" s="63">
        <v>2289.35</v>
      </c>
      <c r="O26" s="68">
        <f t="shared" si="2"/>
        <v>72.594601694999994</v>
      </c>
      <c r="Q26" s="6">
        <v>8.3299999999999841</v>
      </c>
      <c r="R26" s="6">
        <v>0.89900000000000091</v>
      </c>
      <c r="S26" s="55"/>
      <c r="T26" s="56"/>
      <c r="U26" s="55"/>
      <c r="V26" s="55"/>
    </row>
    <row r="27" spans="1:40" ht="18" customHeight="1" x14ac:dyDescent="0.45">
      <c r="A27" s="57">
        <v>2554</v>
      </c>
      <c r="B27" s="63">
        <v>359.73</v>
      </c>
      <c r="C27" s="64">
        <v>456</v>
      </c>
      <c r="D27" s="50">
        <v>40779</v>
      </c>
      <c r="E27" s="65">
        <v>359.70699999999999</v>
      </c>
      <c r="F27" s="64">
        <v>454</v>
      </c>
      <c r="G27" s="61">
        <v>40779</v>
      </c>
      <c r="H27" s="63">
        <v>352.49</v>
      </c>
      <c r="I27" s="64">
        <v>2.9</v>
      </c>
      <c r="J27" s="50">
        <v>40640</v>
      </c>
      <c r="K27" s="65">
        <v>352.49</v>
      </c>
      <c r="L27" s="64">
        <v>2.9</v>
      </c>
      <c r="M27" s="61">
        <v>40640</v>
      </c>
      <c r="N27" s="63">
        <v>3521.69</v>
      </c>
      <c r="O27" s="68">
        <f t="shared" si="2"/>
        <v>111.671733393</v>
      </c>
      <c r="Q27" s="6">
        <v>8.3000000000000114</v>
      </c>
      <c r="R27" s="6">
        <v>1.0589999999999691</v>
      </c>
      <c r="S27" s="55"/>
      <c r="T27" s="56"/>
      <c r="U27" s="55"/>
      <c r="V27" s="55"/>
    </row>
    <row r="28" spans="1:40" ht="18" customHeight="1" x14ac:dyDescent="0.45">
      <c r="A28" s="57">
        <v>2555</v>
      </c>
      <c r="B28" s="63">
        <v>357.19</v>
      </c>
      <c r="C28" s="64">
        <v>280.25</v>
      </c>
      <c r="D28" s="50">
        <v>41117</v>
      </c>
      <c r="E28" s="65">
        <v>357.11</v>
      </c>
      <c r="F28" s="64">
        <v>274.25</v>
      </c>
      <c r="G28" s="61">
        <v>41117</v>
      </c>
      <c r="H28" s="63">
        <v>352.52</v>
      </c>
      <c r="I28" s="64">
        <v>0.08</v>
      </c>
      <c r="J28" s="50">
        <v>40971</v>
      </c>
      <c r="K28" s="65">
        <v>352.52</v>
      </c>
      <c r="L28" s="64">
        <v>0.08</v>
      </c>
      <c r="M28" s="61">
        <v>40971</v>
      </c>
      <c r="N28" s="63">
        <v>1877.64</v>
      </c>
      <c r="O28" s="68">
        <f t="shared" si="2"/>
        <v>59.539401108000007</v>
      </c>
      <c r="Q28" s="6">
        <v>5.7599999999999909</v>
      </c>
      <c r="R28" s="6">
        <v>1.089999999999975</v>
      </c>
      <c r="T28" s="56"/>
    </row>
    <row r="29" spans="1:40" ht="18" customHeight="1" x14ac:dyDescent="0.45">
      <c r="A29" s="57">
        <v>2556</v>
      </c>
      <c r="B29" s="63">
        <v>358.23</v>
      </c>
      <c r="C29" s="64">
        <v>303.8</v>
      </c>
      <c r="D29" s="50">
        <v>41486</v>
      </c>
      <c r="E29" s="65">
        <v>358.12</v>
      </c>
      <c r="F29" s="64">
        <v>297.2</v>
      </c>
      <c r="G29" s="61">
        <v>41486</v>
      </c>
      <c r="H29" s="67">
        <v>351.92</v>
      </c>
      <c r="I29" s="49">
        <v>0</v>
      </c>
      <c r="J29" s="50">
        <v>41355</v>
      </c>
      <c r="K29" s="65">
        <v>351.92</v>
      </c>
      <c r="L29" s="64">
        <v>0</v>
      </c>
      <c r="M29" s="61">
        <v>41355</v>
      </c>
      <c r="N29" s="48">
        <v>1879.47</v>
      </c>
      <c r="O29" s="54">
        <f t="shared" si="2"/>
        <v>59.597429859000002</v>
      </c>
      <c r="Q29" s="6">
        <v>6.8000000000000114</v>
      </c>
      <c r="R29" s="6">
        <v>0.49000000000000909</v>
      </c>
      <c r="T29" s="56"/>
    </row>
    <row r="30" spans="1:40" ht="18" customHeight="1" x14ac:dyDescent="0.45">
      <c r="A30" s="57">
        <v>2557</v>
      </c>
      <c r="B30" s="63">
        <v>358.68</v>
      </c>
      <c r="C30" s="64">
        <v>352.96</v>
      </c>
      <c r="D30" s="50">
        <v>41884</v>
      </c>
      <c r="E30" s="65">
        <v>358.66</v>
      </c>
      <c r="F30" s="64">
        <v>351.52</v>
      </c>
      <c r="G30" s="61">
        <v>41890</v>
      </c>
      <c r="H30" s="67">
        <v>351.78</v>
      </c>
      <c r="I30" s="64">
        <v>0</v>
      </c>
      <c r="J30" s="50">
        <v>41795</v>
      </c>
      <c r="K30" s="65">
        <v>351.81</v>
      </c>
      <c r="L30" s="64">
        <v>0.03</v>
      </c>
      <c r="M30" s="61">
        <v>41795</v>
      </c>
      <c r="N30" s="63">
        <v>1859.26</v>
      </c>
      <c r="O30" s="68">
        <f t="shared" si="2"/>
        <v>58.956576822000002</v>
      </c>
      <c r="Q30" s="6">
        <v>7.25</v>
      </c>
      <c r="R30" s="6">
        <v>0.34999999999996589</v>
      </c>
      <c r="T30" s="56"/>
    </row>
    <row r="31" spans="1:40" ht="18" customHeight="1" x14ac:dyDescent="0.45">
      <c r="A31" s="57">
        <v>2558</v>
      </c>
      <c r="B31" s="67">
        <v>355.98</v>
      </c>
      <c r="C31" s="49">
        <v>185.76</v>
      </c>
      <c r="D31" s="50">
        <v>42289</v>
      </c>
      <c r="E31" s="65">
        <v>355.96</v>
      </c>
      <c r="F31" s="49">
        <v>184.52</v>
      </c>
      <c r="G31" s="61">
        <v>42289</v>
      </c>
      <c r="H31" s="63">
        <v>351.93</v>
      </c>
      <c r="I31" s="64">
        <v>0.03</v>
      </c>
      <c r="J31" s="50">
        <v>42076</v>
      </c>
      <c r="K31" s="65">
        <v>351.93</v>
      </c>
      <c r="L31" s="64">
        <v>0.03</v>
      </c>
      <c r="M31" s="61">
        <v>42076</v>
      </c>
      <c r="N31" s="48">
        <v>576.05999999999995</v>
      </c>
      <c r="O31" s="54">
        <f t="shared" si="2"/>
        <v>18.266689782</v>
      </c>
      <c r="Q31" s="6">
        <v>4.5500000000000114</v>
      </c>
      <c r="R31" s="6">
        <v>0.5</v>
      </c>
    </row>
    <row r="32" spans="1:40" ht="18" customHeight="1" x14ac:dyDescent="0.45">
      <c r="A32" s="57">
        <v>2559</v>
      </c>
      <c r="B32" s="63">
        <v>358.41</v>
      </c>
      <c r="C32" s="64">
        <v>314.14999999999998</v>
      </c>
      <c r="D32" s="50">
        <v>42629</v>
      </c>
      <c r="E32" s="65">
        <v>358.15</v>
      </c>
      <c r="F32" s="64">
        <v>297.25</v>
      </c>
      <c r="G32" s="61">
        <v>42608</v>
      </c>
      <c r="H32" s="63">
        <v>352</v>
      </c>
      <c r="I32" s="64">
        <v>0</v>
      </c>
      <c r="J32" s="50">
        <v>42405</v>
      </c>
      <c r="K32" s="65">
        <v>352.01</v>
      </c>
      <c r="L32" s="64">
        <v>0</v>
      </c>
      <c r="M32" s="61">
        <v>42404</v>
      </c>
      <c r="N32" s="63">
        <v>2051.09</v>
      </c>
      <c r="O32" s="68">
        <f t="shared" si="2"/>
        <v>65.039448573000001</v>
      </c>
      <c r="Q32" s="6">
        <v>6.9800000000000182</v>
      </c>
      <c r="R32" s="6">
        <v>0.56999999999999318</v>
      </c>
    </row>
    <row r="33" spans="1:18" ht="18" customHeight="1" x14ac:dyDescent="0.45">
      <c r="A33" s="69">
        <v>2560</v>
      </c>
      <c r="B33" s="63">
        <v>358.86</v>
      </c>
      <c r="C33" s="64">
        <v>375.5</v>
      </c>
      <c r="D33" s="70">
        <v>42944</v>
      </c>
      <c r="E33" s="65">
        <v>358.83</v>
      </c>
      <c r="F33" s="64">
        <v>373.25</v>
      </c>
      <c r="G33" s="71">
        <v>43307</v>
      </c>
      <c r="H33" s="63">
        <v>351.75</v>
      </c>
      <c r="I33" s="64">
        <v>0</v>
      </c>
      <c r="J33" s="70">
        <v>43234</v>
      </c>
      <c r="K33" s="65">
        <v>351.75</v>
      </c>
      <c r="L33" s="64">
        <v>0</v>
      </c>
      <c r="M33" s="71">
        <v>43235</v>
      </c>
      <c r="N33" s="63">
        <v>3069.04</v>
      </c>
      <c r="O33" s="68">
        <v>97.32</v>
      </c>
      <c r="Q33" s="6">
        <v>7.4300000000000068</v>
      </c>
      <c r="R33" s="6">
        <v>0.31999999999999318</v>
      </c>
    </row>
    <row r="34" spans="1:18" ht="18" customHeight="1" x14ac:dyDescent="0.45">
      <c r="A34" s="69">
        <v>2561</v>
      </c>
      <c r="B34" s="63">
        <v>358.98</v>
      </c>
      <c r="C34" s="64">
        <v>389.6</v>
      </c>
      <c r="D34" s="70">
        <v>43341</v>
      </c>
      <c r="E34" s="60">
        <v>358.91</v>
      </c>
      <c r="F34" s="64">
        <v>384.7</v>
      </c>
      <c r="G34" s="71">
        <v>43706</v>
      </c>
      <c r="H34" s="67">
        <v>351.75</v>
      </c>
      <c r="I34" s="72">
        <v>0.05</v>
      </c>
      <c r="J34" s="73">
        <v>43510</v>
      </c>
      <c r="K34" s="66">
        <v>351.75</v>
      </c>
      <c r="L34" s="72">
        <v>0.05</v>
      </c>
      <c r="M34" s="74">
        <v>43510</v>
      </c>
      <c r="N34" s="67">
        <v>3038.62</v>
      </c>
      <c r="O34" s="75">
        <v>96.35</v>
      </c>
      <c r="Q34" s="6">
        <v>7.5500000000000114</v>
      </c>
      <c r="R34" s="6">
        <v>0.31999999999999318</v>
      </c>
    </row>
    <row r="35" spans="1:18" ht="18" customHeight="1" x14ac:dyDescent="0.45">
      <c r="A35" s="69">
        <v>2562</v>
      </c>
      <c r="B35" s="63">
        <v>358.18</v>
      </c>
      <c r="C35" s="64">
        <v>320.60000000000002</v>
      </c>
      <c r="D35" s="70">
        <v>43704</v>
      </c>
      <c r="E35" s="65">
        <v>358.15</v>
      </c>
      <c r="F35" s="64">
        <v>318.5</v>
      </c>
      <c r="G35" s="71">
        <v>44070</v>
      </c>
      <c r="H35" s="63">
        <v>351.78</v>
      </c>
      <c r="I35" s="64">
        <v>0.04</v>
      </c>
      <c r="J35" s="70">
        <v>43866</v>
      </c>
      <c r="K35" s="65">
        <v>351.78</v>
      </c>
      <c r="L35" s="64">
        <v>0.04</v>
      </c>
      <c r="M35" s="71">
        <v>43866</v>
      </c>
      <c r="N35" s="63">
        <v>970.2</v>
      </c>
      <c r="O35" s="68">
        <v>30.76</v>
      </c>
      <c r="Q35" s="6">
        <v>6.75</v>
      </c>
      <c r="R35" s="6">
        <v>0.34999999999996589</v>
      </c>
    </row>
    <row r="36" spans="1:18" ht="18" customHeight="1" x14ac:dyDescent="0.45">
      <c r="A36" s="69">
        <v>2563</v>
      </c>
      <c r="B36" s="63">
        <v>356.13</v>
      </c>
      <c r="C36" s="64">
        <v>174.1</v>
      </c>
      <c r="D36" s="70">
        <v>44067</v>
      </c>
      <c r="E36" s="65">
        <v>356.07</v>
      </c>
      <c r="F36" s="64">
        <v>169.9</v>
      </c>
      <c r="G36" s="71">
        <v>44066</v>
      </c>
      <c r="H36" s="63">
        <v>351.93</v>
      </c>
      <c r="I36" s="64">
        <v>0.03</v>
      </c>
      <c r="J36" s="70">
        <v>43922</v>
      </c>
      <c r="K36" s="65">
        <v>351.98</v>
      </c>
      <c r="L36" s="64">
        <v>0.04</v>
      </c>
      <c r="M36" s="71">
        <v>43922</v>
      </c>
      <c r="N36" s="63">
        <v>400.38</v>
      </c>
      <c r="O36" s="68">
        <v>12.7</v>
      </c>
      <c r="Q36" s="6">
        <v>4.6999999999999886</v>
      </c>
      <c r="R36" s="6">
        <v>0.5</v>
      </c>
    </row>
    <row r="37" spans="1:18" ht="18" customHeight="1" x14ac:dyDescent="0.45">
      <c r="A37" s="69">
        <v>2564</v>
      </c>
      <c r="B37" s="63">
        <v>357.73</v>
      </c>
      <c r="C37" s="64">
        <v>230.61</v>
      </c>
      <c r="D37" s="70">
        <v>44505</v>
      </c>
      <c r="E37" s="65">
        <v>357.67</v>
      </c>
      <c r="F37" s="64">
        <v>227.19</v>
      </c>
      <c r="G37" s="71">
        <v>44505</v>
      </c>
      <c r="H37" s="63">
        <v>351.88</v>
      </c>
      <c r="I37" s="64">
        <v>0.02</v>
      </c>
      <c r="J37" s="70">
        <v>242639</v>
      </c>
      <c r="K37" s="65">
        <v>351.88</v>
      </c>
      <c r="L37" s="64">
        <v>0.02</v>
      </c>
      <c r="M37" s="71">
        <v>242640</v>
      </c>
      <c r="N37" s="63">
        <v>1291.19</v>
      </c>
      <c r="O37" s="68">
        <v>40.943247543000005</v>
      </c>
      <c r="Q37" s="1">
        <v>6.3000000000000114</v>
      </c>
      <c r="R37" s="1">
        <v>0.44999999999998863</v>
      </c>
    </row>
    <row r="38" spans="1:18" ht="18" customHeight="1" x14ac:dyDescent="0.45">
      <c r="A38" s="69">
        <v>2565</v>
      </c>
      <c r="B38" s="63">
        <v>359.12</v>
      </c>
      <c r="C38" s="64">
        <v>400.6</v>
      </c>
      <c r="D38" s="70">
        <v>45571</v>
      </c>
      <c r="E38" s="65">
        <v>359.1</v>
      </c>
      <c r="F38" s="64">
        <v>399</v>
      </c>
      <c r="G38" s="87">
        <v>45563</v>
      </c>
      <c r="H38" s="63">
        <v>352.41</v>
      </c>
      <c r="I38" s="64">
        <v>0.85</v>
      </c>
      <c r="J38" s="70">
        <v>45364</v>
      </c>
      <c r="K38" s="65">
        <v>352.41</v>
      </c>
      <c r="L38" s="64">
        <v>0.85</v>
      </c>
      <c r="M38" s="71">
        <v>45364</v>
      </c>
      <c r="N38" s="63">
        <v>3635.55</v>
      </c>
      <c r="O38" s="68">
        <v>115.28</v>
      </c>
      <c r="Q38" s="1">
        <v>7.69</v>
      </c>
      <c r="R38" s="1">
        <v>0.98</v>
      </c>
    </row>
    <row r="39" spans="1:18" ht="18" customHeight="1" x14ac:dyDescent="0.45">
      <c r="A39" s="69">
        <v>2566</v>
      </c>
      <c r="B39" s="63">
        <v>357.03</v>
      </c>
      <c r="C39" s="64">
        <v>213.8</v>
      </c>
      <c r="D39" s="88">
        <v>45557</v>
      </c>
      <c r="E39" s="65">
        <v>356.93</v>
      </c>
      <c r="F39" s="64">
        <v>207.8</v>
      </c>
      <c r="G39" s="87">
        <v>45557</v>
      </c>
      <c r="H39" s="63">
        <v>352.33</v>
      </c>
      <c r="I39" s="64">
        <v>0.79</v>
      </c>
      <c r="J39" s="70">
        <v>45352</v>
      </c>
      <c r="K39" s="65">
        <v>352.33</v>
      </c>
      <c r="L39" s="64">
        <v>0.79</v>
      </c>
      <c r="M39" s="71">
        <v>45352</v>
      </c>
      <c r="N39" s="63">
        <v>1145.24</v>
      </c>
      <c r="O39" s="68">
        <v>36.32</v>
      </c>
      <c r="Q39" s="1">
        <v>5.6</v>
      </c>
      <c r="R39" s="1">
        <v>0.9</v>
      </c>
    </row>
    <row r="40" spans="1:18" ht="18" customHeight="1" x14ac:dyDescent="0.45">
      <c r="A40" s="69"/>
      <c r="B40" s="63"/>
      <c r="C40" s="64"/>
      <c r="D40" s="77"/>
      <c r="E40" s="65"/>
      <c r="F40" s="64"/>
      <c r="G40" s="76"/>
      <c r="H40" s="63"/>
      <c r="I40" s="64"/>
      <c r="J40" s="71"/>
      <c r="K40" s="65"/>
      <c r="L40" s="64"/>
      <c r="M40" s="71"/>
      <c r="N40" s="63"/>
      <c r="O40" s="68"/>
    </row>
    <row r="41" spans="1:18" ht="23.1" customHeight="1" x14ac:dyDescent="0.45">
      <c r="A41" s="43"/>
      <c r="B41" s="78"/>
      <c r="C41" s="81"/>
      <c r="D41" s="79"/>
      <c r="E41" s="80"/>
      <c r="F41" s="81"/>
      <c r="G41" s="82"/>
      <c r="H41" s="78"/>
      <c r="I41" s="81"/>
      <c r="J41" s="83"/>
      <c r="K41" s="80"/>
      <c r="L41" s="81"/>
      <c r="M41" s="83"/>
      <c r="N41" s="78"/>
      <c r="O41" s="84"/>
    </row>
    <row r="42" spans="1:18" x14ac:dyDescent="0.45">
      <c r="J42" s="85"/>
    </row>
    <row r="43" spans="1:18" x14ac:dyDescent="0.45">
      <c r="J43" s="85"/>
    </row>
    <row r="44" spans="1:18" x14ac:dyDescent="0.45">
      <c r="B44" s="89"/>
      <c r="C44" s="89"/>
      <c r="D44" s="90"/>
      <c r="E44" s="89"/>
      <c r="F44" s="89"/>
      <c r="G44" s="90"/>
      <c r="H44" s="89"/>
      <c r="I44" s="89"/>
      <c r="J44" s="91"/>
      <c r="K44" s="89"/>
    </row>
    <row r="45" spans="1:18" x14ac:dyDescent="0.45">
      <c r="B45" s="89"/>
      <c r="C45" s="92" t="s">
        <v>20</v>
      </c>
      <c r="D45" s="90"/>
      <c r="E45" s="89"/>
      <c r="F45" s="89"/>
      <c r="G45" s="90"/>
      <c r="H45" s="89"/>
      <c r="I45" s="89"/>
      <c r="J45" s="91"/>
      <c r="K45" s="89"/>
    </row>
    <row r="46" spans="1:18" x14ac:dyDescent="0.45">
      <c r="B46" s="89"/>
      <c r="C46" s="89"/>
      <c r="D46" s="90"/>
      <c r="E46" s="89"/>
      <c r="F46" s="89"/>
      <c r="G46" s="90"/>
      <c r="H46" s="89"/>
      <c r="I46" s="89"/>
      <c r="J46" s="90"/>
      <c r="K46" s="89"/>
    </row>
    <row r="47" spans="1:18" x14ac:dyDescent="0.45">
      <c r="B47" s="89"/>
      <c r="C47" s="89"/>
      <c r="D47" s="90"/>
      <c r="E47" s="89"/>
      <c r="F47" s="89"/>
      <c r="G47" s="90"/>
      <c r="H47" s="89"/>
      <c r="I47" s="89"/>
      <c r="J47" s="90"/>
      <c r="K47" s="89"/>
    </row>
  </sheetData>
  <phoneticPr fontId="5" type="noConversion"/>
  <pageMargins left="0.70866141732283472" right="7.874015748031496E-2" top="0.51181102362204722" bottom="0.51181102362204722" header="0.51181102362204722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I.14</vt:lpstr>
      <vt:lpstr>กราฟ-I.14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2010-11-29T08:55:02Z</cp:lastPrinted>
  <dcterms:created xsi:type="dcterms:W3CDTF">1994-01-31T08:04:27Z</dcterms:created>
  <dcterms:modified xsi:type="dcterms:W3CDTF">2024-06-20T02:44:04Z</dcterms:modified>
</cp:coreProperties>
</file>