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<sst xmlns="http://schemas.openxmlformats.org/spreadsheetml/2006/main" count="29" uniqueCount="24">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</sst>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-0.028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'I.17-H.05'!$A$7:$A$26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'I.17-H.05'!$N$7:$N$26</c:f>
              <c:numCache>
                <c:ptCount val="20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314.5</c:v>
                </c:pt>
                <c:pt idx="16">
                  <c:v>45.7</c:v>
                </c:pt>
                <c:pt idx="17">
                  <c:v>8.419999999999998</c:v>
                </c:pt>
                <c:pt idx="18">
                  <c:v>73.18328832</c:v>
                </c:pt>
                <c:pt idx="19">
                  <c:v>366.4006271999998</c:v>
                </c:pt>
              </c:numCache>
            </c:numRef>
          </c:val>
        </c:ser>
        <c:gapWidth val="100"/>
        <c:axId val="6076512"/>
        <c:axId val="54688609"/>
      </c:barChart>
      <c:lineChart>
        <c:grouping val="standard"/>
        <c:varyColors val="0"/>
        <c:ser>
          <c:idx val="1"/>
          <c:order val="1"/>
          <c:tx>
            <c:v>ค่าเฉลี่ย 222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'I.17-H.05'!$P$7:$P$25</c:f>
              <c:numCache>
                <c:ptCount val="19"/>
                <c:pt idx="0">
                  <c:v>221.95593904842104</c:v>
                </c:pt>
                <c:pt idx="1">
                  <c:v>221.95593904842104</c:v>
                </c:pt>
                <c:pt idx="2">
                  <c:v>221.95593904842104</c:v>
                </c:pt>
                <c:pt idx="3">
                  <c:v>221.95593904842104</c:v>
                </c:pt>
                <c:pt idx="4">
                  <c:v>221.95593904842104</c:v>
                </c:pt>
                <c:pt idx="5">
                  <c:v>221.95593904842104</c:v>
                </c:pt>
                <c:pt idx="6">
                  <c:v>221.95593904842104</c:v>
                </c:pt>
                <c:pt idx="7">
                  <c:v>221.95593904842104</c:v>
                </c:pt>
                <c:pt idx="8">
                  <c:v>221.95593904842104</c:v>
                </c:pt>
                <c:pt idx="9">
                  <c:v>221.95593904842104</c:v>
                </c:pt>
                <c:pt idx="10">
                  <c:v>221.95593904842104</c:v>
                </c:pt>
                <c:pt idx="11">
                  <c:v>221.95593904842104</c:v>
                </c:pt>
                <c:pt idx="12">
                  <c:v>221.95593904842104</c:v>
                </c:pt>
                <c:pt idx="13">
                  <c:v>221.95593904842104</c:v>
                </c:pt>
                <c:pt idx="14">
                  <c:v>221.95593904842104</c:v>
                </c:pt>
                <c:pt idx="15">
                  <c:v>221.95593904842104</c:v>
                </c:pt>
                <c:pt idx="16">
                  <c:v>221.95593904842104</c:v>
                </c:pt>
                <c:pt idx="17">
                  <c:v>221.95593904842104</c:v>
                </c:pt>
                <c:pt idx="18">
                  <c:v>221.95593904842104</c:v>
                </c:pt>
              </c:numCache>
            </c:numRef>
          </c:val>
          <c:smooth val="0"/>
        </c:ser>
        <c:axId val="6076512"/>
        <c:axId val="54688609"/>
      </c:lineChart>
      <c:catAx>
        <c:axId val="607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688609"/>
        <c:crossesAt val="0"/>
        <c:auto val="1"/>
        <c:lblOffset val="100"/>
        <c:tickLblSkip val="1"/>
        <c:noMultiLvlLbl val="0"/>
      </c:catAx>
      <c:valAx>
        <c:axId val="5468860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51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9">
      <selection activeCell="B26" sqref="B26:M26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>+N7*1000000/(365*86400)</f>
        <v>5.633656773211567</v>
      </c>
      <c r="P7" s="38">
        <f aca="true" t="shared" si="0" ref="P7:P25">$N$33</f>
        <v>221.95593904842104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1" ref="N8:N18">SUM(B8:M8)</f>
        <v>292.31999999999994</v>
      </c>
      <c r="O8" s="37">
        <f aca="true" t="shared" si="2" ref="O8:O25">+N8*1000000/(365*86400)</f>
        <v>9.269406392694062</v>
      </c>
      <c r="P8" s="38">
        <f t="shared" si="0"/>
        <v>221.95593904842104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1"/>
        <v>513.6004800000001</v>
      </c>
      <c r="O9" s="37">
        <f t="shared" si="2"/>
        <v>16.286164383561644</v>
      </c>
      <c r="P9" s="38">
        <f t="shared" si="0"/>
        <v>221.95593904842104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1"/>
        <v>384.122304</v>
      </c>
      <c r="O10" s="37">
        <f t="shared" si="2"/>
        <v>12.180438356164384</v>
      </c>
      <c r="P10" s="38">
        <f t="shared" si="0"/>
        <v>221.95593904842104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1"/>
        <v>203.747616</v>
      </c>
      <c r="O11" s="37">
        <f t="shared" si="2"/>
        <v>6.460794520547945</v>
      </c>
      <c r="P11" s="38">
        <f t="shared" si="0"/>
        <v>221.95593904842104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1"/>
        <v>100.16352000000003</v>
      </c>
      <c r="O12" s="37">
        <f t="shared" si="2"/>
        <v>3.1761643835616447</v>
      </c>
      <c r="P12" s="38">
        <f t="shared" si="0"/>
        <v>221.95593904842104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1"/>
        <v>138.94243200000005</v>
      </c>
      <c r="O13" s="37">
        <f t="shared" si="2"/>
        <v>4.405835616438358</v>
      </c>
      <c r="P13" s="38">
        <f t="shared" si="0"/>
        <v>221.95593904842104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1"/>
        <v>198.53251199999997</v>
      </c>
      <c r="O14" s="37">
        <f t="shared" si="2"/>
        <v>6.295424657534245</v>
      </c>
      <c r="P14" s="38">
        <f t="shared" si="0"/>
        <v>221.95593904842104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1"/>
        <v>408.01190399999996</v>
      </c>
      <c r="O15" s="37">
        <f t="shared" si="2"/>
        <v>12.937972602739723</v>
      </c>
      <c r="P15" s="38">
        <f t="shared" si="0"/>
        <v>221.95593904842104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1"/>
        <v>214.821504</v>
      </c>
      <c r="O16" s="37">
        <f t="shared" si="2"/>
        <v>6.811945205479452</v>
      </c>
      <c r="P16" s="38">
        <f t="shared" si="0"/>
        <v>221.95593904842104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1"/>
        <v>166.53513600000002</v>
      </c>
      <c r="O17" s="37">
        <f t="shared" si="2"/>
        <v>5.280794520547946</v>
      </c>
      <c r="P17" s="38">
        <f t="shared" si="0"/>
        <v>221.95593904842104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1"/>
        <v>350.64576000000005</v>
      </c>
      <c r="O18" s="37">
        <f t="shared" si="2"/>
        <v>11.118904109589042</v>
      </c>
      <c r="P18" s="38">
        <f t="shared" si="0"/>
        <v>221.95593904842104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 aca="true" t="shared" si="3" ref="N19:N24">SUM(B19:M19)</f>
        <v>12.566793600000002</v>
      </c>
      <c r="O19" s="37">
        <f t="shared" si="2"/>
        <v>0.39849041095890414</v>
      </c>
      <c r="P19" s="38">
        <f t="shared" si="0"/>
        <v>221.95593904842104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 t="shared" si="3"/>
        <v>203.906592</v>
      </c>
      <c r="O20" s="37">
        <f t="shared" si="2"/>
        <v>6.465835616438357</v>
      </c>
      <c r="P20" s="38">
        <f t="shared" si="0"/>
        <v>221.95593904842104</v>
      </c>
      <c r="Q20" s="33"/>
    </row>
    <row r="21" spans="1:17" ht="15" customHeight="1">
      <c r="A21" s="32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 t="shared" si="3"/>
        <v>409.7799999999999</v>
      </c>
      <c r="O21" s="37">
        <f t="shared" si="2"/>
        <v>12.99403855910705</v>
      </c>
      <c r="P21" s="38">
        <f t="shared" si="0"/>
        <v>221.95593904842104</v>
      </c>
      <c r="Q21" s="33"/>
    </row>
    <row r="22" spans="1:17" ht="15" customHeight="1">
      <c r="A22" s="32">
        <v>2561</v>
      </c>
      <c r="B22" s="35">
        <v>0.46</v>
      </c>
      <c r="C22" s="35">
        <v>48.25</v>
      </c>
      <c r="D22" s="35">
        <v>31.7</v>
      </c>
      <c r="E22" s="35">
        <v>28.38</v>
      </c>
      <c r="F22" s="35">
        <v>43.56</v>
      </c>
      <c r="G22" s="35">
        <v>49.28</v>
      </c>
      <c r="H22" s="35">
        <v>69.06</v>
      </c>
      <c r="I22" s="35">
        <v>16.82</v>
      </c>
      <c r="J22" s="35">
        <v>3.85</v>
      </c>
      <c r="K22" s="35">
        <v>5.83</v>
      </c>
      <c r="L22" s="35">
        <v>10.85</v>
      </c>
      <c r="M22" s="35">
        <v>6.46</v>
      </c>
      <c r="N22" s="36">
        <f t="shared" si="3"/>
        <v>314.5</v>
      </c>
      <c r="O22" s="37">
        <f t="shared" si="2"/>
        <v>9.972729578893963</v>
      </c>
      <c r="P22" s="38">
        <f t="shared" si="0"/>
        <v>221.95593904842104</v>
      </c>
      <c r="Q22" s="33"/>
    </row>
    <row r="23" spans="1:17" ht="15" customHeight="1">
      <c r="A23" s="32">
        <v>2562</v>
      </c>
      <c r="B23" s="35">
        <v>0.62</v>
      </c>
      <c r="C23" s="35">
        <v>1.05</v>
      </c>
      <c r="D23" s="35">
        <v>0.41</v>
      </c>
      <c r="E23" s="35">
        <v>0.19</v>
      </c>
      <c r="F23" s="35">
        <v>17.94</v>
      </c>
      <c r="G23" s="35">
        <v>21.12</v>
      </c>
      <c r="H23" s="35">
        <v>1.39</v>
      </c>
      <c r="I23" s="35">
        <v>0.85</v>
      </c>
      <c r="J23" s="35">
        <v>0.57</v>
      </c>
      <c r="K23" s="35">
        <v>0.62</v>
      </c>
      <c r="L23" s="35">
        <v>0.49</v>
      </c>
      <c r="M23" s="35">
        <v>0.45</v>
      </c>
      <c r="N23" s="36">
        <f t="shared" si="3"/>
        <v>45.7</v>
      </c>
      <c r="O23" s="37">
        <f t="shared" si="2"/>
        <v>1.4491374936580417</v>
      </c>
      <c r="P23" s="38">
        <f t="shared" si="0"/>
        <v>221.95593904842104</v>
      </c>
      <c r="Q23" s="33"/>
    </row>
    <row r="24" spans="1:17" ht="15" customHeight="1">
      <c r="A24" s="32">
        <v>2563</v>
      </c>
      <c r="B24" s="35">
        <v>0.44</v>
      </c>
      <c r="C24" s="35">
        <v>0.48</v>
      </c>
      <c r="D24" s="35">
        <v>0.14</v>
      </c>
      <c r="E24" s="35">
        <v>0.17</v>
      </c>
      <c r="F24" s="35">
        <v>1.24</v>
      </c>
      <c r="G24" s="35">
        <v>1.14</v>
      </c>
      <c r="H24" s="35">
        <v>1.19</v>
      </c>
      <c r="I24" s="35">
        <v>1.16</v>
      </c>
      <c r="J24" s="35">
        <v>0.69</v>
      </c>
      <c r="K24" s="35">
        <v>0.41</v>
      </c>
      <c r="L24" s="35">
        <v>0.82</v>
      </c>
      <c r="M24" s="35">
        <v>0.54</v>
      </c>
      <c r="N24" s="36">
        <f t="shared" si="3"/>
        <v>8.419999999999998</v>
      </c>
      <c r="O24" s="37">
        <f t="shared" si="2"/>
        <v>0.26699644850329773</v>
      </c>
      <c r="P24" s="38">
        <f t="shared" si="0"/>
        <v>221.95593904842104</v>
      </c>
      <c r="Q24" s="33"/>
    </row>
    <row r="25" spans="1:17" ht="15" customHeight="1">
      <c r="A25" s="32">
        <v>2564</v>
      </c>
      <c r="B25" s="35">
        <v>0.4801075199999995</v>
      </c>
      <c r="C25" s="35">
        <v>0.5352479999999993</v>
      </c>
      <c r="D25" s="35">
        <v>0.7836480000000003</v>
      </c>
      <c r="E25" s="35">
        <v>1.1698560000000011</v>
      </c>
      <c r="F25" s="35">
        <v>0.9512640000000007</v>
      </c>
      <c r="G25" s="35">
        <v>15.775775999999997</v>
      </c>
      <c r="H25" s="35">
        <v>38.2752</v>
      </c>
      <c r="I25" s="35">
        <v>9.683020800000003</v>
      </c>
      <c r="J25" s="35">
        <v>1.6796160000000018</v>
      </c>
      <c r="K25" s="35">
        <v>1.2794112000000006</v>
      </c>
      <c r="L25" s="35">
        <v>0.7868448000000005</v>
      </c>
      <c r="M25" s="35">
        <v>1.7832960000000013</v>
      </c>
      <c r="N25" s="36">
        <f>SUM(B25:M25)</f>
        <v>73.18328832</v>
      </c>
      <c r="O25" s="37">
        <f t="shared" si="2"/>
        <v>2.320626849315069</v>
      </c>
      <c r="P25" s="38">
        <f t="shared" si="0"/>
        <v>221.95593904842104</v>
      </c>
      <c r="Q25" s="33"/>
    </row>
    <row r="26" spans="1:17" ht="15" customHeight="1">
      <c r="A26" s="41">
        <v>2565</v>
      </c>
      <c r="B26" s="42">
        <v>1.2634272000000009</v>
      </c>
      <c r="C26" s="42">
        <v>17.391456</v>
      </c>
      <c r="D26" s="42">
        <v>13.619664000000009</v>
      </c>
      <c r="E26" s="42">
        <v>57.99643199999997</v>
      </c>
      <c r="F26" s="42">
        <v>75.45311999999994</v>
      </c>
      <c r="G26" s="42">
        <v>86.85575999999992</v>
      </c>
      <c r="H26" s="42">
        <v>92.4017759999999</v>
      </c>
      <c r="I26" s="42">
        <v>7.219584000000003</v>
      </c>
      <c r="J26" s="42">
        <v>2.388528000000002</v>
      </c>
      <c r="K26" s="42">
        <v>4.409424000000004</v>
      </c>
      <c r="L26" s="42">
        <v>3.2188320000000017</v>
      </c>
      <c r="M26" s="42">
        <v>4.182624000000006</v>
      </c>
      <c r="N26" s="43">
        <f>SUM(B26:M26)</f>
        <v>366.4006271999998</v>
      </c>
      <c r="O26" s="44">
        <f>+N26*1000000/(365*86400)</f>
        <v>11.61848767123287</v>
      </c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MAX(B7:B25)</f>
        <v>10.075104000000001</v>
      </c>
      <c r="C32" s="39">
        <f aca="true" t="shared" si="4" ref="C32:M32">MAX(C7:C25)</f>
        <v>48.25</v>
      </c>
      <c r="D32" s="39">
        <f t="shared" si="4"/>
        <v>40.33151999999999</v>
      </c>
      <c r="E32" s="39">
        <f t="shared" si="4"/>
        <v>49.743936000000005</v>
      </c>
      <c r="F32" s="39">
        <f t="shared" si="4"/>
        <v>117.2</v>
      </c>
      <c r="G32" s="39">
        <f t="shared" si="4"/>
        <v>132.865056</v>
      </c>
      <c r="H32" s="39">
        <f t="shared" si="4"/>
        <v>184.19</v>
      </c>
      <c r="I32" s="39">
        <f t="shared" si="4"/>
        <v>89.75836800000002</v>
      </c>
      <c r="J32" s="39">
        <f t="shared" si="4"/>
        <v>17.254944000000002</v>
      </c>
      <c r="K32" s="39">
        <f t="shared" si="4"/>
        <v>33.157728000000006</v>
      </c>
      <c r="L32" s="39">
        <f t="shared" si="4"/>
        <v>11.55168</v>
      </c>
      <c r="M32" s="39">
        <f t="shared" si="4"/>
        <v>22.705056</v>
      </c>
      <c r="N32" s="39">
        <f>MAX(N7:N25)</f>
        <v>513.6004800000001</v>
      </c>
      <c r="O32" s="37">
        <f>+N32*1000000/(365*86400)</f>
        <v>16.286164383561644</v>
      </c>
      <c r="P32" s="40"/>
      <c r="Q32" s="33"/>
    </row>
    <row r="33" spans="1:17" ht="15" customHeight="1">
      <c r="A33" s="34" t="s">
        <v>16</v>
      </c>
      <c r="B33" s="39">
        <f>AVERAGE(B7:B25)</f>
        <v>2.729104606315789</v>
      </c>
      <c r="C33" s="39">
        <f aca="true" t="shared" si="5" ref="C33:M33">AVERAGE(C7:C25)</f>
        <v>9.407378105263156</v>
      </c>
      <c r="D33" s="39">
        <f t="shared" si="5"/>
        <v>11.222110736842103</v>
      </c>
      <c r="E33" s="39">
        <f t="shared" si="5"/>
        <v>15.580976842105262</v>
      </c>
      <c r="F33" s="39">
        <f t="shared" si="5"/>
        <v>36.71263663157896</v>
      </c>
      <c r="G33" s="39">
        <f t="shared" si="5"/>
        <v>61.58826063157895</v>
      </c>
      <c r="H33" s="39">
        <f t="shared" si="5"/>
        <v>46.57079242105263</v>
      </c>
      <c r="I33" s="39">
        <f t="shared" si="5"/>
        <v>19.64955688421053</v>
      </c>
      <c r="J33" s="39">
        <f t="shared" si="5"/>
        <v>3.8528189473684202</v>
      </c>
      <c r="K33" s="39">
        <f t="shared" si="5"/>
        <v>5.489571957894737</v>
      </c>
      <c r="L33" s="39">
        <f t="shared" si="5"/>
        <v>4.016578863157894</v>
      </c>
      <c r="M33" s="39">
        <f t="shared" si="5"/>
        <v>5.136152421052633</v>
      </c>
      <c r="N33" s="39">
        <f>SUM(B33:M33)</f>
        <v>221.95593904842104</v>
      </c>
      <c r="O33" s="37">
        <f>+N33*1000000/(365*86400)</f>
        <v>7.038176656786563</v>
      </c>
      <c r="P33" s="40"/>
      <c r="Q33" s="33"/>
    </row>
    <row r="34" spans="1:17" ht="15" customHeight="1">
      <c r="A34" s="34" t="s">
        <v>20</v>
      </c>
      <c r="B34" s="39">
        <f>MIN(B7:B25)</f>
        <v>0</v>
      </c>
      <c r="C34" s="39">
        <f aca="true" t="shared" si="6" ref="C34:M34">MIN(C7:C25)</f>
        <v>0</v>
      </c>
      <c r="D34" s="39">
        <f t="shared" si="6"/>
        <v>0</v>
      </c>
      <c r="E34" s="39">
        <f t="shared" si="6"/>
        <v>0</v>
      </c>
      <c r="F34" s="39">
        <f t="shared" si="6"/>
        <v>0</v>
      </c>
      <c r="G34" s="39">
        <f t="shared" si="6"/>
        <v>1.14</v>
      </c>
      <c r="H34" s="39">
        <f t="shared" si="6"/>
        <v>1.19</v>
      </c>
      <c r="I34" s="39">
        <f t="shared" si="6"/>
        <v>0.4</v>
      </c>
      <c r="J34" s="39">
        <f t="shared" si="6"/>
        <v>0.02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MIN(N7:N25)</f>
        <v>8.419999999999998</v>
      </c>
      <c r="O34" s="37">
        <f>+N34*1000000/(365*86400)</f>
        <v>0.26699644850329773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2016-07-13T07:48:30Z</cp:lastPrinted>
  <dcterms:created xsi:type="dcterms:W3CDTF">1994-01-31T08:04:27Z</dcterms:created>
  <dcterms:modified xsi:type="dcterms:W3CDTF">2023-04-25T01:46:43Z</dcterms:modified>
  <cp:category/>
  <cp:version/>
  <cp:contentType/>
  <cp:contentStatus/>
</cp:coreProperties>
</file>