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<sst xmlns="http://schemas.openxmlformats.org/spreadsheetml/2006/main" count="50" uniqueCount="25">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</sst>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14174442"/>
        <c:axId val="60461115"/>
      </c:scatterChart>
      <c:valAx>
        <c:axId val="141744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461115"/>
        <c:crossesAt val="100"/>
        <c:crossBetween val="midCat"/>
        <c:dispUnits/>
        <c:majorUnit val="10"/>
      </c:valAx>
      <c:valAx>
        <c:axId val="6046111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174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">
      <selection activeCell="U24" sqref="U2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AVERAGE(J41:J65)</f>
        <v>127.55039999999997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(VAR(J41:J65))</f>
        <v>2884.2001873333406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STDEV(J41:J65)</f>
        <v>53.70475013751894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17</v>
      </c>
      <c r="V9" s="20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18</v>
      </c>
      <c r="V10" s="20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6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7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7"/>
      <c r="B31" s="29"/>
      <c r="C31" s="38"/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2"/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8"/>
      <c r="C33" s="49" t="s">
        <v>10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8"/>
      <c r="C34" s="52" t="s">
        <v>2</v>
      </c>
      <c r="D34" s="53">
        <f>ROUND((((-LN(-LN(1-1/D33)))+$B$83*$B$84)/$B$83),2)</f>
        <v>119.46</v>
      </c>
      <c r="E34" s="52">
        <f aca="true" t="shared" si="1" ref="E34:O34">ROUND((((-LN(-LN(1-1/E33)))+$B$83*$B$84)/$B$83),2)</f>
        <v>145.85</v>
      </c>
      <c r="F34" s="54">
        <f t="shared" si="1"/>
        <v>162.73</v>
      </c>
      <c r="G34" s="54">
        <f t="shared" si="1"/>
        <v>175.23</v>
      </c>
      <c r="H34" s="54">
        <f t="shared" si="1"/>
        <v>185.18</v>
      </c>
      <c r="I34" s="54">
        <f t="shared" si="1"/>
        <v>212.16</v>
      </c>
      <c r="J34" s="54">
        <f t="shared" si="1"/>
        <v>247.58</v>
      </c>
      <c r="K34" s="54">
        <f t="shared" si="1"/>
        <v>258.81</v>
      </c>
      <c r="L34" s="54">
        <f t="shared" si="1"/>
        <v>293.42</v>
      </c>
      <c r="M34" s="54">
        <f t="shared" si="1"/>
        <v>327.78</v>
      </c>
      <c r="N34" s="54">
        <f t="shared" si="1"/>
        <v>362.01</v>
      </c>
      <c r="O34" s="54">
        <f t="shared" si="1"/>
        <v>407.17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5"/>
      <c r="C35" s="55"/>
      <c r="D35" s="55"/>
      <c r="E35" s="1"/>
      <c r="F35" s="2"/>
      <c r="S35" s="25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8"/>
      <c r="C36" s="57"/>
      <c r="D36" s="58" t="s">
        <v>11</v>
      </c>
      <c r="E36" s="59"/>
      <c r="F36" s="59" t="s">
        <v>19</v>
      </c>
      <c r="G36" s="59"/>
      <c r="H36" s="59"/>
      <c r="I36" s="59"/>
      <c r="J36" s="59"/>
      <c r="K36" s="59"/>
      <c r="L36" s="59"/>
      <c r="M36" s="60"/>
      <c r="N36" s="60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8"/>
      <c r="C37" s="48"/>
      <c r="D37" s="48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5"/>
      <c r="B39" s="48"/>
      <c r="C39" s="48"/>
      <c r="D39" s="48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8"/>
      <c r="C41" s="48"/>
      <c r="D41" s="48"/>
      <c r="E41" s="22"/>
      <c r="G41" s="62" t="s">
        <v>21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21.75">
      <c r="A42" s="23"/>
      <c r="B42" s="55"/>
      <c r="C42" s="55"/>
      <c r="D42" s="55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21.75">
      <c r="A43" s="23"/>
      <c r="B43" s="63"/>
      <c r="C43" s="63"/>
      <c r="D43" s="63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21.75">
      <c r="A44" s="23"/>
      <c r="B44" s="55"/>
      <c r="C44" s="55"/>
      <c r="D44" s="55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21.75">
      <c r="A45" s="23"/>
      <c r="B45" s="55"/>
      <c r="C45" s="55"/>
      <c r="D45" s="55"/>
      <c r="E45" s="64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67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67">
        <v>2551</v>
      </c>
      <c r="J56" s="24">
        <v>89.65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2552</v>
      </c>
      <c r="J57" s="78">
        <v>145.67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2553</v>
      </c>
      <c r="J58" s="78">
        <v>144.5</v>
      </c>
      <c r="K58" s="25"/>
      <c r="S58" s="25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67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7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67">
        <v>2557</v>
      </c>
      <c r="J62" s="24">
        <v>155.22</v>
      </c>
      <c r="K62" s="25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67">
        <v>2558</v>
      </c>
      <c r="J63" s="79">
        <v>71.6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56"/>
      <c r="H64" s="56"/>
      <c r="I64" s="25">
        <v>2559</v>
      </c>
      <c r="J64" s="80">
        <v>83.6</v>
      </c>
      <c r="K64" s="72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7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3">
        <f>IF($A$79&gt;=6,VLOOKUP($F$78,$X$3:$AC$38,$A$79-4),VLOOKUP($A$78,$X$3:$AC$38,$A$79+1))</f>
        <v>0.530864</v>
      </c>
      <c r="C80" s="73"/>
      <c r="D80" s="73"/>
      <c r="E80" s="73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3">
        <f>IF($A$79&gt;=6,VLOOKUP($F$78,$Y$58:$AD$97,$A$79-4),VLOOKUP($A$78,$Y$58:$AD$97,$A$79+1))</f>
        <v>1.091446</v>
      </c>
      <c r="C81" s="73"/>
      <c r="D81" s="73"/>
      <c r="E81" s="73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4">
        <f>B81/V6</f>
        <v>0.020323081239651822</v>
      </c>
      <c r="C83" s="74"/>
      <c r="D83" s="74"/>
      <c r="E83" s="74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5">
        <f>V4-(B80/B83)</f>
        <v>101.42916406436609</v>
      </c>
      <c r="C84" s="74"/>
      <c r="D84" s="74"/>
      <c r="E84" s="74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7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7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7"/>
      <c r="J93" s="67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7"/>
      <c r="J94" s="67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2018-06-22T02:19:59Z</dcterms:modified>
  <cp:category/>
  <cp:version/>
  <cp:contentType/>
  <cp:contentStatus/>
</cp:coreProperties>
</file>