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<sst xmlns="http://schemas.openxmlformats.org/spreadsheetml/2006/main" count="50" uniqueCount="25">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</sst>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8069914"/>
        <c:axId val="5520363"/>
      </c:scatterChart>
      <c:valAx>
        <c:axId val="80699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20363"/>
        <c:crossesAt val="100"/>
        <c:crossBetween val="midCat"/>
        <c:dispUnits/>
        <c:majorUnit val="10"/>
      </c:valAx>
      <c:valAx>
        <c:axId val="552036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0699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1">
      <selection activeCell="V17" sqref="V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AVERAGE(J41:J66)</f>
        <v>126.91192307692305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(VAR(J41:J66))</f>
        <v>2779.4311521538557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30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STDEV(J41:J66)</f>
        <v>52.720310622698875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30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30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30">
        <v>298</v>
      </c>
      <c r="C9" s="16"/>
      <c r="D9" s="17"/>
      <c r="E9" s="19"/>
      <c r="F9" s="19"/>
      <c r="U9" s="2" t="s">
        <v>17</v>
      </c>
      <c r="V9" s="20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30">
        <v>468.2</v>
      </c>
      <c r="C10" s="16"/>
      <c r="D10" s="17"/>
      <c r="E10" s="21"/>
      <c r="F10" s="22"/>
      <c r="U10" s="2" t="s">
        <v>18</v>
      </c>
      <c r="V10" s="20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30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30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30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30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30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30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30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30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30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153.67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89.65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30">
        <v>145.67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30">
        <v>144.5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30">
        <v>170.5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30">
        <v>75.7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30">
        <v>97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155.22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71.6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83.6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6">
        <v>121.7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110.95</v>
      </c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7"/>
      <c r="C33" s="48" t="s">
        <v>10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7"/>
      <c r="C34" s="51" t="s">
        <v>2</v>
      </c>
      <c r="D34" s="52">
        <f>ROUND((((-LN(-LN(1-1/D33)))+$B$83*$B$84)/$B$83),2)</f>
        <v>118.95</v>
      </c>
      <c r="E34" s="51">
        <f aca="true" t="shared" si="1" ref="E34:O34">ROUND((((-LN(-LN(1-1/E33)))+$B$83*$B$84)/$B$83),2)</f>
        <v>144.74</v>
      </c>
      <c r="F34" s="53">
        <f t="shared" si="1"/>
        <v>161.25</v>
      </c>
      <c r="G34" s="53">
        <f t="shared" si="1"/>
        <v>173.46</v>
      </c>
      <c r="H34" s="53">
        <f t="shared" si="1"/>
        <v>183.18</v>
      </c>
      <c r="I34" s="53">
        <f t="shared" si="1"/>
        <v>209.56</v>
      </c>
      <c r="J34" s="53">
        <f t="shared" si="1"/>
        <v>244.18</v>
      </c>
      <c r="K34" s="53">
        <f t="shared" si="1"/>
        <v>255.16</v>
      </c>
      <c r="L34" s="53">
        <f t="shared" si="1"/>
        <v>288.99</v>
      </c>
      <c r="M34" s="53">
        <f t="shared" si="1"/>
        <v>322.57</v>
      </c>
      <c r="N34" s="53">
        <f t="shared" si="1"/>
        <v>356.03</v>
      </c>
      <c r="O34" s="53">
        <f t="shared" si="1"/>
        <v>400.18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4"/>
      <c r="C35" s="54"/>
      <c r="D35" s="54"/>
      <c r="E35" s="1"/>
      <c r="F35" s="2"/>
      <c r="S35" s="25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7"/>
      <c r="C36" s="56"/>
      <c r="D36" s="57" t="s">
        <v>11</v>
      </c>
      <c r="E36" s="58"/>
      <c r="F36" s="58" t="s">
        <v>19</v>
      </c>
      <c r="G36" s="58"/>
      <c r="H36" s="58"/>
      <c r="I36" s="58"/>
      <c r="J36" s="58"/>
      <c r="K36" s="58"/>
      <c r="L36" s="58"/>
      <c r="M36" s="59"/>
      <c r="N36" s="59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7"/>
      <c r="C37" s="47"/>
      <c r="D37" s="47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.75">
      <c r="A39" s="25"/>
      <c r="B39" s="47"/>
      <c r="C39" s="47"/>
      <c r="D39" s="47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7"/>
      <c r="C41" s="47"/>
      <c r="D41" s="47"/>
      <c r="E41" s="22"/>
      <c r="G41" s="61" t="s">
        <v>21</v>
      </c>
      <c r="I41" s="25">
        <v>2536</v>
      </c>
      <c r="J41" s="24">
        <v>134.7</v>
      </c>
      <c r="K41" s="25"/>
      <c r="S41" s="25"/>
      <c r="Y41" s="6"/>
      <c r="Z41" s="6"/>
      <c r="AA41" s="6"/>
      <c r="AB41" s="6"/>
    </row>
    <row r="42" spans="1:28" ht="21.75">
      <c r="A42" s="23"/>
      <c r="B42" s="54"/>
      <c r="C42" s="54"/>
      <c r="D42" s="54"/>
      <c r="E42" s="1"/>
      <c r="I42" s="25">
        <v>2537</v>
      </c>
      <c r="J42" s="24">
        <v>85.02</v>
      </c>
      <c r="K42" s="25"/>
      <c r="S42" s="25"/>
      <c r="Y42" s="6"/>
      <c r="Z42" s="6"/>
      <c r="AA42" s="6"/>
      <c r="AB42" s="6"/>
    </row>
    <row r="43" spans="1:28" ht="21.75">
      <c r="A43" s="23"/>
      <c r="B43" s="62"/>
      <c r="C43" s="62"/>
      <c r="D43" s="62"/>
      <c r="E43" s="1"/>
      <c r="I43" s="25">
        <v>2538</v>
      </c>
      <c r="J43" s="24">
        <v>226.5</v>
      </c>
      <c r="K43" s="25"/>
      <c r="S43" s="25"/>
      <c r="Y43" s="6"/>
      <c r="Z43" s="6"/>
      <c r="AA43" s="6"/>
      <c r="AB43" s="6"/>
    </row>
    <row r="44" spans="1:28" ht="21.75">
      <c r="A44" s="23"/>
      <c r="B44" s="54"/>
      <c r="C44" s="54"/>
      <c r="D44" s="54"/>
      <c r="E44" s="1"/>
      <c r="I44" s="25">
        <v>2539</v>
      </c>
      <c r="J44" s="24">
        <v>134.4</v>
      </c>
      <c r="K44" s="25"/>
      <c r="S44" s="25"/>
      <c r="Y44" s="6"/>
      <c r="Z44" s="6"/>
      <c r="AA44" s="6"/>
      <c r="AB44" s="6"/>
    </row>
    <row r="45" spans="1:28" ht="21.75">
      <c r="A45" s="23"/>
      <c r="B45" s="54"/>
      <c r="C45" s="54"/>
      <c r="D45" s="54"/>
      <c r="E45" s="63"/>
      <c r="I45" s="25">
        <v>2540</v>
      </c>
      <c r="J45" s="24">
        <v>238.25</v>
      </c>
      <c r="K45" s="25"/>
      <c r="S45" s="25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5">
        <v>2541</v>
      </c>
      <c r="J46" s="24">
        <v>78.7</v>
      </c>
      <c r="K46" s="25"/>
      <c r="S46" s="25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5">
        <v>2542</v>
      </c>
      <c r="J47" s="24">
        <v>102.5</v>
      </c>
      <c r="K47" s="25"/>
      <c r="S47" s="25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5">
        <v>2543</v>
      </c>
      <c r="J48" s="24">
        <v>60.34</v>
      </c>
      <c r="K48" s="25"/>
      <c r="S48" s="25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5">
        <v>2544</v>
      </c>
      <c r="J49" s="24">
        <v>140.8</v>
      </c>
      <c r="K49" s="25"/>
      <c r="S49" s="25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25">
        <v>2545</v>
      </c>
      <c r="J50" s="24">
        <v>83.04</v>
      </c>
      <c r="K50" s="25"/>
      <c r="S50" s="25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5">
        <v>2546</v>
      </c>
      <c r="J51" s="24">
        <v>124.74</v>
      </c>
      <c r="K51" s="25"/>
      <c r="S51" s="25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5">
        <v>2547</v>
      </c>
      <c r="J52" s="24">
        <v>131.4</v>
      </c>
      <c r="K52" s="25"/>
      <c r="S52" s="25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66">
        <v>2548</v>
      </c>
      <c r="J53" s="24">
        <v>75.1</v>
      </c>
      <c r="K53" s="25"/>
      <c r="S53" s="25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5">
        <v>2549</v>
      </c>
      <c r="J54" s="24">
        <v>264.46</v>
      </c>
      <c r="K54" s="25"/>
      <c r="S54" s="25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5">
        <v>2550</v>
      </c>
      <c r="J55" s="24">
        <v>153.67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6">
        <v>2551</v>
      </c>
      <c r="J56" s="24">
        <v>89.65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2552</v>
      </c>
      <c r="J57" s="77">
        <v>145.67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2553</v>
      </c>
      <c r="J58" s="77">
        <v>144.5</v>
      </c>
      <c r="K58" s="25"/>
      <c r="S58" s="25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6">
        <v>2554</v>
      </c>
      <c r="J59" s="24">
        <v>170.5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6">
        <v>2555</v>
      </c>
      <c r="J60" s="24">
        <v>75.7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2556</v>
      </c>
      <c r="J61" s="24">
        <v>97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6">
        <v>2557</v>
      </c>
      <c r="J62" s="24">
        <v>155.22</v>
      </c>
      <c r="K62" s="25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66">
        <v>2558</v>
      </c>
      <c r="J63" s="78">
        <v>71.6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55"/>
      <c r="H64" s="55"/>
      <c r="I64" s="25">
        <v>2559</v>
      </c>
      <c r="J64" s="79">
        <v>83.6</v>
      </c>
      <c r="K64" s="7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6">
        <v>2560</v>
      </c>
      <c r="J65" s="24">
        <v>121.7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6">
        <v>2561</v>
      </c>
      <c r="J66" s="24">
        <v>110.95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2">
        <f>IF($A$79&gt;=6,VLOOKUP($F$78,$X$3:$AC$38,$A$79-4),VLOOKUP($A$78,$X$3:$AC$38,$A$79+1))</f>
        <v>0.532062</v>
      </c>
      <c r="C80" s="72"/>
      <c r="D80" s="72"/>
      <c r="E80" s="72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2">
        <f>IF($A$79&gt;=6,VLOOKUP($F$78,$Y$58:$AD$97,$A$79-4),VLOOKUP($A$78,$Y$58:$AD$97,$A$79+1))</f>
        <v>1.096128</v>
      </c>
      <c r="C81" s="72"/>
      <c r="D81" s="72"/>
      <c r="E81" s="72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3">
        <f>B81/V6</f>
        <v>0.02079137977476292</v>
      </c>
      <c r="C83" s="73"/>
      <c r="D83" s="73"/>
      <c r="E83" s="73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4">
        <f>V4-(B80/B83)</f>
        <v>101.32141365600285</v>
      </c>
      <c r="C84" s="73"/>
      <c r="D84" s="73"/>
      <c r="E84" s="73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6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6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6"/>
      <c r="J93" s="66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6"/>
      <c r="J94" s="66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2019-06-14T06:56:12Z</dcterms:modified>
  <cp:category/>
  <cp:version/>
  <cp:contentType/>
  <cp:contentStatus/>
</cp:coreProperties>
</file>