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<sst xmlns="http://schemas.openxmlformats.org/spreadsheetml/2006/main" count="50" uniqueCount="25">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</sst>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17944975"/>
        <c:axId val="27287048"/>
      </c:scatterChart>
      <c:valAx>
        <c:axId val="179449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287048"/>
        <c:crossesAt val="10"/>
        <c:crossBetween val="midCat"/>
        <c:dispUnits/>
        <c:majorUnit val="10"/>
      </c:valAx>
      <c:valAx>
        <c:axId val="2728704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944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7" sqref="U16:V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AVERAGE(J41:J65)</f>
        <v>61.582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(VAR(J41:J65))</f>
        <v>527.7487249999995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75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STDEV(J41:J65)</f>
        <v>22.97278226510667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75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75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75">
        <v>298</v>
      </c>
      <c r="C9" s="16"/>
      <c r="D9" s="17"/>
      <c r="E9" s="19"/>
      <c r="F9" s="19"/>
      <c r="U9" s="2" t="s">
        <v>17</v>
      </c>
      <c r="V9" s="20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75">
        <v>468.2</v>
      </c>
      <c r="C10" s="16"/>
      <c r="D10" s="17"/>
      <c r="E10" s="21"/>
      <c r="F10" s="22"/>
      <c r="U10" s="2" t="s">
        <v>18</v>
      </c>
      <c r="V10" s="20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75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75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75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75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75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75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75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75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75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56.8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71.56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75">
        <v>54.68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75">
        <v>109.98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75">
        <v>56.02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75">
        <v>62.15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75">
        <v>51.2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115.13</v>
      </c>
      <c r="C27" s="30"/>
      <c r="D27" s="31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26.65</v>
      </c>
      <c r="C28" s="32"/>
      <c r="D28" s="33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6">
        <v>39.98</v>
      </c>
      <c r="C29" s="30"/>
      <c r="D29" s="33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7">
        <v>86.84</v>
      </c>
      <c r="C30" s="34"/>
      <c r="D30" s="35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9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10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58.12</v>
      </c>
      <c r="E34" s="51">
        <f aca="true" t="shared" si="1" ref="E34:O34">ROUND((((-LN(-LN(1-1/E33)))+$B$83*$B$84)/$B$83),2)</f>
        <v>69.41</v>
      </c>
      <c r="F34" s="53">
        <f t="shared" si="1"/>
        <v>76.63</v>
      </c>
      <c r="G34" s="53">
        <f t="shared" si="1"/>
        <v>81.98</v>
      </c>
      <c r="H34" s="53">
        <f t="shared" si="1"/>
        <v>86.23</v>
      </c>
      <c r="I34" s="53">
        <f t="shared" si="1"/>
        <v>97.77</v>
      </c>
      <c r="J34" s="53">
        <f t="shared" si="1"/>
        <v>112.93</v>
      </c>
      <c r="K34" s="53">
        <f t="shared" si="1"/>
        <v>117.73</v>
      </c>
      <c r="L34" s="53">
        <f t="shared" si="1"/>
        <v>132.54</v>
      </c>
      <c r="M34" s="53">
        <f t="shared" si="1"/>
        <v>147.23</v>
      </c>
      <c r="N34" s="53">
        <f t="shared" si="1"/>
        <v>161.87</v>
      </c>
      <c r="O34" s="53">
        <f t="shared" si="1"/>
        <v>181.19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7"/>
      <c r="C36" s="56"/>
      <c r="D36" s="57" t="s">
        <v>11</v>
      </c>
      <c r="E36" s="58"/>
      <c r="F36" s="58" t="s">
        <v>19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7"/>
      <c r="C41" s="47"/>
      <c r="D41" s="47"/>
      <c r="E41" s="22"/>
      <c r="G41" s="61" t="s">
        <v>21</v>
      </c>
      <c r="I41" s="25">
        <v>2536</v>
      </c>
      <c r="J41" s="24">
        <v>36.7</v>
      </c>
      <c r="K41" s="25"/>
      <c r="S41" s="25"/>
      <c r="Y41" s="6"/>
      <c r="Z41" s="6"/>
      <c r="AA41" s="6"/>
      <c r="AB41" s="6"/>
    </row>
    <row r="42" spans="1:28" ht="21.75">
      <c r="A42" s="23"/>
      <c r="B42" s="54"/>
      <c r="C42" s="54"/>
      <c r="D42" s="54"/>
      <c r="E42" s="1"/>
      <c r="I42" s="25">
        <v>2537</v>
      </c>
      <c r="J42" s="24">
        <v>69.5</v>
      </c>
      <c r="K42" s="25"/>
      <c r="S42" s="25"/>
      <c r="Y42" s="6"/>
      <c r="Z42" s="6"/>
      <c r="AA42" s="6"/>
      <c r="AB42" s="6"/>
    </row>
    <row r="43" spans="1:28" ht="21.75">
      <c r="A43" s="23"/>
      <c r="B43" s="62"/>
      <c r="C43" s="62"/>
      <c r="D43" s="62"/>
      <c r="E43" s="1"/>
      <c r="I43" s="25">
        <v>2538</v>
      </c>
      <c r="J43" s="24">
        <v>101.5</v>
      </c>
      <c r="K43" s="25"/>
      <c r="S43" s="25"/>
      <c r="Y43" s="6"/>
      <c r="Z43" s="6"/>
      <c r="AA43" s="6"/>
      <c r="AB43" s="6"/>
    </row>
    <row r="44" spans="1:28" ht="21.75">
      <c r="A44" s="23"/>
      <c r="B44" s="54"/>
      <c r="C44" s="54"/>
      <c r="D44" s="54"/>
      <c r="E44" s="1"/>
      <c r="I44" s="25">
        <v>2539</v>
      </c>
      <c r="J44" s="24">
        <v>45</v>
      </c>
      <c r="K44" s="25"/>
      <c r="S44" s="25"/>
      <c r="Y44" s="6"/>
      <c r="Z44" s="6"/>
      <c r="AA44" s="6"/>
      <c r="AB44" s="6"/>
    </row>
    <row r="45" spans="1:28" ht="21.75">
      <c r="A45" s="23"/>
      <c r="B45" s="54"/>
      <c r="C45" s="54"/>
      <c r="D45" s="54"/>
      <c r="E45" s="63"/>
      <c r="I45" s="25">
        <v>2540</v>
      </c>
      <c r="J45" s="24">
        <v>49</v>
      </c>
      <c r="K45" s="25"/>
      <c r="S45" s="25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5">
        <v>2541</v>
      </c>
      <c r="J46" s="24">
        <v>58.24</v>
      </c>
      <c r="K46" s="25"/>
      <c r="S46" s="25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5">
        <v>2542</v>
      </c>
      <c r="J47" s="24">
        <v>47</v>
      </c>
      <c r="K47" s="25"/>
      <c r="S47" s="25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5">
        <v>2543</v>
      </c>
      <c r="J48" s="24">
        <v>22.2</v>
      </c>
      <c r="K48" s="25"/>
      <c r="S48" s="25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5">
        <v>2544</v>
      </c>
      <c r="J49" s="24">
        <v>71.4</v>
      </c>
      <c r="K49" s="25"/>
      <c r="S49" s="25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5">
        <v>2545</v>
      </c>
      <c r="J50" s="24">
        <v>53.18</v>
      </c>
      <c r="K50" s="25"/>
      <c r="S50" s="25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5">
        <v>2546</v>
      </c>
      <c r="J51" s="24">
        <v>71.08</v>
      </c>
      <c r="K51" s="25"/>
      <c r="S51" s="25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5">
        <v>2547</v>
      </c>
      <c r="J52" s="24">
        <v>61.08</v>
      </c>
      <c r="K52" s="25"/>
      <c r="S52" s="25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2548</v>
      </c>
      <c r="J53" s="24">
        <v>54.96</v>
      </c>
      <c r="K53" s="25"/>
      <c r="S53" s="25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5">
        <v>2549</v>
      </c>
      <c r="J54" s="24">
        <v>67.72</v>
      </c>
      <c r="K54" s="25"/>
      <c r="S54" s="25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5">
        <v>2550</v>
      </c>
      <c r="J55" s="24">
        <v>56.8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6">
        <v>2551</v>
      </c>
      <c r="J56" s="24">
        <v>71.56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8">
        <v>54.68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2553</v>
      </c>
      <c r="J58" s="78">
        <v>109.98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6">
        <v>2554</v>
      </c>
      <c r="J59" s="24">
        <v>56.02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6">
        <v>2555</v>
      </c>
      <c r="J60" s="24">
        <v>62.15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24">
        <v>51.2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6">
        <v>2557</v>
      </c>
      <c r="J62" s="24">
        <v>115.13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9">
        <v>26.65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80">
        <v>39.98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6">
        <v>2560</v>
      </c>
      <c r="J65" s="24">
        <v>86.84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2">
        <f>IF($A$79&gt;=6,VLOOKUP($F$78,$X$3:$AC$38,$A$79-4),VLOOKUP($A$78,$X$3:$AC$38,$A$79+1))</f>
        <v>0.530864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2">
        <f>IF($A$79&gt;=6,VLOOKUP($F$78,$Y$58:$AD$97,$A$79-4),VLOOKUP($A$78,$Y$58:$AD$97,$A$79+1))</f>
        <v>1.091446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3">
        <f>B81/V6</f>
        <v>0.04751039675580767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4">
        <f>V4-(B80/B83)</f>
        <v>50.408361465080645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2018-06-22T02:21:41Z</dcterms:modified>
  <cp:category/>
  <cp:version/>
  <cp:contentType/>
  <cp:contentStatus/>
</cp:coreProperties>
</file>