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5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Kh.72" sheetId="6" r:id="rId6"/>
  </sheets>
  <definedNames>
    <definedName name="_xlnm.Print_Area" localSheetId="2">'DATA'!$C:$O</definedName>
    <definedName name="_xlnm.Print_Area" localSheetId="5">'Kh.72'!$G$1:$O$34</definedName>
    <definedName name="_xlnm.Print_Area" localSheetId="4">'TOTAL-2'!$A$1:$I$34</definedName>
  </definedNames>
  <calcPr fullCalcOnLoad="1"/>
</workbook>
</file>

<file path=xl/comments2.xml><?xml version="1.0" encoding="utf-8"?>
<comments xmlns="http://schemas.openxmlformats.org/spreadsheetml/2006/main">
  <authors>
    <author>Admin_TK</author>
  </authors>
  <commentList>
    <comment ref="E263" authorId="0">
      <text>
        <r>
          <rPr>
            <b/>
            <sz val="9"/>
            <rFont val="Tahoma"/>
            <family val="2"/>
          </rPr>
          <t>Admin_TK: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<sst xmlns="http://schemas.openxmlformats.org/spreadsheetml/2006/main" count="295" uniqueCount="121">
  <si>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</si>
  <si>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</si>
  <si>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</si>
  <si>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</si>
  <si>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</si>
  <si>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</si>
  <si>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</si>
  <si>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</si>
  <si>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</si>
  <si>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</si>
  <si>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</si>
  <si>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</si>
  <si>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</si>
  <si>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</si>
  <si>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</si>
  <si>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</si>
  <si>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</si>
  <si>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</si>
  <si>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</si>
  <si>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</si>
  <si>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</si>
  <si>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</si>
  <si>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</si>
  <si>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</si>
  <si>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</si>
  <si>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</si>
  <si>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</si>
  <si>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YEAR98</t>
  </si>
  <si>
    <t>YEAR99</t>
  </si>
  <si>
    <t>Measurements</t>
  </si>
  <si>
    <t>YEAR00</t>
  </si>
  <si>
    <t>1 - 3</t>
  </si>
  <si>
    <t>4 - 6</t>
  </si>
  <si>
    <t>13 - 15</t>
  </si>
  <si>
    <t>16 - 18</t>
  </si>
  <si>
    <t>25 - 27</t>
  </si>
  <si>
    <t>28 - 30</t>
  </si>
  <si>
    <t>37 - 39</t>
  </si>
  <si>
    <t>40 - 42</t>
  </si>
  <si>
    <t>49 - 51</t>
  </si>
  <si>
    <t>52 - 54</t>
  </si>
  <si>
    <t>61 - 63</t>
  </si>
  <si>
    <t>64 - 66</t>
  </si>
  <si>
    <t>73 - 75</t>
  </si>
  <si>
    <t>76 - 78</t>
  </si>
  <si>
    <t>85 - 87</t>
  </si>
  <si>
    <t>88 - 90</t>
  </si>
  <si>
    <t>97 - 99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</si>
  <si>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</si>
  <si>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</si>
  <si>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</si>
  <si>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</si>
  <si>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</si>
  <si>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</si>
  <si>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</si>
  <si>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</si>
  <si>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</si>
  <si>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</si>
  <si>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</si>
  <si>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</si>
  <si>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</si>
  <si>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</si>
  <si>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</si>
  <si>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</si>
  <si>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</si>
  <si>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</si>
  <si>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</si>
  <si>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</si>
  <si>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</si>
  <si>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</si>
  <si>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</si>
  <si>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</si>
  <si>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</si>
  <si>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</si>
  <si>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</si>
  <si>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</si>
  <si>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</si>
  <si>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</si>
  <si>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</si>
  <si>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</si>
  <si>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</si>
  <si>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91 - 93</t>
  </si>
  <si>
    <t>94 - 96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</si>
  <si>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</si>
  <si>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</si>
  <si>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</si>
  <si>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</si>
  <si>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</si>
  <si>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</si>
  <si>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</si>
  <si>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</si>
  <si>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</si>
  <si>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</si>
  <si>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</si>
  <si>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</si>
  <si>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</si>
  <si>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</si>
  <si>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</si>
  <si>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</si>
  <si>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</si>
  <si>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</si>
  <si>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</si>
  <si>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</si>
  <si>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</si>
  <si>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</si>
  <si>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</si>
  <si>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Station..…Kh.72.................. Water year…2018 </t>
  </si>
  <si>
    <t>การคำนวณตะกอน สถานี  Kh.72</t>
  </si>
  <si>
    <r>
      <t>Drainage Area....644....................Km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</si>
  <si>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River…Nam  Mae  Khan……..................................…………........................................…</t>
  </si>
  <si>
    <t>Nam Mae Khan</t>
  </si>
  <si>
    <t>A.Mae Chan</t>
  </si>
  <si>
    <t>Zero Gage 393.400 M. m.s.l.</t>
  </si>
  <si>
    <r>
      <t>Drainage Area 644 Km.</t>
    </r>
    <r>
      <rPr>
        <vertAlign val="superscript"/>
        <sz val="14"/>
        <rFont val="DilleniaUPC"/>
        <family val="1"/>
      </rPr>
      <t>2</t>
    </r>
  </si>
  <si>
    <t>Station Kh.72  Water year 2022</t>
  </si>
  <si>
    <t xml:space="preserve"> </t>
  </si>
  <si>
    <t>Computed by Naruebet</t>
  </si>
  <si>
    <t>Checked by Uten</t>
  </si>
  <si>
    <t>Sediment Concentration</t>
  </si>
  <si>
    <t>Suspended Sediment</t>
  </si>
  <si>
    <t>by Weight p.p.m.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</si>
</sst>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mmm\-yyyy"/>
    <numFmt numFmtId="204" formatCode="[$-107041E]d\ mmm\ yy;@"/>
    <numFmt numFmtId="205" formatCode="[$-101041E]d\ mmm\ yy;@"/>
    <numFmt numFmtId="206" formatCode="[&lt;=99999999][$-D000000]0\-####\-####;[$-D000000]#\-####\-####"/>
    <numFmt numFmtId="207" formatCode="[$-D010000]d/mm/yyyy\ h:mm\ &quot;น.&quot;;@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[$-1070000]d/m/yy;@"/>
    <numFmt numFmtId="213" formatCode="#,##0.0000"/>
  </numFmts>
  <fonts count="76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UPC"/>
      <family val="2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sz val="14"/>
      <color indexed="8"/>
      <name val="DilleniaUPC"/>
      <family val="0"/>
    </font>
    <font>
      <b/>
      <sz val="16"/>
      <color indexed="8"/>
      <name val="TH SarabunPSK"/>
      <family val="0"/>
    </font>
    <font>
      <sz val="12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UP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9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8" fillId="0" borderId="0">
      <alignment/>
      <protection/>
    </xf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60" fillId="20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4" applyNumberFormat="0" applyAlignment="0" applyProtection="0"/>
    <xf numFmtId="0" fontId="65" fillId="0" borderId="5" applyNumberFormat="0" applyFill="0" applyAlignment="0" applyProtection="0"/>
    <xf numFmtId="0" fontId="66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7" fillId="23" borderId="3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7" applyNumberFormat="0" applyAlignment="0" applyProtection="0"/>
    <xf numFmtId="0" fontId="0" fillId="32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Continuous" vertical="center"/>
      <protection/>
    </xf>
    <xf numFmtId="0" fontId="5" fillId="0" borderId="13" xfId="43" applyFont="1" applyBorder="1" applyAlignment="1">
      <alignment horizontal="center"/>
      <protection/>
    </xf>
    <xf numFmtId="0" fontId="5" fillId="0" borderId="14" xfId="43" applyFont="1" applyBorder="1" applyAlignment="1">
      <alignment horizontal="center" vertical="center"/>
      <protection/>
    </xf>
    <xf numFmtId="0" fontId="5" fillId="0" borderId="0" xfId="43" applyFont="1" applyAlignment="1">
      <alignment/>
      <protection/>
    </xf>
    <xf numFmtId="191" fontId="5" fillId="0" borderId="0" xfId="43" applyNumberFormat="1" applyFont="1">
      <alignment/>
      <protection/>
    </xf>
    <xf numFmtId="0" fontId="8" fillId="0" borderId="0" xfId="43" applyFont="1" applyAlignment="1">
      <alignment horizontal="centerContinuous"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3" fillId="0" borderId="0" xfId="58" applyFont="1">
      <alignment/>
      <protection/>
    </xf>
    <xf numFmtId="0" fontId="15" fillId="0" borderId="0" xfId="58" applyFont="1">
      <alignment/>
      <protection/>
    </xf>
    <xf numFmtId="0" fontId="4" fillId="0" borderId="0" xfId="57">
      <alignment/>
      <protection/>
    </xf>
    <xf numFmtId="0" fontId="16" fillId="0" borderId="0" xfId="57" applyFont="1" applyAlignment="1">
      <alignment horizontal="right"/>
      <protection/>
    </xf>
    <xf numFmtId="0" fontId="16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195" fontId="9" fillId="0" borderId="0" xfId="42" applyNumberFormat="1" applyFont="1" applyAlignment="1">
      <alignment horizontal="center"/>
      <protection/>
    </xf>
    <xf numFmtId="2" fontId="17" fillId="0" borderId="0" xfId="42" applyNumberFormat="1" applyFont="1">
      <alignment/>
      <protection/>
    </xf>
    <xf numFmtId="0" fontId="9" fillId="0" borderId="0" xfId="42" applyFont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0" fontId="9" fillId="0" borderId="0" xfId="42" applyFont="1" applyAlignment="1">
      <alignment vertical="center"/>
      <protection/>
    </xf>
    <xf numFmtId="15" fontId="9" fillId="0" borderId="0" xfId="42" applyNumberFormat="1" applyFont="1">
      <alignment/>
      <protection/>
    </xf>
    <xf numFmtId="195" fontId="9" fillId="0" borderId="0" xfId="42" applyNumberFormat="1" applyFont="1">
      <alignment/>
      <protection/>
    </xf>
    <xf numFmtId="0" fontId="17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191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0" fontId="5" fillId="0" borderId="15" xfId="43" applyFont="1" applyBorder="1" applyAlignment="1" quotePrefix="1">
      <alignment horizontal="center"/>
      <protection/>
    </xf>
    <xf numFmtId="0" fontId="5" fillId="0" borderId="16" xfId="43" applyFont="1" applyBorder="1" applyAlignment="1" quotePrefix="1">
      <alignment horizontal="center"/>
      <protection/>
    </xf>
    <xf numFmtId="0" fontId="5" fillId="0" borderId="0" xfId="43" applyFont="1" applyFill="1">
      <alignment/>
      <protection/>
    </xf>
    <xf numFmtId="0" fontId="5" fillId="0" borderId="0" xfId="43" applyFont="1" applyFill="1" applyAlignment="1">
      <alignment horizontal="centerContinuous"/>
      <protection/>
    </xf>
    <xf numFmtId="0" fontId="5" fillId="0" borderId="15" xfId="43" applyFont="1" applyFill="1" applyBorder="1" applyAlignment="1" quotePrefix="1">
      <alignment horizontal="center"/>
      <protection/>
    </xf>
    <xf numFmtId="191" fontId="5" fillId="0" borderId="0" xfId="43" applyNumberFormat="1" applyFont="1" applyFill="1" applyBorder="1">
      <alignment/>
      <protection/>
    </xf>
    <xf numFmtId="0" fontId="5" fillId="0" borderId="17" xfId="43" applyFont="1" applyFill="1" applyBorder="1" applyAlignment="1">
      <alignment horizontal="center" vertical="center" wrapText="1"/>
      <protection/>
    </xf>
    <xf numFmtId="0" fontId="5" fillId="0" borderId="14" xfId="43" applyFont="1" applyFill="1" applyBorder="1" applyAlignment="1">
      <alignment horizontal="center" vertical="center" wrapText="1"/>
      <protection/>
    </xf>
    <xf numFmtId="191" fontId="9" fillId="0" borderId="0" xfId="42" applyNumberFormat="1" applyFont="1">
      <alignment/>
      <protection/>
    </xf>
    <xf numFmtId="16" fontId="5" fillId="0" borderId="0" xfId="43" applyNumberFormat="1" applyFont="1" applyBorder="1" applyAlignment="1" quotePrefix="1">
      <alignment horizontal="center"/>
      <protection/>
    </xf>
    <xf numFmtId="0" fontId="8" fillId="0" borderId="0" xfId="43" applyFont="1" applyAlignment="1">
      <alignment horizontal="center"/>
      <protection/>
    </xf>
    <xf numFmtId="0" fontId="5" fillId="0" borderId="18" xfId="43" applyFont="1" applyBorder="1" applyAlignment="1">
      <alignment horizontal="center"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17" xfId="43" applyNumberFormat="1" applyFont="1" applyBorder="1" applyAlignment="1">
      <alignment horizontal="center" vertical="center"/>
      <protection/>
    </xf>
    <xf numFmtId="191" fontId="5" fillId="0" borderId="14" xfId="43" applyNumberFormat="1" applyFont="1" applyBorder="1" applyAlignment="1">
      <alignment horizontal="center" vertical="center"/>
      <protection/>
    </xf>
    <xf numFmtId="191" fontId="5" fillId="0" borderId="15" xfId="43" applyNumberFormat="1" applyFont="1" applyBorder="1" applyAlignment="1" quotePrefix="1">
      <alignment horizontal="center"/>
      <protection/>
    </xf>
    <xf numFmtId="191" fontId="5" fillId="0" borderId="0" xfId="43" applyNumberFormat="1" applyFont="1" applyFill="1">
      <alignment/>
      <protection/>
    </xf>
    <xf numFmtId="191" fontId="5" fillId="0" borderId="0" xfId="43" applyNumberFormat="1" applyFont="1" applyFill="1" applyAlignment="1">
      <alignment horizontal="centerContinuous"/>
      <protection/>
    </xf>
    <xf numFmtId="191" fontId="5" fillId="0" borderId="19" xfId="43" applyNumberFormat="1" applyFont="1" applyFill="1" applyBorder="1" applyAlignment="1">
      <alignment horizontal="centerContinuous" vertical="center"/>
      <protection/>
    </xf>
    <xf numFmtId="191" fontId="5" fillId="0" borderId="14" xfId="43" applyNumberFormat="1" applyFont="1" applyFill="1" applyBorder="1" applyAlignment="1">
      <alignment horizontal="center" vertical="center"/>
      <protection/>
    </xf>
    <xf numFmtId="191" fontId="5" fillId="0" borderId="15" xfId="43" applyNumberFormat="1" applyFont="1" applyFill="1" applyBorder="1" applyAlignment="1" quotePrefix="1">
      <alignment horizontal="center"/>
      <protection/>
    </xf>
    <xf numFmtId="191" fontId="8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 quotePrefix="1">
      <alignment horizontal="center"/>
      <protection/>
    </xf>
    <xf numFmtId="0" fontId="5" fillId="0" borderId="0" xfId="43" applyFont="1" applyAlignment="1">
      <alignment horizontal="right"/>
      <protection/>
    </xf>
    <xf numFmtId="0" fontId="5" fillId="0" borderId="17" xfId="43" applyFont="1" applyBorder="1" applyAlignment="1">
      <alignment horizontal="right" vertical="center" wrapText="1"/>
      <protection/>
    </xf>
    <xf numFmtId="0" fontId="5" fillId="0" borderId="14" xfId="43" applyFont="1" applyBorder="1" applyAlignment="1">
      <alignment horizontal="right" vertical="center"/>
      <protection/>
    </xf>
    <xf numFmtId="0" fontId="5" fillId="0" borderId="15" xfId="43" applyFont="1" applyBorder="1" applyAlignment="1" quotePrefix="1">
      <alignment horizontal="right"/>
      <protection/>
    </xf>
    <xf numFmtId="0" fontId="5" fillId="0" borderId="0" xfId="43" applyFont="1" applyBorder="1" applyAlignment="1">
      <alignment horizontal="right"/>
      <protection/>
    </xf>
    <xf numFmtId="0" fontId="5" fillId="0" borderId="0" xfId="43" applyNumberFormat="1" applyFont="1" applyAlignment="1">
      <alignment horizontal="center"/>
      <protection/>
    </xf>
    <xf numFmtId="0" fontId="5" fillId="0" borderId="0" xfId="43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8" fillId="0" borderId="20" xfId="59" applyFont="1" applyBorder="1" applyAlignment="1">
      <alignment horizontal="center"/>
      <protection/>
    </xf>
    <xf numFmtId="0" fontId="28" fillId="0" borderId="21" xfId="59" applyFont="1" applyBorder="1" applyAlignment="1">
      <alignment horizontal="center"/>
      <protection/>
    </xf>
    <xf numFmtId="2" fontId="28" fillId="0" borderId="22" xfId="59" applyNumberFormat="1" applyFont="1" applyBorder="1" applyAlignment="1">
      <alignment horizontal="center"/>
      <protection/>
    </xf>
    <xf numFmtId="0" fontId="28" fillId="0" borderId="23" xfId="59" applyFont="1" applyBorder="1" applyAlignment="1">
      <alignment horizontal="center"/>
      <protection/>
    </xf>
    <xf numFmtId="0" fontId="28" fillId="0" borderId="0" xfId="59" applyFont="1" applyBorder="1" applyAlignment="1">
      <alignment horizontal="center"/>
      <protection/>
    </xf>
    <xf numFmtId="2" fontId="28" fillId="0" borderId="24" xfId="59" applyNumberFormat="1" applyFont="1" applyBorder="1" applyAlignment="1">
      <alignment horizontal="center"/>
      <protection/>
    </xf>
    <xf numFmtId="2" fontId="28" fillId="0" borderId="24" xfId="59" applyNumberFormat="1" applyFont="1" applyBorder="1">
      <alignment/>
      <protection/>
    </xf>
    <xf numFmtId="0" fontId="28" fillId="0" borderId="25" xfId="59" applyFont="1" applyBorder="1" applyAlignment="1">
      <alignment horizontal="center"/>
      <protection/>
    </xf>
    <xf numFmtId="2" fontId="28" fillId="0" borderId="26" xfId="59" applyNumberFormat="1" applyFont="1" applyBorder="1" applyAlignment="1">
      <alignment horizontal="center"/>
      <protection/>
    </xf>
    <xf numFmtId="205" fontId="4" fillId="0" borderId="27" xfId="59" applyNumberFormat="1" applyFont="1" applyBorder="1" applyAlignment="1">
      <alignment horizontal="center"/>
      <protection/>
    </xf>
    <xf numFmtId="0" fontId="4" fillId="0" borderId="27" xfId="59" applyBorder="1" applyAlignment="1">
      <alignment horizontal="center"/>
      <protection/>
    </xf>
    <xf numFmtId="193" fontId="4" fillId="0" borderId="27" xfId="59" applyNumberFormat="1" applyBorder="1">
      <alignment/>
      <protection/>
    </xf>
    <xf numFmtId="2" fontId="4" fillId="0" borderId="27" xfId="59" applyNumberFormat="1" applyBorder="1">
      <alignment/>
      <protection/>
    </xf>
    <xf numFmtId="2" fontId="4" fillId="0" borderId="28" xfId="59" applyNumberFormat="1" applyBorder="1" applyAlignment="1">
      <alignment horizontal="right"/>
      <protection/>
    </xf>
    <xf numFmtId="193" fontId="4" fillId="0" borderId="27" xfId="59" applyNumberFormat="1" applyBorder="1" applyAlignment="1">
      <alignment horizontal="right"/>
      <protection/>
    </xf>
    <xf numFmtId="2" fontId="4" fillId="0" borderId="27" xfId="59" applyNumberFormat="1" applyBorder="1" applyAlignment="1">
      <alignment horizontal="right"/>
      <protection/>
    </xf>
    <xf numFmtId="2" fontId="4" fillId="0" borderId="25" xfId="59" applyNumberFormat="1" applyBorder="1" applyAlignment="1">
      <alignment horizontal="right"/>
      <protection/>
    </xf>
    <xf numFmtId="205" fontId="28" fillId="0" borderId="20" xfId="59" applyNumberFormat="1" applyFont="1" applyBorder="1" applyAlignment="1">
      <alignment horizontal="center"/>
      <protection/>
    </xf>
    <xf numFmtId="205" fontId="28" fillId="0" borderId="23" xfId="59" applyNumberFormat="1" applyFont="1" applyBorder="1" applyAlignment="1">
      <alignment horizontal="center"/>
      <protection/>
    </xf>
    <xf numFmtId="205" fontId="28" fillId="0" borderId="23" xfId="59" applyNumberFormat="1" applyFont="1" applyBorder="1">
      <alignment/>
      <protection/>
    </xf>
    <xf numFmtId="205" fontId="28" fillId="0" borderId="25" xfId="59" applyNumberFormat="1" applyFont="1" applyBorder="1">
      <alignment/>
      <protection/>
    </xf>
    <xf numFmtId="205" fontId="0" fillId="0" borderId="27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27" xfId="0" applyBorder="1" applyAlignment="1">
      <alignment horizontal="center"/>
    </xf>
    <xf numFmtId="192" fontId="28" fillId="33" borderId="21" xfId="59" applyNumberFormat="1" applyFont="1" applyFill="1" applyBorder="1" applyAlignment="1">
      <alignment horizontal="center"/>
      <protection/>
    </xf>
    <xf numFmtId="192" fontId="28" fillId="33" borderId="0" xfId="59" applyNumberFormat="1" applyFont="1" applyFill="1" applyBorder="1" applyAlignment="1">
      <alignment horizontal="center"/>
      <protection/>
    </xf>
    <xf numFmtId="192" fontId="28" fillId="33" borderId="29" xfId="59" applyNumberFormat="1" applyFont="1" applyFill="1" applyBorder="1">
      <alignment/>
      <protection/>
    </xf>
    <xf numFmtId="192" fontId="4" fillId="33" borderId="27" xfId="59" applyNumberFormat="1" applyFill="1" applyBorder="1">
      <alignment/>
      <protection/>
    </xf>
    <xf numFmtId="192" fontId="0" fillId="0" borderId="0" xfId="0" applyNumberFormat="1" applyAlignment="1">
      <alignment/>
    </xf>
    <xf numFmtId="193" fontId="28" fillId="0" borderId="20" xfId="59" applyNumberFormat="1" applyFont="1" applyBorder="1" applyAlignment="1">
      <alignment horizontal="center"/>
      <protection/>
    </xf>
    <xf numFmtId="193" fontId="28" fillId="0" borderId="21" xfId="59" applyNumberFormat="1" applyFont="1" applyBorder="1" applyAlignment="1">
      <alignment horizontal="center"/>
      <protection/>
    </xf>
    <xf numFmtId="193" fontId="28" fillId="0" borderId="23" xfId="59" applyNumberFormat="1" applyFont="1" applyBorder="1" applyAlignment="1">
      <alignment horizontal="center"/>
      <protection/>
    </xf>
    <xf numFmtId="193" fontId="28" fillId="0" borderId="0" xfId="59" applyNumberFormat="1" applyFont="1" applyBorder="1" applyAlignment="1">
      <alignment horizontal="center"/>
      <protection/>
    </xf>
    <xf numFmtId="193" fontId="28" fillId="0" borderId="25" xfId="59" applyNumberFormat="1" applyFont="1" applyBorder="1" applyAlignment="1">
      <alignment horizontal="center"/>
      <protection/>
    </xf>
    <xf numFmtId="193" fontId="28" fillId="0" borderId="29" xfId="59" applyNumberFormat="1" applyFont="1" applyBorder="1" applyAlignment="1">
      <alignment horizontal="center"/>
      <protection/>
    </xf>
    <xf numFmtId="193" fontId="0" fillId="0" borderId="27" xfId="0" applyNumberFormat="1" applyBorder="1" applyAlignment="1">
      <alignment/>
    </xf>
    <xf numFmtId="193" fontId="0" fillId="0" borderId="0" xfId="0" applyNumberFormat="1" applyAlignment="1">
      <alignment/>
    </xf>
    <xf numFmtId="2" fontId="28" fillId="0" borderId="20" xfId="59" applyNumberFormat="1" applyFont="1" applyBorder="1" applyAlignment="1">
      <alignment horizontal="center"/>
      <protection/>
    </xf>
    <xf numFmtId="2" fontId="28" fillId="0" borderId="23" xfId="59" applyNumberFormat="1" applyFont="1" applyBorder="1" applyAlignment="1">
      <alignment horizontal="center"/>
      <protection/>
    </xf>
    <xf numFmtId="2" fontId="28" fillId="0" borderId="23" xfId="59" applyNumberFormat="1" applyFont="1" applyBorder="1">
      <alignment/>
      <protection/>
    </xf>
    <xf numFmtId="2" fontId="0" fillId="0" borderId="27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30" xfId="43" applyFont="1" applyBorder="1">
      <alignment/>
      <protection/>
    </xf>
    <xf numFmtId="0" fontId="5" fillId="0" borderId="30" xfId="43" applyNumberFormat="1" applyFont="1" applyBorder="1" applyAlignment="1">
      <alignment horizontal="center"/>
      <protection/>
    </xf>
    <xf numFmtId="191" fontId="5" fillId="0" borderId="30" xfId="43" applyNumberFormat="1" applyFont="1" applyBorder="1">
      <alignment/>
      <protection/>
    </xf>
    <xf numFmtId="191" fontId="5" fillId="0" borderId="30" xfId="43" applyNumberFormat="1" applyFont="1" applyFill="1" applyBorder="1">
      <alignment/>
      <protection/>
    </xf>
    <xf numFmtId="191" fontId="5" fillId="0" borderId="30" xfId="43" applyNumberFormat="1" applyFont="1" applyBorder="1" applyAlignment="1">
      <alignment horizontal="right"/>
      <protection/>
    </xf>
    <xf numFmtId="192" fontId="5" fillId="0" borderId="30" xfId="43" applyNumberFormat="1" applyFont="1" applyBorder="1">
      <alignment/>
      <protection/>
    </xf>
    <xf numFmtId="204" fontId="5" fillId="0" borderId="0" xfId="43" applyNumberFormat="1" applyFont="1" applyBorder="1">
      <alignment/>
      <protection/>
    </xf>
    <xf numFmtId="193" fontId="4" fillId="0" borderId="27" xfId="59" applyNumberFormat="1" applyFont="1" applyBorder="1">
      <alignment/>
      <protection/>
    </xf>
    <xf numFmtId="192" fontId="4" fillId="33" borderId="27" xfId="59" applyNumberFormat="1" applyFont="1" applyFill="1" applyBorder="1">
      <alignment/>
      <protection/>
    </xf>
    <xf numFmtId="2" fontId="4" fillId="0" borderId="27" xfId="59" applyNumberFormat="1" applyFont="1" applyBorder="1">
      <alignment/>
      <protection/>
    </xf>
    <xf numFmtId="0" fontId="4" fillId="0" borderId="27" xfId="59" applyFont="1" applyBorder="1" applyAlignment="1">
      <alignment horizontal="center"/>
      <protection/>
    </xf>
    <xf numFmtId="205" fontId="0" fillId="0" borderId="25" xfId="0" applyNumberFormat="1" applyBorder="1" applyAlignment="1">
      <alignment/>
    </xf>
    <xf numFmtId="193" fontId="0" fillId="0" borderId="25" xfId="0" applyNumberFormat="1" applyBorder="1" applyAlignment="1">
      <alignment/>
    </xf>
    <xf numFmtId="193" fontId="4" fillId="0" borderId="25" xfId="59" applyNumberFormat="1" applyFont="1" applyBorder="1">
      <alignment/>
      <protection/>
    </xf>
    <xf numFmtId="192" fontId="4" fillId="33" borderId="25" xfId="59" applyNumberFormat="1" applyFont="1" applyFill="1" applyBorder="1">
      <alignment/>
      <protection/>
    </xf>
    <xf numFmtId="2" fontId="4" fillId="0" borderId="25" xfId="59" applyNumberFormat="1" applyFont="1" applyBorder="1">
      <alignment/>
      <protection/>
    </xf>
    <xf numFmtId="2" fontId="0" fillId="0" borderId="25" xfId="0" applyNumberFormat="1" applyBorder="1" applyAlignment="1">
      <alignment/>
    </xf>
    <xf numFmtId="0" fontId="0" fillId="0" borderId="25" xfId="0" applyBorder="1" applyAlignment="1">
      <alignment horizontal="center"/>
    </xf>
    <xf numFmtId="2" fontId="0" fillId="0" borderId="27" xfId="0" applyNumberFormat="1" applyFont="1" applyBorder="1" applyAlignment="1">
      <alignment/>
    </xf>
    <xf numFmtId="15" fontId="9" fillId="0" borderId="0" xfId="42" applyNumberFormat="1" applyFont="1" applyAlignment="1">
      <alignment horizontal="center"/>
      <protection/>
    </xf>
    <xf numFmtId="0" fontId="5" fillId="0" borderId="30" xfId="43" applyFont="1" applyBorder="1" applyAlignment="1">
      <alignment horizontal="center"/>
      <protection/>
    </xf>
    <xf numFmtId="0" fontId="0" fillId="0" borderId="27" xfId="0" applyBorder="1" applyAlignment="1">
      <alignment/>
    </xf>
    <xf numFmtId="192" fontId="0" fillId="0" borderId="27" xfId="0" applyNumberFormat="1" applyBorder="1" applyAlignment="1">
      <alignment/>
    </xf>
    <xf numFmtId="0" fontId="28" fillId="0" borderId="29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205" fontId="4" fillId="0" borderId="27" xfId="59" applyNumberFormat="1" applyFont="1" applyBorder="1" applyAlignment="1">
      <alignment horizontal="center"/>
      <protection/>
    </xf>
    <xf numFmtId="204" fontId="5" fillId="0" borderId="30" xfId="43" applyNumberFormat="1" applyFont="1" applyBorder="1">
      <alignment/>
      <protection/>
    </xf>
    <xf numFmtId="191" fontId="29" fillId="0" borderId="0" xfId="43" applyNumberFormat="1" applyFont="1" applyBorder="1">
      <alignment/>
      <protection/>
    </xf>
    <xf numFmtId="0" fontId="29" fillId="34" borderId="27" xfId="58" applyFont="1" applyFill="1" applyBorder="1" applyAlignment="1">
      <alignment horizontal="center" vertical="center"/>
      <protection/>
    </xf>
    <xf numFmtId="0" fontId="29" fillId="0" borderId="0" xfId="58" applyFont="1" applyAlignment="1">
      <alignment horizontal="right" vertical="center"/>
      <protection/>
    </xf>
    <xf numFmtId="191" fontId="29" fillId="0" borderId="0" xfId="58" applyNumberFormat="1" applyFont="1" applyAlignment="1">
      <alignment horizontal="right" vertical="center"/>
      <protection/>
    </xf>
    <xf numFmtId="191" fontId="29" fillId="0" borderId="0" xfId="58" applyNumberFormat="1" applyFont="1" applyFill="1" applyBorder="1" applyAlignment="1">
      <alignment horizontal="right" vertical="center"/>
      <protection/>
    </xf>
    <xf numFmtId="0" fontId="29" fillId="0" borderId="0" xfId="58" applyFont="1">
      <alignment/>
      <protection/>
    </xf>
    <xf numFmtId="205" fontId="0" fillId="0" borderId="31" xfId="0" applyNumberFormat="1" applyBorder="1" applyAlignment="1">
      <alignment/>
    </xf>
    <xf numFmtId="0" fontId="0" fillId="0" borderId="31" xfId="0" applyBorder="1" applyAlignment="1">
      <alignment horizontal="center"/>
    </xf>
    <xf numFmtId="193" fontId="0" fillId="0" borderId="31" xfId="0" applyNumberFormat="1" applyBorder="1" applyAlignment="1">
      <alignment/>
    </xf>
    <xf numFmtId="193" fontId="4" fillId="0" borderId="31" xfId="59" applyNumberFormat="1" applyFont="1" applyBorder="1">
      <alignment/>
      <protection/>
    </xf>
    <xf numFmtId="192" fontId="4" fillId="33" borderId="31" xfId="59" applyNumberFormat="1" applyFont="1" applyFill="1" applyBorder="1">
      <alignment/>
      <protection/>
    </xf>
    <xf numFmtId="2" fontId="4" fillId="0" borderId="31" xfId="59" applyNumberFormat="1" applyFont="1" applyBorder="1">
      <alignment/>
      <protection/>
    </xf>
    <xf numFmtId="0" fontId="4" fillId="0" borderId="31" xfId="59" applyFont="1" applyBorder="1" applyAlignment="1">
      <alignment horizontal="center"/>
      <protection/>
    </xf>
    <xf numFmtId="2" fontId="0" fillId="0" borderId="31" xfId="0" applyNumberFormat="1" applyBorder="1" applyAlignment="1">
      <alignment/>
    </xf>
    <xf numFmtId="0" fontId="5" fillId="0" borderId="32" xfId="43" applyFont="1" applyBorder="1">
      <alignment/>
      <protection/>
    </xf>
    <xf numFmtId="0" fontId="5" fillId="0" borderId="32" xfId="43" applyNumberFormat="1" applyFont="1" applyBorder="1" applyAlignment="1">
      <alignment horizontal="center"/>
      <protection/>
    </xf>
    <xf numFmtId="204" fontId="5" fillId="0" borderId="32" xfId="43" applyNumberFormat="1" applyFont="1" applyBorder="1">
      <alignment/>
      <protection/>
    </xf>
    <xf numFmtId="191" fontId="5" fillId="0" borderId="32" xfId="43" applyNumberFormat="1" applyFont="1" applyBorder="1">
      <alignment/>
      <protection/>
    </xf>
    <xf numFmtId="191" fontId="5" fillId="0" borderId="32" xfId="43" applyNumberFormat="1" applyFont="1" applyFill="1" applyBorder="1">
      <alignment/>
      <protection/>
    </xf>
    <xf numFmtId="191" fontId="5" fillId="0" borderId="32" xfId="43" applyNumberFormat="1" applyFont="1" applyBorder="1" applyAlignment="1">
      <alignment horizontal="right"/>
      <protection/>
    </xf>
    <xf numFmtId="0" fontId="5" fillId="0" borderId="32" xfId="43" applyFont="1" applyBorder="1" applyAlignment="1">
      <alignment horizontal="center"/>
      <protection/>
    </xf>
    <xf numFmtId="192" fontId="5" fillId="0" borderId="32" xfId="43" applyNumberFormat="1" applyFont="1" applyBorder="1">
      <alignment/>
      <protection/>
    </xf>
    <xf numFmtId="205" fontId="0" fillId="0" borderId="33" xfId="0" applyNumberFormat="1" applyBorder="1" applyAlignment="1">
      <alignment/>
    </xf>
    <xf numFmtId="0" fontId="0" fillId="0" borderId="33" xfId="0" applyBorder="1" applyAlignment="1">
      <alignment horizontal="center"/>
    </xf>
    <xf numFmtId="193" fontId="0" fillId="0" borderId="33" xfId="0" applyNumberFormat="1" applyBorder="1" applyAlignment="1">
      <alignment/>
    </xf>
    <xf numFmtId="193" fontId="4" fillId="0" borderId="33" xfId="59" applyNumberFormat="1" applyFont="1" applyBorder="1">
      <alignment/>
      <protection/>
    </xf>
    <xf numFmtId="192" fontId="4" fillId="33" borderId="33" xfId="59" applyNumberFormat="1" applyFont="1" applyFill="1" applyBorder="1">
      <alignment/>
      <protection/>
    </xf>
    <xf numFmtId="2" fontId="4" fillId="0" borderId="33" xfId="59" applyNumberFormat="1" applyFont="1" applyBorder="1">
      <alignment/>
      <protection/>
    </xf>
    <xf numFmtId="2" fontId="0" fillId="0" borderId="33" xfId="0" applyNumberFormat="1" applyBorder="1" applyAlignment="1">
      <alignment/>
    </xf>
    <xf numFmtId="0" fontId="0" fillId="0" borderId="32" xfId="0" applyBorder="1" applyAlignment="1">
      <alignment/>
    </xf>
    <xf numFmtId="204" fontId="5" fillId="0" borderId="0" xfId="43" applyNumberFormat="1" applyFont="1">
      <alignment/>
      <protection/>
    </xf>
    <xf numFmtId="204" fontId="8" fillId="0" borderId="0" xfId="43" applyNumberFormat="1" applyFont="1">
      <alignment/>
      <protection/>
    </xf>
    <xf numFmtId="204" fontId="6" fillId="0" borderId="0" xfId="43" applyNumberFormat="1" applyFont="1" applyAlignment="1">
      <alignment horizontal="centerContinuous"/>
      <protection/>
    </xf>
    <xf numFmtId="204" fontId="5" fillId="0" borderId="34" xfId="43" applyNumberFormat="1" applyFont="1" applyBorder="1" applyAlignment="1">
      <alignment horizontal="center"/>
      <protection/>
    </xf>
    <xf numFmtId="204" fontId="5" fillId="0" borderId="35" xfId="43" applyNumberFormat="1" applyFont="1" applyBorder="1" applyAlignment="1">
      <alignment horizontal="center"/>
      <protection/>
    </xf>
    <xf numFmtId="204" fontId="5" fillId="0" borderId="36" xfId="43" applyNumberFormat="1" applyFont="1" applyBorder="1" applyAlignment="1" quotePrefix="1">
      <alignment horizontal="center"/>
      <protection/>
    </xf>
    <xf numFmtId="205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193" fontId="0" fillId="0" borderId="20" xfId="0" applyNumberFormat="1" applyBorder="1" applyAlignment="1">
      <alignment/>
    </xf>
    <xf numFmtId="193" fontId="4" fillId="0" borderId="20" xfId="59" applyNumberFormat="1" applyFont="1" applyBorder="1">
      <alignment/>
      <protection/>
    </xf>
    <xf numFmtId="192" fontId="4" fillId="33" borderId="20" xfId="59" applyNumberFormat="1" applyFont="1" applyFill="1" applyBorder="1">
      <alignment/>
      <protection/>
    </xf>
    <xf numFmtId="2" fontId="4" fillId="0" borderId="20" xfId="59" applyNumberFormat="1" applyFont="1" applyBorder="1">
      <alignment/>
      <protection/>
    </xf>
    <xf numFmtId="0" fontId="0" fillId="0" borderId="23" xfId="0" applyBorder="1" applyAlignment="1">
      <alignment horizontal="center"/>
    </xf>
    <xf numFmtId="2" fontId="0" fillId="0" borderId="20" xfId="0" applyNumberFormat="1" applyBorder="1" applyAlignment="1">
      <alignment/>
    </xf>
    <xf numFmtId="0" fontId="0" fillId="0" borderId="30" xfId="0" applyBorder="1" applyAlignment="1">
      <alignment/>
    </xf>
    <xf numFmtId="191" fontId="32" fillId="0" borderId="0" xfId="42" applyNumberFormat="1" applyFont="1" applyBorder="1" applyAlignment="1">
      <alignment horizontal="center"/>
      <protection/>
    </xf>
    <xf numFmtId="191" fontId="27" fillId="0" borderId="0" xfId="42" applyNumberFormat="1" applyFont="1">
      <alignment/>
      <protection/>
    </xf>
    <xf numFmtId="191" fontId="32" fillId="0" borderId="0" xfId="42" applyNumberFormat="1" applyFont="1">
      <alignment/>
      <protection/>
    </xf>
    <xf numFmtId="191" fontId="32" fillId="0" borderId="0" xfId="42" applyNumberFormat="1" applyFont="1" applyAlignment="1">
      <alignment horizontal="center"/>
      <protection/>
    </xf>
    <xf numFmtId="191" fontId="32" fillId="0" borderId="0" xfId="43" applyNumberFormat="1" applyFont="1" applyBorder="1">
      <alignment/>
      <protection/>
    </xf>
    <xf numFmtId="0" fontId="0" fillId="0" borderId="25" xfId="0" applyBorder="1" applyAlignment="1">
      <alignment/>
    </xf>
    <xf numFmtId="192" fontId="4" fillId="33" borderId="23" xfId="59" applyNumberFormat="1" applyFont="1" applyFill="1" applyBorder="1">
      <alignment/>
      <protection/>
    </xf>
    <xf numFmtId="0" fontId="0" fillId="0" borderId="31" xfId="0" applyBorder="1" applyAlignment="1">
      <alignment/>
    </xf>
    <xf numFmtId="0" fontId="0" fillId="0" borderId="37" xfId="0" applyBorder="1" applyAlignment="1">
      <alignment horizontal="center"/>
    </xf>
    <xf numFmtId="191" fontId="29" fillId="0" borderId="27" xfId="58" applyNumberFormat="1" applyFont="1" applyFill="1" applyBorder="1" applyAlignment="1">
      <alignment horizontal="center" vertical="center"/>
      <protection/>
    </xf>
    <xf numFmtId="191" fontId="29" fillId="0" borderId="27" xfId="57" applyNumberFormat="1" applyFont="1" applyBorder="1" applyAlignment="1">
      <alignment horizontal="center" vertical="center"/>
      <protection/>
    </xf>
    <xf numFmtId="204" fontId="29" fillId="0" borderId="27" xfId="43" applyNumberFormat="1" applyFont="1" applyBorder="1" applyAlignment="1">
      <alignment horizontal="center" vertical="center"/>
      <protection/>
    </xf>
    <xf numFmtId="191" fontId="29" fillId="0" borderId="27" xfId="43" applyNumberFormat="1" applyFont="1" applyBorder="1" applyAlignment="1">
      <alignment horizontal="center" vertical="center"/>
      <protection/>
    </xf>
    <xf numFmtId="191" fontId="29" fillId="0" borderId="27" xfId="43" applyNumberFormat="1" applyFont="1" applyFill="1" applyBorder="1" applyAlignment="1">
      <alignment horizontal="center" vertical="center"/>
      <protection/>
    </xf>
    <xf numFmtId="0" fontId="16" fillId="0" borderId="0" xfId="57" applyFont="1" applyAlignment="1">
      <alignment/>
      <protection/>
    </xf>
    <xf numFmtId="204" fontId="29" fillId="0" borderId="27" xfId="57" applyNumberFormat="1" applyFont="1" applyBorder="1" applyAlignment="1">
      <alignment horizontal="center" vertical="center"/>
      <protection/>
    </xf>
    <xf numFmtId="204" fontId="29" fillId="0" borderId="0" xfId="58" applyNumberFormat="1" applyFont="1">
      <alignment/>
      <protection/>
    </xf>
    <xf numFmtId="204" fontId="15" fillId="0" borderId="0" xfId="58" applyNumberFormat="1" applyFont="1">
      <alignment/>
      <protection/>
    </xf>
    <xf numFmtId="192" fontId="0" fillId="0" borderId="25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27" xfId="58" applyFont="1" applyFill="1" applyBorder="1" applyAlignment="1" applyProtection="1">
      <alignment horizontal="center" vertical="center"/>
      <protection/>
    </xf>
    <xf numFmtId="4" fontId="13" fillId="0" borderId="27" xfId="58" applyNumberFormat="1" applyFont="1" applyFill="1" applyBorder="1" applyAlignment="1" applyProtection="1">
      <alignment horizontal="center" vertical="center"/>
      <protection/>
    </xf>
    <xf numFmtId="2" fontId="13" fillId="0" borderId="27" xfId="58" applyNumberFormat="1" applyFont="1" applyFill="1" applyBorder="1" applyAlignment="1" applyProtection="1">
      <alignment horizontal="center" vertical="center" shrinkToFit="1"/>
      <protection/>
    </xf>
    <xf numFmtId="197" fontId="13" fillId="0" borderId="27" xfId="58" applyNumberFormat="1" applyFont="1" applyFill="1" applyBorder="1" applyAlignment="1" applyProtection="1">
      <alignment horizontal="center" vertical="center" wrapText="1"/>
      <protection/>
    </xf>
    <xf numFmtId="192" fontId="13" fillId="0" borderId="27" xfId="58" applyNumberFormat="1" applyFont="1" applyFill="1" applyBorder="1" applyAlignment="1" applyProtection="1">
      <alignment horizontal="center" vertical="center" wrapText="1"/>
      <protection/>
    </xf>
    <xf numFmtId="2" fontId="13" fillId="0" borderId="27" xfId="58" applyNumberFormat="1" applyFont="1" applyFill="1" applyBorder="1" applyAlignment="1" applyProtection="1">
      <alignment horizontal="center" vertical="center"/>
      <protection/>
    </xf>
    <xf numFmtId="192" fontId="13" fillId="0" borderId="27" xfId="58" applyNumberFormat="1" applyFont="1" applyFill="1" applyBorder="1" applyAlignment="1" applyProtection="1">
      <alignment horizontal="center" vertical="center"/>
      <protection/>
    </xf>
    <xf numFmtId="0" fontId="13" fillId="34" borderId="27" xfId="58" applyFont="1" applyFill="1" applyBorder="1" applyAlignment="1" applyProtection="1" quotePrefix="1">
      <alignment horizontal="center" vertical="center"/>
      <protection/>
    </xf>
    <xf numFmtId="2" fontId="13" fillId="34" borderId="27" xfId="58" applyNumberFormat="1" applyFont="1" applyFill="1" applyBorder="1" applyAlignment="1" applyProtection="1" quotePrefix="1">
      <alignment horizontal="center" vertical="center"/>
      <protection/>
    </xf>
    <xf numFmtId="197" fontId="13" fillId="34" borderId="27" xfId="58" applyNumberFormat="1" applyFont="1" applyFill="1" applyBorder="1" applyAlignment="1" applyProtection="1" quotePrefix="1">
      <alignment horizontal="center" vertical="center"/>
      <protection/>
    </xf>
    <xf numFmtId="192" fontId="13" fillId="34" borderId="27" xfId="58" applyNumberFormat="1" applyFont="1" applyFill="1" applyBorder="1" applyAlignment="1" applyProtection="1" quotePrefix="1">
      <alignment horizontal="center" vertical="center"/>
      <protection/>
    </xf>
    <xf numFmtId="204" fontId="13" fillId="34" borderId="27" xfId="58" applyNumberFormat="1" applyFont="1" applyFill="1" applyBorder="1" applyAlignment="1" applyProtection="1" quotePrefix="1">
      <alignment horizontal="center" vertical="center"/>
      <protection/>
    </xf>
    <xf numFmtId="4" fontId="13" fillId="34" borderId="27" xfId="58" applyNumberFormat="1" applyFont="1" applyFill="1" applyBorder="1" applyAlignment="1" applyProtection="1">
      <alignment horizontal="center" vertical="center"/>
      <protection/>
    </xf>
    <xf numFmtId="0" fontId="26" fillId="33" borderId="28" xfId="59" applyFont="1" applyFill="1" applyBorder="1" applyAlignment="1">
      <alignment horizontal="center"/>
      <protection/>
    </xf>
    <xf numFmtId="0" fontId="26" fillId="33" borderId="39" xfId="59" applyFont="1" applyFill="1" applyBorder="1" applyAlignment="1">
      <alignment horizontal="center"/>
      <protection/>
    </xf>
    <xf numFmtId="0" fontId="26" fillId="33" borderId="40" xfId="59" applyFont="1" applyFill="1" applyBorder="1" applyAlignment="1">
      <alignment horizontal="center"/>
      <protection/>
    </xf>
    <xf numFmtId="2" fontId="12" fillId="0" borderId="28" xfId="58" applyNumberFormat="1" applyFont="1" applyFill="1" applyBorder="1" applyAlignment="1" applyProtection="1">
      <alignment horizontal="center"/>
      <protection/>
    </xf>
    <xf numFmtId="2" fontId="12" fillId="0" borderId="39" xfId="58" applyNumberFormat="1" applyFont="1" applyFill="1" applyBorder="1" applyAlignment="1" applyProtection="1">
      <alignment horizontal="center"/>
      <protection/>
    </xf>
    <xf numFmtId="2" fontId="12" fillId="0" borderId="40" xfId="58" applyNumberFormat="1" applyFont="1" applyFill="1" applyBorder="1" applyAlignment="1" applyProtection="1">
      <alignment horizontal="center"/>
      <protection/>
    </xf>
    <xf numFmtId="2" fontId="13" fillId="0" borderId="27" xfId="58" applyNumberFormat="1" applyFont="1" applyFill="1" applyBorder="1" applyAlignment="1" applyProtection="1">
      <alignment horizontal="center"/>
      <protection/>
    </xf>
    <xf numFmtId="192" fontId="13" fillId="0" borderId="27" xfId="58" applyNumberFormat="1" applyFont="1" applyFill="1" applyBorder="1" applyAlignment="1" applyProtection="1">
      <alignment horizontal="center"/>
      <protection/>
    </xf>
    <xf numFmtId="194" fontId="13" fillId="0" borderId="27" xfId="58" applyNumberFormat="1" applyFont="1" applyFill="1" applyBorder="1" applyAlignment="1" applyProtection="1">
      <alignment horizontal="center"/>
      <protection/>
    </xf>
    <xf numFmtId="0" fontId="13" fillId="0" borderId="27" xfId="58" applyFont="1" applyFill="1" applyBorder="1" applyAlignment="1" applyProtection="1">
      <alignment horizontal="center" vertical="center"/>
      <protection/>
    </xf>
    <xf numFmtId="0" fontId="13" fillId="0" borderId="27" xfId="58" applyFont="1" applyFill="1" applyBorder="1" applyAlignment="1" applyProtection="1">
      <alignment horizontal="center" vertical="center" textRotation="90"/>
      <protection/>
    </xf>
    <xf numFmtId="204" fontId="13" fillId="0" borderId="27" xfId="58" applyNumberFormat="1" applyFont="1" applyFill="1" applyBorder="1" applyAlignment="1" applyProtection="1">
      <alignment horizontal="center" vertical="center" textRotation="90"/>
      <protection/>
    </xf>
    <xf numFmtId="4" fontId="13" fillId="0" borderId="27" xfId="58" applyNumberFormat="1" applyFont="1" applyFill="1" applyBorder="1" applyAlignment="1" applyProtection="1">
      <alignment horizontal="center" vertical="center"/>
      <protection/>
    </xf>
    <xf numFmtId="4" fontId="13" fillId="0" borderId="27" xfId="58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Kh .72 Nam Mae Kham D.A. 644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6975"/>
          <c:w val="0.744"/>
          <c:h val="0.84625"/>
        </c:manualLayout>
      </c:layout>
      <c:scatterChart>
        <c:scatterStyle val="lineMarker"/>
        <c:varyColors val="0"/>
        <c:ser>
          <c:idx val="0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DATA!$E$130:$E$160</c:f>
              <c:numCache>
                <c:ptCount val="31"/>
                <c:pt idx="0">
                  <c:v>1.017</c:v>
                </c:pt>
                <c:pt idx="1">
                  <c:v>2.784</c:v>
                </c:pt>
                <c:pt idx="2">
                  <c:v>0.966</c:v>
                </c:pt>
                <c:pt idx="3">
                  <c:v>6.049</c:v>
                </c:pt>
                <c:pt idx="4">
                  <c:v>5.136</c:v>
                </c:pt>
                <c:pt idx="5">
                  <c:v>2.401</c:v>
                </c:pt>
                <c:pt idx="6">
                  <c:v>51.494</c:v>
                </c:pt>
                <c:pt idx="7">
                  <c:v>81.143</c:v>
                </c:pt>
                <c:pt idx="8">
                  <c:v>55.346</c:v>
                </c:pt>
                <c:pt idx="9">
                  <c:v>24.988</c:v>
                </c:pt>
                <c:pt idx="10">
                  <c:v>71.854</c:v>
                </c:pt>
                <c:pt idx="11">
                  <c:v>172.5</c:v>
                </c:pt>
                <c:pt idx="12">
                  <c:v>21.82</c:v>
                </c:pt>
                <c:pt idx="13">
                  <c:v>67.65</c:v>
                </c:pt>
                <c:pt idx="14">
                  <c:v>138.718</c:v>
                </c:pt>
                <c:pt idx="15">
                  <c:v>122.919</c:v>
                </c:pt>
                <c:pt idx="16">
                  <c:v>91.875</c:v>
                </c:pt>
                <c:pt idx="17">
                  <c:v>32.02</c:v>
                </c:pt>
                <c:pt idx="18">
                  <c:v>18.842</c:v>
                </c:pt>
                <c:pt idx="19">
                  <c:v>13.329</c:v>
                </c:pt>
                <c:pt idx="20">
                  <c:v>14.818</c:v>
                </c:pt>
                <c:pt idx="21">
                  <c:v>16.046</c:v>
                </c:pt>
                <c:pt idx="22">
                  <c:v>6.977</c:v>
                </c:pt>
                <c:pt idx="23">
                  <c:v>9.019</c:v>
                </c:pt>
                <c:pt idx="24">
                  <c:v>2.864</c:v>
                </c:pt>
                <c:pt idx="25">
                  <c:v>2.502</c:v>
                </c:pt>
                <c:pt idx="26">
                  <c:v>2.82</c:v>
                </c:pt>
                <c:pt idx="27">
                  <c:v>1.675</c:v>
                </c:pt>
                <c:pt idx="28">
                  <c:v>1.004</c:v>
                </c:pt>
                <c:pt idx="29">
                  <c:v>1.409</c:v>
                </c:pt>
                <c:pt idx="30">
                  <c:v>1.567</c:v>
                </c:pt>
              </c:numCache>
            </c:numRef>
          </c:xVal>
          <c:yVal>
            <c:numRef>
              <c:f>DATA!$H$130:$H$160</c:f>
              <c:numCache>
                <c:ptCount val="31"/>
                <c:pt idx="0">
                  <c:v>32.335884764928</c:v>
                </c:pt>
                <c:pt idx="1">
                  <c:v>6.243839741952</c:v>
                </c:pt>
                <c:pt idx="2">
                  <c:v>2.5520690321279997</c:v>
                </c:pt>
                <c:pt idx="3">
                  <c:v>33.580644300288</c:v>
                </c:pt>
                <c:pt idx="4">
                  <c:v>80.642467316736</c:v>
                </c:pt>
                <c:pt idx="5">
                  <c:v>10.324599721632</c:v>
                </c:pt>
                <c:pt idx="6">
                  <c:v>7091.817191463744</c:v>
                </c:pt>
                <c:pt idx="7">
                  <c:v>7237.027370818369</c:v>
                </c:pt>
                <c:pt idx="8">
                  <c:v>9707.104853028863</c:v>
                </c:pt>
                <c:pt idx="9">
                  <c:v>440.03203519104005</c:v>
                </c:pt>
                <c:pt idx="10">
                  <c:v>4447.401334183296</c:v>
                </c:pt>
                <c:pt idx="11">
                  <c:v>20910.22322184</c:v>
                </c:pt>
                <c:pt idx="12">
                  <c:v>273.816718704</c:v>
                </c:pt>
                <c:pt idx="13">
                  <c:v>20705.2422013008</c:v>
                </c:pt>
                <c:pt idx="14">
                  <c:v>25814.375304508227</c:v>
                </c:pt>
                <c:pt idx="15">
                  <c:v>19280.17803825245</c:v>
                </c:pt>
                <c:pt idx="16">
                  <c:v>22850.858434320002</c:v>
                </c:pt>
                <c:pt idx="17">
                  <c:v>662.02423003008</c:v>
                </c:pt>
                <c:pt idx="18">
                  <c:v>188.14860887615998</c:v>
                </c:pt>
                <c:pt idx="19">
                  <c:v>135.414437440032</c:v>
                </c:pt>
                <c:pt idx="20">
                  <c:v>100.098717664896</c:v>
                </c:pt>
                <c:pt idx="21">
                  <c:v>241.048727456832</c:v>
                </c:pt>
                <c:pt idx="22">
                  <c:v>22.502431161216</c:v>
                </c:pt>
                <c:pt idx="23">
                  <c:v>35.498514728736</c:v>
                </c:pt>
                <c:pt idx="24">
                  <c:v>7.58157942528</c:v>
                </c:pt>
                <c:pt idx="25">
                  <c:v>11.845284412607999</c:v>
                </c:pt>
                <c:pt idx="26">
                  <c:v>14.788156072320001</c:v>
                </c:pt>
                <c:pt idx="27">
                  <c:v>2.7694960272</c:v>
                </c:pt>
                <c:pt idx="28">
                  <c:v>1.7092416637439998</c:v>
                </c:pt>
                <c:pt idx="29">
                  <c:v>4.652897099904</c:v>
                </c:pt>
                <c:pt idx="30">
                  <c:v>8.276381428032</c:v>
                </c:pt>
              </c:numCache>
            </c:numRef>
          </c:yVal>
          <c:smooth val="0"/>
        </c:ser>
        <c:axId val="49011101"/>
        <c:axId val="38446726"/>
      </c:scatterChart>
      <c:valAx>
        <c:axId val="49011101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8446726"/>
        <c:crossesAt val="0.1"/>
        <c:crossBetween val="midCat"/>
        <c:dispUnits/>
      </c:valAx>
      <c:valAx>
        <c:axId val="3844672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901110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"/>
          <c:y val="0.39175"/>
          <c:w val="0.13125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Kh .72 Nam Mae Kham D.A. 644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67"/>
          <c:w val="0.745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2018 - 2022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DATA!$E$12:$E$160</c:f>
              <c:numCache>
                <c:ptCount val="149"/>
                <c:pt idx="0">
                  <c:v>6.743</c:v>
                </c:pt>
                <c:pt idx="1">
                  <c:v>18.749</c:v>
                </c:pt>
                <c:pt idx="2">
                  <c:v>10.45</c:v>
                </c:pt>
                <c:pt idx="3">
                  <c:v>33.403</c:v>
                </c:pt>
                <c:pt idx="4">
                  <c:v>15.164</c:v>
                </c:pt>
                <c:pt idx="5">
                  <c:v>45.375</c:v>
                </c:pt>
                <c:pt idx="6">
                  <c:v>57.408</c:v>
                </c:pt>
                <c:pt idx="7">
                  <c:v>65.351</c:v>
                </c:pt>
                <c:pt idx="8">
                  <c:v>37.207</c:v>
                </c:pt>
                <c:pt idx="9">
                  <c:v>70.964</c:v>
                </c:pt>
                <c:pt idx="10">
                  <c:v>35.4</c:v>
                </c:pt>
                <c:pt idx="11">
                  <c:v>59.901</c:v>
                </c:pt>
                <c:pt idx="12">
                  <c:v>44.248</c:v>
                </c:pt>
                <c:pt idx="13">
                  <c:v>31.627</c:v>
                </c:pt>
                <c:pt idx="14">
                  <c:v>30.6</c:v>
                </c:pt>
                <c:pt idx="15">
                  <c:v>42.855</c:v>
                </c:pt>
                <c:pt idx="16">
                  <c:v>29.295</c:v>
                </c:pt>
                <c:pt idx="17">
                  <c:v>19.623</c:v>
                </c:pt>
                <c:pt idx="18">
                  <c:v>24.95</c:v>
                </c:pt>
                <c:pt idx="19">
                  <c:v>16.155</c:v>
                </c:pt>
                <c:pt idx="20">
                  <c:v>14.642</c:v>
                </c:pt>
                <c:pt idx="21">
                  <c:v>12.959</c:v>
                </c:pt>
                <c:pt idx="22">
                  <c:v>11.36</c:v>
                </c:pt>
                <c:pt idx="23">
                  <c:v>9.792</c:v>
                </c:pt>
                <c:pt idx="24">
                  <c:v>11.332</c:v>
                </c:pt>
                <c:pt idx="25">
                  <c:v>9.263</c:v>
                </c:pt>
                <c:pt idx="26">
                  <c:v>5.203</c:v>
                </c:pt>
                <c:pt idx="27">
                  <c:v>5.469</c:v>
                </c:pt>
                <c:pt idx="28">
                  <c:v>3.585</c:v>
                </c:pt>
                <c:pt idx="29">
                  <c:v>3.471</c:v>
                </c:pt>
                <c:pt idx="30">
                  <c:v>3.292</c:v>
                </c:pt>
                <c:pt idx="31">
                  <c:v>1.971</c:v>
                </c:pt>
                <c:pt idx="32">
                  <c:v>1.446</c:v>
                </c:pt>
                <c:pt idx="33">
                  <c:v>1.46</c:v>
                </c:pt>
                <c:pt idx="34">
                  <c:v>0.756</c:v>
                </c:pt>
                <c:pt idx="35">
                  <c:v>1.164</c:v>
                </c:pt>
                <c:pt idx="36">
                  <c:v>0.646</c:v>
                </c:pt>
                <c:pt idx="37">
                  <c:v>27.913</c:v>
                </c:pt>
                <c:pt idx="38">
                  <c:v>1.543</c:v>
                </c:pt>
                <c:pt idx="39">
                  <c:v>1.353</c:v>
                </c:pt>
                <c:pt idx="40">
                  <c:v>1.241</c:v>
                </c:pt>
                <c:pt idx="41">
                  <c:v>7.972</c:v>
                </c:pt>
                <c:pt idx="42">
                  <c:v>3.808</c:v>
                </c:pt>
                <c:pt idx="43">
                  <c:v>39.402</c:v>
                </c:pt>
                <c:pt idx="44">
                  <c:v>6.146</c:v>
                </c:pt>
                <c:pt idx="45">
                  <c:v>4.346</c:v>
                </c:pt>
                <c:pt idx="46">
                  <c:v>2.165</c:v>
                </c:pt>
                <c:pt idx="47">
                  <c:v>1.594</c:v>
                </c:pt>
                <c:pt idx="48">
                  <c:v>2.394</c:v>
                </c:pt>
                <c:pt idx="49">
                  <c:v>2.226</c:v>
                </c:pt>
                <c:pt idx="50">
                  <c:v>1.9</c:v>
                </c:pt>
                <c:pt idx="51">
                  <c:v>2.591</c:v>
                </c:pt>
                <c:pt idx="52">
                  <c:v>0.807</c:v>
                </c:pt>
                <c:pt idx="53">
                  <c:v>0.594</c:v>
                </c:pt>
                <c:pt idx="54">
                  <c:v>0.79</c:v>
                </c:pt>
                <c:pt idx="55">
                  <c:v>0.511</c:v>
                </c:pt>
                <c:pt idx="56">
                  <c:v>0.346</c:v>
                </c:pt>
                <c:pt idx="57">
                  <c:v>0.291</c:v>
                </c:pt>
                <c:pt idx="58">
                  <c:v>0.225</c:v>
                </c:pt>
                <c:pt idx="59">
                  <c:v>0.149</c:v>
                </c:pt>
                <c:pt idx="60">
                  <c:v>0.104</c:v>
                </c:pt>
                <c:pt idx="61">
                  <c:v>0.676</c:v>
                </c:pt>
                <c:pt idx="62">
                  <c:v>0.289</c:v>
                </c:pt>
                <c:pt idx="63">
                  <c:v>5.784</c:v>
                </c:pt>
                <c:pt idx="64">
                  <c:v>4.723</c:v>
                </c:pt>
                <c:pt idx="65">
                  <c:v>1.48</c:v>
                </c:pt>
                <c:pt idx="66">
                  <c:v>7.376</c:v>
                </c:pt>
                <c:pt idx="67">
                  <c:v>22.064</c:v>
                </c:pt>
                <c:pt idx="68">
                  <c:v>51.304</c:v>
                </c:pt>
                <c:pt idx="69">
                  <c:v>13.234</c:v>
                </c:pt>
                <c:pt idx="70">
                  <c:v>26.644</c:v>
                </c:pt>
                <c:pt idx="71">
                  <c:v>58.859</c:v>
                </c:pt>
                <c:pt idx="72">
                  <c:v>76.339</c:v>
                </c:pt>
                <c:pt idx="73">
                  <c:v>4.52</c:v>
                </c:pt>
                <c:pt idx="74">
                  <c:v>1.655</c:v>
                </c:pt>
                <c:pt idx="75">
                  <c:v>3.87</c:v>
                </c:pt>
                <c:pt idx="76">
                  <c:v>2.907</c:v>
                </c:pt>
                <c:pt idx="77">
                  <c:v>1.906</c:v>
                </c:pt>
                <c:pt idx="78">
                  <c:v>0.999</c:v>
                </c:pt>
                <c:pt idx="79">
                  <c:v>1.171</c:v>
                </c:pt>
                <c:pt idx="80">
                  <c:v>0.704</c:v>
                </c:pt>
                <c:pt idx="81">
                  <c:v>0.791</c:v>
                </c:pt>
                <c:pt idx="82">
                  <c:v>15.716</c:v>
                </c:pt>
                <c:pt idx="83">
                  <c:v>0.896</c:v>
                </c:pt>
                <c:pt idx="84">
                  <c:v>0.432</c:v>
                </c:pt>
                <c:pt idx="85">
                  <c:v>0.535</c:v>
                </c:pt>
                <c:pt idx="86">
                  <c:v>0.642</c:v>
                </c:pt>
                <c:pt idx="87">
                  <c:v>9.363</c:v>
                </c:pt>
                <c:pt idx="88">
                  <c:v>2.756</c:v>
                </c:pt>
                <c:pt idx="89">
                  <c:v>0.844</c:v>
                </c:pt>
                <c:pt idx="90">
                  <c:v>9.054</c:v>
                </c:pt>
                <c:pt idx="91">
                  <c:v>1.51</c:v>
                </c:pt>
                <c:pt idx="92">
                  <c:v>2.907</c:v>
                </c:pt>
                <c:pt idx="93">
                  <c:v>2.832</c:v>
                </c:pt>
                <c:pt idx="94">
                  <c:v>16.825</c:v>
                </c:pt>
                <c:pt idx="95">
                  <c:v>146.56</c:v>
                </c:pt>
                <c:pt idx="96">
                  <c:v>55.41</c:v>
                </c:pt>
                <c:pt idx="97">
                  <c:v>90.655</c:v>
                </c:pt>
                <c:pt idx="98">
                  <c:v>30.012</c:v>
                </c:pt>
                <c:pt idx="99">
                  <c:v>11.34</c:v>
                </c:pt>
                <c:pt idx="100">
                  <c:v>7.319</c:v>
                </c:pt>
                <c:pt idx="101">
                  <c:v>41.377</c:v>
                </c:pt>
                <c:pt idx="102">
                  <c:v>9.893</c:v>
                </c:pt>
                <c:pt idx="103">
                  <c:v>7.409</c:v>
                </c:pt>
                <c:pt idx="104">
                  <c:v>5.819</c:v>
                </c:pt>
                <c:pt idx="105">
                  <c:v>40.926</c:v>
                </c:pt>
                <c:pt idx="106">
                  <c:v>8.776</c:v>
                </c:pt>
                <c:pt idx="107">
                  <c:v>5.26</c:v>
                </c:pt>
                <c:pt idx="108">
                  <c:v>3.561</c:v>
                </c:pt>
                <c:pt idx="109">
                  <c:v>3.127</c:v>
                </c:pt>
                <c:pt idx="110">
                  <c:v>2.178</c:v>
                </c:pt>
                <c:pt idx="111">
                  <c:v>2.385</c:v>
                </c:pt>
                <c:pt idx="112">
                  <c:v>5.085</c:v>
                </c:pt>
                <c:pt idx="113">
                  <c:v>2.621</c:v>
                </c:pt>
                <c:pt idx="114">
                  <c:v>1.802</c:v>
                </c:pt>
                <c:pt idx="115">
                  <c:v>2.199</c:v>
                </c:pt>
                <c:pt idx="116">
                  <c:v>1.209</c:v>
                </c:pt>
                <c:pt idx="117">
                  <c:v>1.23</c:v>
                </c:pt>
                <c:pt idx="118">
                  <c:v>1.017</c:v>
                </c:pt>
                <c:pt idx="119">
                  <c:v>2.784</c:v>
                </c:pt>
                <c:pt idx="120">
                  <c:v>0.966</c:v>
                </c:pt>
                <c:pt idx="121">
                  <c:v>6.049</c:v>
                </c:pt>
                <c:pt idx="122">
                  <c:v>5.136</c:v>
                </c:pt>
                <c:pt idx="123">
                  <c:v>2.401</c:v>
                </c:pt>
                <c:pt idx="124">
                  <c:v>51.494</c:v>
                </c:pt>
                <c:pt idx="125">
                  <c:v>81.143</c:v>
                </c:pt>
                <c:pt idx="126">
                  <c:v>55.346</c:v>
                </c:pt>
                <c:pt idx="127">
                  <c:v>24.988</c:v>
                </c:pt>
                <c:pt idx="128">
                  <c:v>71.854</c:v>
                </c:pt>
                <c:pt idx="129">
                  <c:v>172.5</c:v>
                </c:pt>
                <c:pt idx="130">
                  <c:v>21.82</c:v>
                </c:pt>
                <c:pt idx="131">
                  <c:v>67.65</c:v>
                </c:pt>
                <c:pt idx="132">
                  <c:v>138.718</c:v>
                </c:pt>
                <c:pt idx="133">
                  <c:v>122.919</c:v>
                </c:pt>
                <c:pt idx="134">
                  <c:v>91.875</c:v>
                </c:pt>
                <c:pt idx="135">
                  <c:v>32.02</c:v>
                </c:pt>
                <c:pt idx="136">
                  <c:v>18.842</c:v>
                </c:pt>
                <c:pt idx="137">
                  <c:v>13.329</c:v>
                </c:pt>
                <c:pt idx="138">
                  <c:v>14.818</c:v>
                </c:pt>
                <c:pt idx="139">
                  <c:v>16.046</c:v>
                </c:pt>
                <c:pt idx="140">
                  <c:v>6.977</c:v>
                </c:pt>
                <c:pt idx="141">
                  <c:v>9.019</c:v>
                </c:pt>
                <c:pt idx="142">
                  <c:v>2.864</c:v>
                </c:pt>
                <c:pt idx="143">
                  <c:v>2.502</c:v>
                </c:pt>
                <c:pt idx="144">
                  <c:v>2.82</c:v>
                </c:pt>
                <c:pt idx="145">
                  <c:v>1.675</c:v>
                </c:pt>
                <c:pt idx="146">
                  <c:v>1.004</c:v>
                </c:pt>
                <c:pt idx="147">
                  <c:v>1.409</c:v>
                </c:pt>
                <c:pt idx="148">
                  <c:v>1.567</c:v>
                </c:pt>
              </c:numCache>
            </c:numRef>
          </c:xVal>
          <c:yVal>
            <c:numRef>
              <c:f>DATA!$H$12:$H$160</c:f>
              <c:numCache>
                <c:ptCount val="149"/>
                <c:pt idx="0">
                  <c:v>212.19282374400004</c:v>
                </c:pt>
                <c:pt idx="1">
                  <c:v>899.2622317895999</c:v>
                </c:pt>
                <c:pt idx="2">
                  <c:v>208.4594985792</c:v>
                </c:pt>
                <c:pt idx="3">
                  <c:v>3823.9062717398406</c:v>
                </c:pt>
                <c:pt idx="4">
                  <c:v>416.864688604416</c:v>
                </c:pt>
                <c:pt idx="5">
                  <c:v>3892.7046478320003</c:v>
                </c:pt>
                <c:pt idx="6">
                  <c:v>6041.754955192321</c:v>
                </c:pt>
                <c:pt idx="7">
                  <c:v>9469.845145290816</c:v>
                </c:pt>
                <c:pt idx="8">
                  <c:v>2373.711179820768</c:v>
                </c:pt>
                <c:pt idx="9">
                  <c:v>4651.7419753344</c:v>
                </c:pt>
                <c:pt idx="10">
                  <c:v>1876.3125674688</c:v>
                </c:pt>
                <c:pt idx="11">
                  <c:v>6706.639722174912</c:v>
                </c:pt>
                <c:pt idx="12">
                  <c:v>1488.774224312064</c:v>
                </c:pt>
                <c:pt idx="13">
                  <c:v>644.6769002144641</c:v>
                </c:pt>
                <c:pt idx="14">
                  <c:v>786.3792045695999</c:v>
                </c:pt>
                <c:pt idx="15">
                  <c:v>656.4509028993599</c:v>
                </c:pt>
                <c:pt idx="16">
                  <c:v>295.42568904576007</c:v>
                </c:pt>
                <c:pt idx="17">
                  <c:v>271.548080533728</c:v>
                </c:pt>
                <c:pt idx="18">
                  <c:v>178.35682429440004</c:v>
                </c:pt>
                <c:pt idx="19">
                  <c:v>84.14406915984</c:v>
                </c:pt>
                <c:pt idx="20">
                  <c:v>68.918839776</c:v>
                </c:pt>
                <c:pt idx="21">
                  <c:v>60.997079952</c:v>
                </c:pt>
                <c:pt idx="22">
                  <c:v>39.62375161344</c:v>
                </c:pt>
                <c:pt idx="23">
                  <c:v>33.506367123456</c:v>
                </c:pt>
                <c:pt idx="24">
                  <c:v>33.900220485504</c:v>
                </c:pt>
                <c:pt idx="25">
                  <c:v>104.06401154928</c:v>
                </c:pt>
                <c:pt idx="26">
                  <c:v>26.544305269152</c:v>
                </c:pt>
                <c:pt idx="27">
                  <c:v>14.933128476096002</c:v>
                </c:pt>
                <c:pt idx="28">
                  <c:v>12.969036001440003</c:v>
                </c:pt>
                <c:pt idx="29">
                  <c:v>11.451166769952</c:v>
                </c:pt>
                <c:pt idx="30">
                  <c:v>15.243901805951998</c:v>
                </c:pt>
                <c:pt idx="31">
                  <c:v>1.415809476864</c:v>
                </c:pt>
                <c:pt idx="32">
                  <c:v>0.186252619968</c:v>
                </c:pt>
                <c:pt idx="33">
                  <c:v>1.63271080512</c:v>
                </c:pt>
                <c:pt idx="34">
                  <c:v>2.192217882624</c:v>
                </c:pt>
                <c:pt idx="35">
                  <c:v>5.067709854336</c:v>
                </c:pt>
                <c:pt idx="36">
                  <c:v>3.636139414464</c:v>
                </c:pt>
                <c:pt idx="37">
                  <c:v>1662.7476194599683</c:v>
                </c:pt>
                <c:pt idx="38">
                  <c:v>3.1766763576959995</c:v>
                </c:pt>
                <c:pt idx="39">
                  <c:v>5.603821109568001</c:v>
                </c:pt>
                <c:pt idx="40">
                  <c:v>6.4807144989120005</c:v>
                </c:pt>
                <c:pt idx="41">
                  <c:v>99.706638955392</c:v>
                </c:pt>
                <c:pt idx="42">
                  <c:v>30.228928321536</c:v>
                </c:pt>
                <c:pt idx="43">
                  <c:v>4384.9837375470715</c:v>
                </c:pt>
                <c:pt idx="44">
                  <c:v>89.91765426873599</c:v>
                </c:pt>
                <c:pt idx="45">
                  <c:v>22.755070785024</c:v>
                </c:pt>
                <c:pt idx="46">
                  <c:v>6.580524081599999</c:v>
                </c:pt>
                <c:pt idx="47">
                  <c:v>4.0097079181440005</c:v>
                </c:pt>
                <c:pt idx="48">
                  <c:v>8.189652526272</c:v>
                </c:pt>
                <c:pt idx="49">
                  <c:v>28.443043593216004</c:v>
                </c:pt>
                <c:pt idx="50">
                  <c:v>3.1204337184</c:v>
                </c:pt>
                <c:pt idx="51">
                  <c:v>11.816770051872002</c:v>
                </c:pt>
                <c:pt idx="52">
                  <c:v>1.3605727930559999</c:v>
                </c:pt>
                <c:pt idx="53">
                  <c:v>1.360272678336</c:v>
                </c:pt>
                <c:pt idx="54">
                  <c:v>2.4869410329600004</c:v>
                </c:pt>
                <c:pt idx="55">
                  <c:v>0.9410941794240003</c:v>
                </c:pt>
                <c:pt idx="56">
                  <c:v>0.33518518041599993</c:v>
                </c:pt>
                <c:pt idx="57">
                  <c:v>0.033772612608</c:v>
                </c:pt>
                <c:pt idx="58">
                  <c:v>0.13394354400000003</c:v>
                </c:pt>
                <c:pt idx="59">
                  <c:v>0.01667538864</c:v>
                </c:pt>
                <c:pt idx="60">
                  <c:v>0.14232166041599997</c:v>
                </c:pt>
                <c:pt idx="61">
                  <c:v>2.8102455463680007</c:v>
                </c:pt>
                <c:pt idx="62">
                  <c:v>0.768431033568</c:v>
                </c:pt>
                <c:pt idx="63">
                  <c:v>246.348450116352</c:v>
                </c:pt>
                <c:pt idx="64">
                  <c:v>294.764582025504</c:v>
                </c:pt>
                <c:pt idx="65">
                  <c:v>43.567736705280005</c:v>
                </c:pt>
                <c:pt idx="66">
                  <c:v>195.94332882892803</c:v>
                </c:pt>
                <c:pt idx="67">
                  <c:v>268.318833302016</c:v>
                </c:pt>
                <c:pt idx="68">
                  <c:v>7376.585750468353</c:v>
                </c:pt>
                <c:pt idx="69">
                  <c:v>1910.311298423424</c:v>
                </c:pt>
                <c:pt idx="70">
                  <c:v>3017.078250273792</c:v>
                </c:pt>
                <c:pt idx="71">
                  <c:v>6071.890923527903</c:v>
                </c:pt>
                <c:pt idx="72">
                  <c:v>7203.505723395552</c:v>
                </c:pt>
                <c:pt idx="73">
                  <c:v>19.3025102976</c:v>
                </c:pt>
                <c:pt idx="74">
                  <c:v>8.5443940152</c:v>
                </c:pt>
                <c:pt idx="75">
                  <c:v>233.07082541856005</c:v>
                </c:pt>
                <c:pt idx="76">
                  <c:v>10.661583245472002</c:v>
                </c:pt>
                <c:pt idx="77">
                  <c:v>6.353670334464</c:v>
                </c:pt>
                <c:pt idx="78">
                  <c:v>1.0825379784</c:v>
                </c:pt>
                <c:pt idx="79">
                  <c:v>1.52435421504</c:v>
                </c:pt>
                <c:pt idx="80">
                  <c:v>1.3877393080320002</c:v>
                </c:pt>
                <c:pt idx="81">
                  <c:v>1.6241544023040004</c:v>
                </c:pt>
                <c:pt idx="82">
                  <c:v>648.04193508672</c:v>
                </c:pt>
                <c:pt idx="83">
                  <c:v>0.54739335168</c:v>
                </c:pt>
                <c:pt idx="84">
                  <c:v>0.10216643788799999</c:v>
                </c:pt>
                <c:pt idx="85">
                  <c:v>0.050108664960000014</c:v>
                </c:pt>
                <c:pt idx="86">
                  <c:v>1.5012011318400003</c:v>
                </c:pt>
                <c:pt idx="87">
                  <c:v>459.67577041584</c:v>
                </c:pt>
                <c:pt idx="88">
                  <c:v>15.399880494335997</c:v>
                </c:pt>
                <c:pt idx="89">
                  <c:v>7.36922111616</c:v>
                </c:pt>
                <c:pt idx="90">
                  <c:v>478.4276514130561</c:v>
                </c:pt>
                <c:pt idx="91">
                  <c:v>6.69360642336</c:v>
                </c:pt>
                <c:pt idx="92">
                  <c:v>16.814025766944003</c:v>
                </c:pt>
                <c:pt idx="93">
                  <c:v>20.670901761024002</c:v>
                </c:pt>
                <c:pt idx="94">
                  <c:v>690.8158762056</c:v>
                </c:pt>
                <c:pt idx="95">
                  <c:v>52329.326617128965</c:v>
                </c:pt>
                <c:pt idx="96">
                  <c:v>2842.80786196992</c:v>
                </c:pt>
                <c:pt idx="97">
                  <c:v>4522.420192008961</c:v>
                </c:pt>
                <c:pt idx="98">
                  <c:v>1475.7541946115841</c:v>
                </c:pt>
                <c:pt idx="99">
                  <c:v>122.92050226176002</c:v>
                </c:pt>
                <c:pt idx="100">
                  <c:v>57.574339924608005</c:v>
                </c:pt>
                <c:pt idx="101">
                  <c:v>6228.297842560417</c:v>
                </c:pt>
                <c:pt idx="102">
                  <c:v>182.28325052995203</c:v>
                </c:pt>
                <c:pt idx="103">
                  <c:v>76.13658771436799</c:v>
                </c:pt>
                <c:pt idx="104">
                  <c:v>83.54488048473601</c:v>
                </c:pt>
                <c:pt idx="105">
                  <c:v>402.34559617267206</c:v>
                </c:pt>
                <c:pt idx="106">
                  <c:v>17.325725513471998</c:v>
                </c:pt>
                <c:pt idx="107">
                  <c:v>20.690530986239995</c:v>
                </c:pt>
                <c:pt idx="108">
                  <c:v>15.715997864352003</c:v>
                </c:pt>
                <c:pt idx="109">
                  <c:v>11.465433884448</c:v>
                </c:pt>
                <c:pt idx="110">
                  <c:v>0.804396453696</c:v>
                </c:pt>
                <c:pt idx="111">
                  <c:v>34.41066788592</c:v>
                </c:pt>
                <c:pt idx="112">
                  <c:v>7.24652089776</c:v>
                </c:pt>
                <c:pt idx="113">
                  <c:v>14.87654060976</c:v>
                </c:pt>
                <c:pt idx="114">
                  <c:v>2.4758974863360006</c:v>
                </c:pt>
                <c:pt idx="115">
                  <c:v>8.873951277888</c:v>
                </c:pt>
                <c:pt idx="116">
                  <c:v>0.8297878455360002</c:v>
                </c:pt>
                <c:pt idx="117">
                  <c:v>1.47341629152</c:v>
                </c:pt>
                <c:pt idx="118">
                  <c:v>32.335884764928</c:v>
                </c:pt>
                <c:pt idx="119">
                  <c:v>6.243839741952</c:v>
                </c:pt>
                <c:pt idx="120">
                  <c:v>2.5520690321279997</c:v>
                </c:pt>
                <c:pt idx="121">
                  <c:v>33.580644300288</c:v>
                </c:pt>
                <c:pt idx="122">
                  <c:v>80.642467316736</c:v>
                </c:pt>
                <c:pt idx="123">
                  <c:v>10.324599721632</c:v>
                </c:pt>
                <c:pt idx="124">
                  <c:v>7091.817191463744</c:v>
                </c:pt>
                <c:pt idx="125">
                  <c:v>7237.027370818369</c:v>
                </c:pt>
                <c:pt idx="126">
                  <c:v>9707.104853028863</c:v>
                </c:pt>
                <c:pt idx="127">
                  <c:v>440.03203519104005</c:v>
                </c:pt>
                <c:pt idx="128">
                  <c:v>4447.401334183296</c:v>
                </c:pt>
                <c:pt idx="129">
                  <c:v>20910.22322184</c:v>
                </c:pt>
                <c:pt idx="130">
                  <c:v>273.816718704</c:v>
                </c:pt>
                <c:pt idx="131">
                  <c:v>20705.2422013008</c:v>
                </c:pt>
                <c:pt idx="132">
                  <c:v>25814.375304508227</c:v>
                </c:pt>
                <c:pt idx="133">
                  <c:v>19280.17803825245</c:v>
                </c:pt>
                <c:pt idx="134">
                  <c:v>22850.858434320002</c:v>
                </c:pt>
                <c:pt idx="135">
                  <c:v>662.02423003008</c:v>
                </c:pt>
                <c:pt idx="136">
                  <c:v>188.14860887615998</c:v>
                </c:pt>
                <c:pt idx="137">
                  <c:v>135.414437440032</c:v>
                </c:pt>
                <c:pt idx="138">
                  <c:v>100.098717664896</c:v>
                </c:pt>
                <c:pt idx="139">
                  <c:v>241.048727456832</c:v>
                </c:pt>
                <c:pt idx="140">
                  <c:v>22.502431161216</c:v>
                </c:pt>
                <c:pt idx="141">
                  <c:v>35.498514728736</c:v>
                </c:pt>
                <c:pt idx="142">
                  <c:v>7.58157942528</c:v>
                </c:pt>
                <c:pt idx="143">
                  <c:v>11.845284412607999</c:v>
                </c:pt>
                <c:pt idx="144">
                  <c:v>14.788156072320001</c:v>
                </c:pt>
                <c:pt idx="145">
                  <c:v>2.7694960272</c:v>
                </c:pt>
                <c:pt idx="146">
                  <c:v>1.7092416637439998</c:v>
                </c:pt>
                <c:pt idx="147">
                  <c:v>4.652897099904</c:v>
                </c:pt>
                <c:pt idx="148">
                  <c:v>8.276381428032</c:v>
                </c:pt>
              </c:numCache>
            </c:numRef>
          </c:yVal>
          <c:smooth val="0"/>
        </c:ser>
        <c:axId val="10476215"/>
        <c:axId val="27177072"/>
      </c:scatterChart>
      <c:valAx>
        <c:axId val="10476215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7177072"/>
        <c:crossesAt val="0.01"/>
        <c:crossBetween val="midCat"/>
        <c:dispUnits/>
      </c:valAx>
      <c:valAx>
        <c:axId val="27177072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047621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25"/>
          <c:y val="0.434"/>
          <c:w val="0.166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Kh.72  Nam Mae Kham  A.Mae Chan  C.Chiang Rai  Year 2022</a:t>
            </a:r>
          </a:p>
        </c:rich>
      </c:tx>
      <c:layout>
        <c:manualLayout>
          <c:xMode val="factor"/>
          <c:yMode val="factor"/>
          <c:x val="0.04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20075"/>
          <c:w val="0.933"/>
          <c:h val="0.749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'Kh.72'!$B$1:$B$368</c:f>
              <c:strCache/>
            </c:strRef>
          </c:cat>
          <c:val>
            <c:numRef>
              <c:f>'Kh.72'!$D$1:$D$368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'Kh.72'!$B$1:$B$368</c:f>
              <c:strCache/>
            </c:strRef>
          </c:cat>
          <c:val>
            <c:numRef>
              <c:f>'Kh.72'!$E$1:$E$368</c:f>
              <c:numCache/>
            </c:numRef>
          </c:val>
          <c:smooth val="0"/>
        </c:ser>
        <c:marker val="1"/>
        <c:axId val="43267057"/>
        <c:axId val="53859194"/>
      </c:lineChart>
      <c:dateAx>
        <c:axId val="432670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859194"/>
        <c:crossesAt val="39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3859194"/>
        <c:scaling>
          <c:orientation val="minMax"/>
          <c:max val="399"/>
          <c:min val="3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67057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25"/>
          <c:y val="0.901"/>
          <c:w val="0.861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Kh.72  Nam Mae Kham  A.Mae Chan  C.Chiang Rai  Year 2022</a:t>
            </a:r>
          </a:p>
        </c:rich>
      </c:tx>
      <c:layout>
        <c:manualLayout>
          <c:xMode val="factor"/>
          <c:yMode val="factor"/>
          <c:x val="0.036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2095"/>
          <c:w val="0.94825"/>
          <c:h val="0.7102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DATA!$C$130:$C$160</c:f>
              <c:strCache>
                <c:ptCount val="31"/>
                <c:pt idx="0">
                  <c:v>44655</c:v>
                </c:pt>
                <c:pt idx="1">
                  <c:v>44673</c:v>
                </c:pt>
                <c:pt idx="2">
                  <c:v>44690</c:v>
                </c:pt>
                <c:pt idx="3">
                  <c:v>44706</c:v>
                </c:pt>
                <c:pt idx="4">
                  <c:v>44727</c:v>
                </c:pt>
                <c:pt idx="5">
                  <c:v>44735</c:v>
                </c:pt>
                <c:pt idx="6">
                  <c:v>44736</c:v>
                </c:pt>
                <c:pt idx="7">
                  <c:v>44744</c:v>
                </c:pt>
                <c:pt idx="8">
                  <c:v>44762</c:v>
                </c:pt>
                <c:pt idx="9">
                  <c:v>44767</c:v>
                </c:pt>
                <c:pt idx="10">
                  <c:v>44781</c:v>
                </c:pt>
                <c:pt idx="11">
                  <c:v>44785</c:v>
                </c:pt>
                <c:pt idx="12">
                  <c:v>44799</c:v>
                </c:pt>
                <c:pt idx="13">
                  <c:v>44809</c:v>
                </c:pt>
                <c:pt idx="14">
                  <c:v>44809</c:v>
                </c:pt>
                <c:pt idx="15">
                  <c:v>44827</c:v>
                </c:pt>
                <c:pt idx="16">
                  <c:v>44842</c:v>
                </c:pt>
                <c:pt idx="17">
                  <c:v>44846</c:v>
                </c:pt>
                <c:pt idx="18">
                  <c:v>44859</c:v>
                </c:pt>
                <c:pt idx="19">
                  <c:v>44869</c:v>
                </c:pt>
                <c:pt idx="20">
                  <c:v>44873</c:v>
                </c:pt>
                <c:pt idx="21">
                  <c:v>44881</c:v>
                </c:pt>
                <c:pt idx="22">
                  <c:v>44911</c:v>
                </c:pt>
                <c:pt idx="23">
                  <c:v>44915</c:v>
                </c:pt>
                <c:pt idx="24">
                  <c:v>44936</c:v>
                </c:pt>
                <c:pt idx="25">
                  <c:v>44943</c:v>
                </c:pt>
                <c:pt idx="26">
                  <c:v>44953</c:v>
                </c:pt>
                <c:pt idx="27">
                  <c:v>44963</c:v>
                </c:pt>
                <c:pt idx="28">
                  <c:v>44977</c:v>
                </c:pt>
                <c:pt idx="29">
                  <c:v>44994</c:v>
                </c:pt>
                <c:pt idx="30">
                  <c:v>45002</c:v>
                </c:pt>
              </c:strCache>
            </c:strRef>
          </c:cat>
          <c:val>
            <c:numRef>
              <c:f>DATA!$H$130:$H$160</c:f>
              <c:numCache>
                <c:ptCount val="31"/>
                <c:pt idx="0">
                  <c:v>32.335884764928</c:v>
                </c:pt>
                <c:pt idx="1">
                  <c:v>6.243839741952</c:v>
                </c:pt>
                <c:pt idx="2">
                  <c:v>2.5520690321279997</c:v>
                </c:pt>
                <c:pt idx="3">
                  <c:v>33.580644300288</c:v>
                </c:pt>
                <c:pt idx="4">
                  <c:v>80.642467316736</c:v>
                </c:pt>
                <c:pt idx="5">
                  <c:v>10.324599721632</c:v>
                </c:pt>
                <c:pt idx="6">
                  <c:v>7091.817191463744</c:v>
                </c:pt>
                <c:pt idx="7">
                  <c:v>7237.027370818369</c:v>
                </c:pt>
                <c:pt idx="8">
                  <c:v>9707.104853028863</c:v>
                </c:pt>
                <c:pt idx="9">
                  <c:v>440.03203519104005</c:v>
                </c:pt>
                <c:pt idx="10">
                  <c:v>4447.401334183296</c:v>
                </c:pt>
                <c:pt idx="11">
                  <c:v>20910.22322184</c:v>
                </c:pt>
                <c:pt idx="12">
                  <c:v>273.816718704</c:v>
                </c:pt>
                <c:pt idx="13">
                  <c:v>20705.2422013008</c:v>
                </c:pt>
                <c:pt idx="14">
                  <c:v>25814.375304508227</c:v>
                </c:pt>
                <c:pt idx="15">
                  <c:v>19280.17803825245</c:v>
                </c:pt>
                <c:pt idx="16">
                  <c:v>22850.858434320002</c:v>
                </c:pt>
                <c:pt idx="17">
                  <c:v>662.02423003008</c:v>
                </c:pt>
                <c:pt idx="18">
                  <c:v>188.14860887615998</c:v>
                </c:pt>
                <c:pt idx="19">
                  <c:v>135.414437440032</c:v>
                </c:pt>
                <c:pt idx="20">
                  <c:v>100.098717664896</c:v>
                </c:pt>
                <c:pt idx="21">
                  <c:v>241.048727456832</c:v>
                </c:pt>
                <c:pt idx="22">
                  <c:v>22.502431161216</c:v>
                </c:pt>
                <c:pt idx="23">
                  <c:v>35.498514728736</c:v>
                </c:pt>
                <c:pt idx="24">
                  <c:v>7.58157942528</c:v>
                </c:pt>
                <c:pt idx="25">
                  <c:v>11.845284412607999</c:v>
                </c:pt>
                <c:pt idx="26">
                  <c:v>14.788156072320001</c:v>
                </c:pt>
                <c:pt idx="27">
                  <c:v>2.7694960272</c:v>
                </c:pt>
                <c:pt idx="28">
                  <c:v>1.7092416637439998</c:v>
                </c:pt>
                <c:pt idx="29">
                  <c:v>4.652897099904</c:v>
                </c:pt>
                <c:pt idx="30">
                  <c:v>8.276381428032</c:v>
                </c:pt>
              </c:numCache>
            </c:numRef>
          </c:val>
          <c:smooth val="1"/>
        </c:ser>
        <c:marker val="1"/>
        <c:axId val="14970699"/>
        <c:axId val="518564"/>
      </c:lineChart>
      <c:dateAx>
        <c:axId val="149706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18564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18564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70699"/>
        <c:crossesAt val="1"/>
        <c:crossBetween val="between"/>
        <c:dispUnits/>
        <c:majorUnit val="3000"/>
        <c:minorUnit val="3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825"/>
          <c:y val="0.89"/>
          <c:w val="0.3382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Kh .72 Nam Mae Kham D.A. 644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25"/>
          <c:y val="0.06975"/>
          <c:w val="0.744"/>
          <c:h val="0.84625"/>
        </c:manualLayout>
      </c:layout>
      <c:scatterChart>
        <c:scatterStyle val="lineMarker"/>
        <c:varyColors val="0"/>
        <c:ser>
          <c:idx val="0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DATA!$E$130:$E$160</c:f>
              <c:numCache>
                <c:ptCount val="31"/>
                <c:pt idx="0">
                  <c:v>1.017</c:v>
                </c:pt>
                <c:pt idx="1">
                  <c:v>2.784</c:v>
                </c:pt>
                <c:pt idx="2">
                  <c:v>0.966</c:v>
                </c:pt>
                <c:pt idx="3">
                  <c:v>6.049</c:v>
                </c:pt>
                <c:pt idx="4">
                  <c:v>5.136</c:v>
                </c:pt>
                <c:pt idx="5">
                  <c:v>2.401</c:v>
                </c:pt>
                <c:pt idx="6">
                  <c:v>51.494</c:v>
                </c:pt>
                <c:pt idx="7">
                  <c:v>81.143</c:v>
                </c:pt>
                <c:pt idx="8">
                  <c:v>55.346</c:v>
                </c:pt>
                <c:pt idx="9">
                  <c:v>24.988</c:v>
                </c:pt>
                <c:pt idx="10">
                  <c:v>71.854</c:v>
                </c:pt>
                <c:pt idx="11">
                  <c:v>172.5</c:v>
                </c:pt>
                <c:pt idx="12">
                  <c:v>21.82</c:v>
                </c:pt>
                <c:pt idx="13">
                  <c:v>67.65</c:v>
                </c:pt>
                <c:pt idx="14">
                  <c:v>138.718</c:v>
                </c:pt>
                <c:pt idx="15">
                  <c:v>122.919</c:v>
                </c:pt>
                <c:pt idx="16">
                  <c:v>91.875</c:v>
                </c:pt>
                <c:pt idx="17">
                  <c:v>32.02</c:v>
                </c:pt>
                <c:pt idx="18">
                  <c:v>18.842</c:v>
                </c:pt>
                <c:pt idx="19">
                  <c:v>13.329</c:v>
                </c:pt>
                <c:pt idx="20">
                  <c:v>14.818</c:v>
                </c:pt>
                <c:pt idx="21">
                  <c:v>16.046</c:v>
                </c:pt>
                <c:pt idx="22">
                  <c:v>6.977</c:v>
                </c:pt>
                <c:pt idx="23">
                  <c:v>9.019</c:v>
                </c:pt>
                <c:pt idx="24">
                  <c:v>2.864</c:v>
                </c:pt>
                <c:pt idx="25">
                  <c:v>2.502</c:v>
                </c:pt>
                <c:pt idx="26">
                  <c:v>2.82</c:v>
                </c:pt>
                <c:pt idx="27">
                  <c:v>1.675</c:v>
                </c:pt>
                <c:pt idx="28">
                  <c:v>1.004</c:v>
                </c:pt>
                <c:pt idx="29">
                  <c:v>1.409</c:v>
                </c:pt>
                <c:pt idx="30">
                  <c:v>1.567</c:v>
                </c:pt>
              </c:numCache>
            </c:numRef>
          </c:xVal>
          <c:yVal>
            <c:numRef>
              <c:f>DATA!$H$130:$H$160</c:f>
              <c:numCache>
                <c:ptCount val="31"/>
                <c:pt idx="0">
                  <c:v>32.335884764928</c:v>
                </c:pt>
                <c:pt idx="1">
                  <c:v>6.243839741952</c:v>
                </c:pt>
                <c:pt idx="2">
                  <c:v>2.5520690321279997</c:v>
                </c:pt>
                <c:pt idx="3">
                  <c:v>33.580644300288</c:v>
                </c:pt>
                <c:pt idx="4">
                  <c:v>80.642467316736</c:v>
                </c:pt>
                <c:pt idx="5">
                  <c:v>10.324599721632</c:v>
                </c:pt>
                <c:pt idx="6">
                  <c:v>7091.817191463744</c:v>
                </c:pt>
                <c:pt idx="7">
                  <c:v>7237.027370818369</c:v>
                </c:pt>
                <c:pt idx="8">
                  <c:v>9707.104853028863</c:v>
                </c:pt>
                <c:pt idx="9">
                  <c:v>440.03203519104005</c:v>
                </c:pt>
                <c:pt idx="10">
                  <c:v>4447.401334183296</c:v>
                </c:pt>
                <c:pt idx="11">
                  <c:v>20910.22322184</c:v>
                </c:pt>
                <c:pt idx="12">
                  <c:v>273.816718704</c:v>
                </c:pt>
                <c:pt idx="13">
                  <c:v>20705.2422013008</c:v>
                </c:pt>
                <c:pt idx="14">
                  <c:v>25814.375304508227</c:v>
                </c:pt>
                <c:pt idx="15">
                  <c:v>19280.17803825245</c:v>
                </c:pt>
                <c:pt idx="16">
                  <c:v>22850.858434320002</c:v>
                </c:pt>
                <c:pt idx="17">
                  <c:v>662.02423003008</c:v>
                </c:pt>
                <c:pt idx="18">
                  <c:v>188.14860887615998</c:v>
                </c:pt>
                <c:pt idx="19">
                  <c:v>135.414437440032</c:v>
                </c:pt>
                <c:pt idx="20">
                  <c:v>100.098717664896</c:v>
                </c:pt>
                <c:pt idx="21">
                  <c:v>241.048727456832</c:v>
                </c:pt>
                <c:pt idx="22">
                  <c:v>22.502431161216</c:v>
                </c:pt>
                <c:pt idx="23">
                  <c:v>35.498514728736</c:v>
                </c:pt>
                <c:pt idx="24">
                  <c:v>7.58157942528</c:v>
                </c:pt>
                <c:pt idx="25">
                  <c:v>11.845284412607999</c:v>
                </c:pt>
                <c:pt idx="26">
                  <c:v>14.788156072320001</c:v>
                </c:pt>
                <c:pt idx="27">
                  <c:v>2.7694960272</c:v>
                </c:pt>
                <c:pt idx="28">
                  <c:v>1.7092416637439998</c:v>
                </c:pt>
                <c:pt idx="29">
                  <c:v>4.652897099904</c:v>
                </c:pt>
                <c:pt idx="30">
                  <c:v>8.276381428032</c:v>
                </c:pt>
              </c:numCache>
            </c:numRef>
          </c:yVal>
          <c:smooth val="0"/>
        </c:ser>
        <c:axId val="4667077"/>
        <c:axId val="42003694"/>
      </c:scatterChart>
      <c:valAx>
        <c:axId val="4667077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2003694"/>
        <c:crossesAt val="0.1"/>
        <c:crossBetween val="midCat"/>
        <c:dispUnits/>
      </c:valAx>
      <c:valAx>
        <c:axId val="42003694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66707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"/>
          <c:y val="0.39175"/>
          <c:w val="0.13125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4</xdr:row>
      <xdr:rowOff>323850</xdr:rowOff>
    </xdr:from>
    <xdr:to>
      <xdr:col>3</xdr:col>
      <xdr:colOff>190500</xdr:colOff>
      <xdr:row>5</xdr:row>
      <xdr:rowOff>266700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28800" y="15144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1962150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8</xdr:col>
      <xdr:colOff>638175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0" y="76200"/>
        <a:ext cx="58197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638175</xdr:colOff>
      <xdr:row>33</xdr:row>
      <xdr:rowOff>57150</xdr:rowOff>
    </xdr:to>
    <xdr:graphicFrame>
      <xdr:nvGraphicFramePr>
        <xdr:cNvPr id="2" name="Chart 3"/>
        <xdr:cNvGraphicFramePr/>
      </xdr:nvGraphicFramePr>
      <xdr:xfrm>
        <a:off x="0" y="4762500"/>
        <a:ext cx="581977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28575</xdr:rowOff>
    </xdr:from>
    <xdr:to>
      <xdr:col>15</xdr:col>
      <xdr:colOff>28575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2952750" y="28575"/>
        <a:ext cx="58007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133350</xdr:rowOff>
    </xdr:to>
    <xdr:graphicFrame>
      <xdr:nvGraphicFramePr>
        <xdr:cNvPr id="2" name="Chart 1"/>
        <xdr:cNvGraphicFramePr/>
      </xdr:nvGraphicFramePr>
      <xdr:xfrm>
        <a:off x="9486900" y="0"/>
        <a:ext cx="580072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14</xdr:col>
      <xdr:colOff>638175</xdr:colOff>
      <xdr:row>33</xdr:row>
      <xdr:rowOff>85725</xdr:rowOff>
    </xdr:to>
    <xdr:graphicFrame>
      <xdr:nvGraphicFramePr>
        <xdr:cNvPr id="3" name="Chart 1"/>
        <xdr:cNvGraphicFramePr/>
      </xdr:nvGraphicFramePr>
      <xdr:xfrm>
        <a:off x="2895600" y="4857750"/>
        <a:ext cx="5819775" cy="4657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476"/>
  <sheetViews>
    <sheetView zoomScalePageLayoutView="0" workbookViewId="0" topLeftCell="A437">
      <selection activeCell="A450" sqref="A450"/>
    </sheetView>
  </sheetViews>
  <sheetFormatPr defaultColWidth="9.140625" defaultRowHeight="21.75"/>
  <cols>
    <col min="1" max="1" width="9.57421875" style="86" bestFit="1" customWidth="1"/>
    <col min="2" max="2" width="9.140625" style="130" customWidth="1"/>
    <col min="3" max="4" width="9.140625" style="100" customWidth="1"/>
    <col min="6" max="6" width="10.421875" style="92" bestFit="1" customWidth="1"/>
    <col min="8" max="8" width="9.140625" style="130" customWidth="1"/>
    <col min="9" max="10" width="9.140625" style="105" customWidth="1"/>
  </cols>
  <sheetData>
    <row r="1" spans="1:10" s="63" customFormat="1" ht="21">
      <c r="A1" s="212" t="s">
        <v>107</v>
      </c>
      <c r="B1" s="213"/>
      <c r="C1" s="213"/>
      <c r="D1" s="213"/>
      <c r="E1" s="213"/>
      <c r="F1" s="213"/>
      <c r="G1" s="213"/>
      <c r="H1" s="213"/>
      <c r="I1" s="213"/>
      <c r="J1" s="214"/>
    </row>
    <row r="2" spans="1:10" s="63" customFormat="1" ht="21">
      <c r="A2" s="81" t="s">
        <v>83</v>
      </c>
      <c r="B2" s="65" t="s">
        <v>84</v>
      </c>
      <c r="C2" s="93" t="s">
        <v>85</v>
      </c>
      <c r="D2" s="94" t="s">
        <v>85</v>
      </c>
      <c r="E2" s="64" t="s">
        <v>86</v>
      </c>
      <c r="F2" s="88" t="s">
        <v>86</v>
      </c>
      <c r="G2" s="64" t="s">
        <v>86</v>
      </c>
      <c r="H2" s="65" t="s">
        <v>87</v>
      </c>
      <c r="I2" s="66" t="s">
        <v>86</v>
      </c>
      <c r="J2" s="101" t="s">
        <v>86</v>
      </c>
    </row>
    <row r="3" spans="1:10" s="63" customFormat="1" ht="21">
      <c r="A3" s="82" t="s">
        <v>88</v>
      </c>
      <c r="B3" s="68" t="s">
        <v>89</v>
      </c>
      <c r="C3" s="95" t="s">
        <v>90</v>
      </c>
      <c r="D3" s="96" t="s">
        <v>90</v>
      </c>
      <c r="E3" s="67" t="s">
        <v>91</v>
      </c>
      <c r="F3" s="89" t="s">
        <v>91</v>
      </c>
      <c r="G3" s="67" t="s">
        <v>92</v>
      </c>
      <c r="H3" s="68" t="s">
        <v>93</v>
      </c>
      <c r="I3" s="69" t="s">
        <v>94</v>
      </c>
      <c r="J3" s="102" t="s">
        <v>95</v>
      </c>
    </row>
    <row r="4" spans="1:10" s="63" customFormat="1" ht="18.75" customHeight="1">
      <c r="A4" s="83"/>
      <c r="B4" s="68" t="s">
        <v>96</v>
      </c>
      <c r="C4" s="95" t="s">
        <v>97</v>
      </c>
      <c r="D4" s="96" t="s">
        <v>98</v>
      </c>
      <c r="E4" s="67" t="s">
        <v>99</v>
      </c>
      <c r="F4" s="89" t="s">
        <v>100</v>
      </c>
      <c r="G4" s="67" t="s">
        <v>101</v>
      </c>
      <c r="H4" s="68" t="s">
        <v>102</v>
      </c>
      <c r="I4" s="70"/>
      <c r="J4" s="103"/>
    </row>
    <row r="5" spans="1:10" s="63" customFormat="1" ht="18.75" customHeight="1">
      <c r="A5" s="84"/>
      <c r="B5" s="129"/>
      <c r="C5" s="97" t="s">
        <v>62</v>
      </c>
      <c r="D5" s="98" t="s">
        <v>61</v>
      </c>
      <c r="E5" s="71" t="s">
        <v>63</v>
      </c>
      <c r="F5" s="90"/>
      <c r="G5" s="71" t="s">
        <v>103</v>
      </c>
      <c r="H5" s="129"/>
      <c r="I5" s="72" t="s">
        <v>104</v>
      </c>
      <c r="J5" s="102" t="s">
        <v>105</v>
      </c>
    </row>
    <row r="6" spans="1:10" s="63" customFormat="1" ht="18.75" customHeight="1">
      <c r="A6" s="73">
        <v>22374</v>
      </c>
      <c r="B6" s="74">
        <v>28</v>
      </c>
      <c r="C6" s="78">
        <v>87.1912</v>
      </c>
      <c r="D6" s="78">
        <v>87.2818</v>
      </c>
      <c r="E6" s="75">
        <f aca="true" t="shared" si="0" ref="E6:E62">D6-C6</f>
        <v>0.09060000000000912</v>
      </c>
      <c r="F6" s="91">
        <f aca="true" t="shared" si="1" ref="F6:F47">((10^6)*E6/G6)</f>
        <v>236.73896002092792</v>
      </c>
      <c r="G6" s="76">
        <f aca="true" t="shared" si="2" ref="G6:G47">I6-J6</f>
        <v>382.70000000000005</v>
      </c>
      <c r="H6" s="74">
        <v>1</v>
      </c>
      <c r="I6" s="77">
        <v>751.97</v>
      </c>
      <c r="J6" s="79">
        <v>369.27</v>
      </c>
    </row>
    <row r="7" spans="1:10" s="63" customFormat="1" ht="18.75" customHeight="1">
      <c r="A7" s="73"/>
      <c r="B7" s="74">
        <v>29</v>
      </c>
      <c r="C7" s="78">
        <v>85.2203</v>
      </c>
      <c r="D7" s="78">
        <v>85.29</v>
      </c>
      <c r="E7" s="75">
        <f t="shared" si="0"/>
        <v>0.06970000000001164</v>
      </c>
      <c r="F7" s="91">
        <f t="shared" si="1"/>
        <v>223.4045963012008</v>
      </c>
      <c r="G7" s="76">
        <f t="shared" si="2"/>
        <v>311.99</v>
      </c>
      <c r="H7" s="74">
        <v>2</v>
      </c>
      <c r="I7" s="77">
        <v>864.79</v>
      </c>
      <c r="J7" s="79">
        <v>552.8</v>
      </c>
    </row>
    <row r="8" spans="1:10" s="63" customFormat="1" ht="18.75" customHeight="1">
      <c r="A8" s="73"/>
      <c r="B8" s="74">
        <v>30</v>
      </c>
      <c r="C8" s="78">
        <v>84.9552</v>
      </c>
      <c r="D8" s="78">
        <v>85.0291</v>
      </c>
      <c r="E8" s="75">
        <f t="shared" si="0"/>
        <v>0.07389999999999475</v>
      </c>
      <c r="F8" s="91">
        <f t="shared" si="1"/>
        <v>214.7381879467506</v>
      </c>
      <c r="G8" s="76">
        <f t="shared" si="2"/>
        <v>344.14</v>
      </c>
      <c r="H8" s="74">
        <v>3</v>
      </c>
      <c r="I8" s="77">
        <v>679.39</v>
      </c>
      <c r="J8" s="80">
        <v>335.25</v>
      </c>
    </row>
    <row r="9" spans="1:10" s="63" customFormat="1" ht="18.75" customHeight="1">
      <c r="A9" s="73">
        <v>22405</v>
      </c>
      <c r="B9" s="74">
        <v>31.32</v>
      </c>
      <c r="C9" s="78">
        <v>84.8538</v>
      </c>
      <c r="D9" s="78">
        <v>85.068</v>
      </c>
      <c r="E9" s="75">
        <f t="shared" si="0"/>
        <v>0.21419999999999106</v>
      </c>
      <c r="F9" s="91">
        <f t="shared" si="1"/>
        <v>552.5602992389813</v>
      </c>
      <c r="G9" s="76">
        <f t="shared" si="2"/>
        <v>387.6499999999999</v>
      </c>
      <c r="H9" s="74">
        <v>4</v>
      </c>
      <c r="I9" s="77">
        <v>763.81</v>
      </c>
      <c r="J9" s="79">
        <v>376.16</v>
      </c>
    </row>
    <row r="10" spans="1:10" s="63" customFormat="1" ht="18.75" customHeight="1">
      <c r="A10" s="73"/>
      <c r="B10" s="74">
        <v>33</v>
      </c>
      <c r="C10" s="78">
        <v>85.0218</v>
      </c>
      <c r="D10" s="78">
        <v>85.2221</v>
      </c>
      <c r="E10" s="75">
        <f t="shared" si="0"/>
        <v>0.2002999999999986</v>
      </c>
      <c r="F10" s="91">
        <f t="shared" si="1"/>
        <v>592.9719648302159</v>
      </c>
      <c r="G10" s="76">
        <f t="shared" si="2"/>
        <v>337.78999999999996</v>
      </c>
      <c r="H10" s="74">
        <v>5</v>
      </c>
      <c r="I10" s="77">
        <v>884.12</v>
      </c>
      <c r="J10" s="79">
        <v>546.33</v>
      </c>
    </row>
    <row r="11" spans="1:10" s="63" customFormat="1" ht="18.75" customHeight="1">
      <c r="A11" s="73"/>
      <c r="B11" s="74">
        <v>34</v>
      </c>
      <c r="C11" s="78">
        <v>85.9554</v>
      </c>
      <c r="D11" s="78">
        <v>86.1168</v>
      </c>
      <c r="E11" s="75">
        <f t="shared" si="0"/>
        <v>0.16140000000000043</v>
      </c>
      <c r="F11" s="91">
        <f t="shared" si="1"/>
        <v>519.8569910136258</v>
      </c>
      <c r="G11" s="76">
        <f t="shared" si="2"/>
        <v>310.47</v>
      </c>
      <c r="H11" s="74">
        <v>6</v>
      </c>
      <c r="I11" s="77">
        <v>885.51</v>
      </c>
      <c r="J11" s="80">
        <v>575.04</v>
      </c>
    </row>
    <row r="12" spans="1:10" s="63" customFormat="1" ht="18.75" customHeight="1">
      <c r="A12" s="73">
        <v>22423</v>
      </c>
      <c r="B12" s="74">
        <v>35</v>
      </c>
      <c r="C12" s="78">
        <v>83.7176</v>
      </c>
      <c r="D12" s="78">
        <v>83.8004</v>
      </c>
      <c r="E12" s="75">
        <f t="shared" si="0"/>
        <v>0.08279999999999177</v>
      </c>
      <c r="F12" s="91">
        <f t="shared" si="1"/>
        <v>257.35065580901284</v>
      </c>
      <c r="G12" s="76">
        <f t="shared" si="2"/>
        <v>321.7399999999999</v>
      </c>
      <c r="H12" s="74">
        <v>7</v>
      </c>
      <c r="I12" s="77">
        <v>877.18</v>
      </c>
      <c r="J12" s="79">
        <v>555.44</v>
      </c>
    </row>
    <row r="13" spans="1:10" s="63" customFormat="1" ht="18.75" customHeight="1">
      <c r="A13" s="73"/>
      <c r="B13" s="74">
        <v>36</v>
      </c>
      <c r="C13" s="78">
        <v>84.9831</v>
      </c>
      <c r="D13" s="78">
        <v>85.0638</v>
      </c>
      <c r="E13" s="75">
        <f t="shared" si="0"/>
        <v>0.08070000000000732</v>
      </c>
      <c r="F13" s="91">
        <f t="shared" si="1"/>
        <v>209.2950879195169</v>
      </c>
      <c r="G13" s="76">
        <f t="shared" si="2"/>
        <v>385.58</v>
      </c>
      <c r="H13" s="74">
        <v>8</v>
      </c>
      <c r="I13" s="77">
        <v>751.53</v>
      </c>
      <c r="J13" s="79">
        <v>365.95</v>
      </c>
    </row>
    <row r="14" spans="1:10" s="63" customFormat="1" ht="18.75" customHeight="1">
      <c r="A14" s="73"/>
      <c r="B14" s="74">
        <v>13</v>
      </c>
      <c r="C14" s="78">
        <v>84.547</v>
      </c>
      <c r="D14" s="78">
        <v>84.6287</v>
      </c>
      <c r="E14" s="75">
        <f t="shared" si="0"/>
        <v>0.08169999999999789</v>
      </c>
      <c r="F14" s="91">
        <f t="shared" si="1"/>
        <v>226.00276625172305</v>
      </c>
      <c r="G14" s="76">
        <f t="shared" si="2"/>
        <v>361.50000000000006</v>
      </c>
      <c r="H14" s="74">
        <v>9</v>
      </c>
      <c r="I14" s="77">
        <v>830.7</v>
      </c>
      <c r="J14" s="80">
        <v>469.2</v>
      </c>
    </row>
    <row r="15" spans="1:10" s="63" customFormat="1" ht="18.75" customHeight="1">
      <c r="A15" s="73">
        <v>22425</v>
      </c>
      <c r="B15" s="74">
        <v>14</v>
      </c>
      <c r="C15" s="78">
        <v>86.7416</v>
      </c>
      <c r="D15" s="78">
        <v>87.1207</v>
      </c>
      <c r="E15" s="75">
        <f t="shared" si="0"/>
        <v>0.379099999999994</v>
      </c>
      <c r="F15" s="91">
        <f t="shared" si="1"/>
        <v>1114.9672068468399</v>
      </c>
      <c r="G15" s="76">
        <f t="shared" si="2"/>
        <v>340.01</v>
      </c>
      <c r="H15" s="74">
        <v>10</v>
      </c>
      <c r="I15" s="77">
        <v>848.88</v>
      </c>
      <c r="J15" s="79">
        <v>508.87</v>
      </c>
    </row>
    <row r="16" spans="1:10" s="63" customFormat="1" ht="18.75" customHeight="1">
      <c r="A16" s="73"/>
      <c r="B16" s="74">
        <v>15</v>
      </c>
      <c r="C16" s="78">
        <v>85.9586</v>
      </c>
      <c r="D16" s="78">
        <v>86.4431</v>
      </c>
      <c r="E16" s="75">
        <f t="shared" si="0"/>
        <v>0.48449999999999704</v>
      </c>
      <c r="F16" s="91">
        <f t="shared" si="1"/>
        <v>1385.6317565635104</v>
      </c>
      <c r="G16" s="76">
        <f t="shared" si="2"/>
        <v>349.65999999999997</v>
      </c>
      <c r="H16" s="74">
        <v>11</v>
      </c>
      <c r="I16" s="77">
        <v>827.51</v>
      </c>
      <c r="J16" s="79">
        <v>477.85</v>
      </c>
    </row>
    <row r="17" spans="1:10" s="63" customFormat="1" ht="18.75" customHeight="1">
      <c r="A17" s="73"/>
      <c r="B17" s="74">
        <v>16</v>
      </c>
      <c r="C17" s="78">
        <v>87.01</v>
      </c>
      <c r="D17" s="78">
        <v>87.6116</v>
      </c>
      <c r="E17" s="75">
        <f t="shared" si="0"/>
        <v>0.6015999999999906</v>
      </c>
      <c r="F17" s="91">
        <f t="shared" si="1"/>
        <v>1474.3291263325343</v>
      </c>
      <c r="G17" s="76">
        <f t="shared" si="2"/>
        <v>408.04999999999995</v>
      </c>
      <c r="H17" s="74">
        <v>12</v>
      </c>
      <c r="I17" s="77">
        <v>729.27</v>
      </c>
      <c r="J17" s="80">
        <v>321.22</v>
      </c>
    </row>
    <row r="18" spans="1:10" s="63" customFormat="1" ht="18.75" customHeight="1">
      <c r="A18" s="73">
        <v>22458</v>
      </c>
      <c r="B18" s="74">
        <v>28</v>
      </c>
      <c r="C18" s="78">
        <v>87.2676</v>
      </c>
      <c r="D18" s="78">
        <v>87.3604</v>
      </c>
      <c r="E18" s="75">
        <f t="shared" si="0"/>
        <v>0.09279999999999688</v>
      </c>
      <c r="F18" s="91">
        <f t="shared" si="1"/>
        <v>282.3500775854106</v>
      </c>
      <c r="G18" s="76">
        <f t="shared" si="2"/>
        <v>328.66999999999996</v>
      </c>
      <c r="H18" s="74">
        <v>13</v>
      </c>
      <c r="I18" s="77">
        <v>693.89</v>
      </c>
      <c r="J18" s="79">
        <v>365.22</v>
      </c>
    </row>
    <row r="19" spans="1:10" s="63" customFormat="1" ht="18.75" customHeight="1">
      <c r="A19" s="73"/>
      <c r="B19" s="74">
        <v>29</v>
      </c>
      <c r="C19" s="78">
        <v>85.272</v>
      </c>
      <c r="D19" s="78">
        <v>85.3816</v>
      </c>
      <c r="E19" s="75">
        <f t="shared" si="0"/>
        <v>0.10960000000000036</v>
      </c>
      <c r="F19" s="91">
        <f t="shared" si="1"/>
        <v>312.1262174631212</v>
      </c>
      <c r="G19" s="76">
        <f t="shared" si="2"/>
        <v>351.14</v>
      </c>
      <c r="H19" s="74">
        <v>14</v>
      </c>
      <c r="I19" s="77">
        <v>729.75</v>
      </c>
      <c r="J19" s="79">
        <v>378.61</v>
      </c>
    </row>
    <row r="20" spans="1:10" s="63" customFormat="1" ht="18.75" customHeight="1">
      <c r="A20" s="73"/>
      <c r="B20" s="74">
        <v>30</v>
      </c>
      <c r="C20" s="78">
        <v>84.9897</v>
      </c>
      <c r="D20" s="78">
        <v>85.1086</v>
      </c>
      <c r="E20" s="75">
        <f t="shared" si="0"/>
        <v>0.11889999999999645</v>
      </c>
      <c r="F20" s="91">
        <f t="shared" si="1"/>
        <v>360.05208491050615</v>
      </c>
      <c r="G20" s="76">
        <f t="shared" si="2"/>
        <v>330.23</v>
      </c>
      <c r="H20" s="74">
        <v>15</v>
      </c>
      <c r="I20" s="77">
        <v>821.62</v>
      </c>
      <c r="J20" s="80">
        <v>491.39</v>
      </c>
    </row>
    <row r="21" spans="1:10" s="63" customFormat="1" ht="18.75" customHeight="1">
      <c r="A21" s="73">
        <v>22459</v>
      </c>
      <c r="B21" s="74">
        <v>31</v>
      </c>
      <c r="C21" s="78">
        <v>84.9166</v>
      </c>
      <c r="D21" s="78">
        <v>85.1993</v>
      </c>
      <c r="E21" s="75">
        <f t="shared" si="0"/>
        <v>0.2826999999999913</v>
      </c>
      <c r="F21" s="91">
        <f t="shared" si="1"/>
        <v>927.158833754194</v>
      </c>
      <c r="G21" s="76">
        <f t="shared" si="2"/>
        <v>304.90999999999997</v>
      </c>
      <c r="H21" s="74">
        <v>16</v>
      </c>
      <c r="I21" s="77">
        <v>871.05</v>
      </c>
      <c r="J21" s="79">
        <v>566.14</v>
      </c>
    </row>
    <row r="22" spans="1:10" s="63" customFormat="1" ht="18.75" customHeight="1">
      <c r="A22" s="73"/>
      <c r="B22" s="74">
        <v>32</v>
      </c>
      <c r="C22" s="78">
        <v>85.0548</v>
      </c>
      <c r="D22" s="78">
        <v>85.378</v>
      </c>
      <c r="E22" s="75">
        <f t="shared" si="0"/>
        <v>0.32319999999999993</v>
      </c>
      <c r="F22" s="91">
        <f t="shared" si="1"/>
        <v>963.9129138085293</v>
      </c>
      <c r="G22" s="76">
        <f t="shared" si="2"/>
        <v>335.30000000000007</v>
      </c>
      <c r="H22" s="74">
        <v>17</v>
      </c>
      <c r="I22" s="77">
        <v>877.44</v>
      </c>
      <c r="J22" s="79">
        <v>542.14</v>
      </c>
    </row>
    <row r="23" spans="1:10" s="63" customFormat="1" ht="18.75" customHeight="1">
      <c r="A23" s="73"/>
      <c r="B23" s="74">
        <v>33</v>
      </c>
      <c r="C23" s="78">
        <v>86.0162</v>
      </c>
      <c r="D23" s="78">
        <v>86.405</v>
      </c>
      <c r="E23" s="75">
        <f t="shared" si="0"/>
        <v>0.38880000000000337</v>
      </c>
      <c r="F23" s="91">
        <f t="shared" si="1"/>
        <v>1087.7350044762854</v>
      </c>
      <c r="G23" s="76">
        <f t="shared" si="2"/>
        <v>357.43999999999994</v>
      </c>
      <c r="H23" s="74">
        <v>18</v>
      </c>
      <c r="I23" s="77">
        <v>778.06</v>
      </c>
      <c r="J23" s="80">
        <v>420.62</v>
      </c>
    </row>
    <row r="24" spans="1:10" s="63" customFormat="1" ht="18.75" customHeight="1">
      <c r="A24" s="131">
        <v>22459</v>
      </c>
      <c r="B24" s="74">
        <v>34</v>
      </c>
      <c r="C24" s="78">
        <v>83.8002</v>
      </c>
      <c r="D24" s="78">
        <v>84.1969</v>
      </c>
      <c r="E24" s="75">
        <f t="shared" si="0"/>
        <v>0.3966999999999956</v>
      </c>
      <c r="F24" s="91">
        <f t="shared" si="1"/>
        <v>1286.900668267033</v>
      </c>
      <c r="G24" s="76">
        <f t="shared" si="2"/>
        <v>308.26</v>
      </c>
      <c r="H24" s="74">
        <v>19</v>
      </c>
      <c r="I24" s="77">
        <v>873.72</v>
      </c>
      <c r="J24" s="79">
        <v>565.46</v>
      </c>
    </row>
    <row r="25" spans="1:10" s="63" customFormat="1" ht="18.75" customHeight="1">
      <c r="A25" s="73"/>
      <c r="B25" s="74">
        <v>35</v>
      </c>
      <c r="C25" s="78">
        <v>85.0447</v>
      </c>
      <c r="D25" s="78">
        <v>85.4342</v>
      </c>
      <c r="E25" s="75">
        <f t="shared" si="0"/>
        <v>0.3894999999999982</v>
      </c>
      <c r="F25" s="91">
        <f t="shared" si="1"/>
        <v>1171.6047525943695</v>
      </c>
      <c r="G25" s="76">
        <f t="shared" si="2"/>
        <v>332.45000000000005</v>
      </c>
      <c r="H25" s="74">
        <v>20</v>
      </c>
      <c r="I25" s="77">
        <v>845.13</v>
      </c>
      <c r="J25" s="79">
        <v>512.68</v>
      </c>
    </row>
    <row r="26" spans="1:10" s="63" customFormat="1" ht="18.75" customHeight="1">
      <c r="A26" s="73"/>
      <c r="B26" s="74">
        <v>36</v>
      </c>
      <c r="C26" s="78">
        <v>84.6067</v>
      </c>
      <c r="D26" s="78">
        <v>84.9742</v>
      </c>
      <c r="E26" s="75">
        <f t="shared" si="0"/>
        <v>0.3674999999999926</v>
      </c>
      <c r="F26" s="91">
        <f t="shared" si="1"/>
        <v>1195.7441270254199</v>
      </c>
      <c r="G26" s="76">
        <f t="shared" si="2"/>
        <v>307.34000000000003</v>
      </c>
      <c r="H26" s="74">
        <v>21</v>
      </c>
      <c r="I26" s="77">
        <v>917.65</v>
      </c>
      <c r="J26" s="80">
        <v>610.31</v>
      </c>
    </row>
    <row r="27" spans="1:10" s="63" customFormat="1" ht="18.75" customHeight="1">
      <c r="A27" s="73">
        <v>22473</v>
      </c>
      <c r="B27" s="74">
        <v>28</v>
      </c>
      <c r="C27" s="78">
        <v>87.2256</v>
      </c>
      <c r="D27" s="78">
        <v>87.7717</v>
      </c>
      <c r="E27" s="75">
        <f t="shared" si="0"/>
        <v>0.5460999999999956</v>
      </c>
      <c r="F27" s="91">
        <f t="shared" si="1"/>
        <v>1751.6117650832205</v>
      </c>
      <c r="G27" s="76">
        <f t="shared" si="2"/>
        <v>311.77</v>
      </c>
      <c r="H27" s="74">
        <v>22</v>
      </c>
      <c r="I27" s="77">
        <v>841.3</v>
      </c>
      <c r="J27" s="79">
        <v>529.53</v>
      </c>
    </row>
    <row r="28" spans="1:10" s="63" customFormat="1" ht="18.75" customHeight="1">
      <c r="A28" s="73"/>
      <c r="B28" s="74">
        <v>29</v>
      </c>
      <c r="C28" s="78">
        <v>85.2276</v>
      </c>
      <c r="D28" s="78">
        <v>85.7115</v>
      </c>
      <c r="E28" s="75">
        <f t="shared" si="0"/>
        <v>0.48390000000000555</v>
      </c>
      <c r="F28" s="91">
        <f t="shared" si="1"/>
        <v>1682.9548221055388</v>
      </c>
      <c r="G28" s="76">
        <f t="shared" si="2"/>
        <v>287.53</v>
      </c>
      <c r="H28" s="74">
        <v>23</v>
      </c>
      <c r="I28" s="77">
        <v>642.43</v>
      </c>
      <c r="J28" s="79">
        <v>354.9</v>
      </c>
    </row>
    <row r="29" spans="1:10" s="63" customFormat="1" ht="18.75" customHeight="1">
      <c r="A29" s="73"/>
      <c r="B29" s="74">
        <v>30</v>
      </c>
      <c r="C29" s="78">
        <v>84.964</v>
      </c>
      <c r="D29" s="78">
        <v>85.3942</v>
      </c>
      <c r="E29" s="75">
        <f t="shared" si="0"/>
        <v>0.43019999999999925</v>
      </c>
      <c r="F29" s="91">
        <f t="shared" si="1"/>
        <v>1596.941237610896</v>
      </c>
      <c r="G29" s="76">
        <f t="shared" si="2"/>
        <v>269.39</v>
      </c>
      <c r="H29" s="74">
        <v>24</v>
      </c>
      <c r="I29" s="77">
        <v>884.68</v>
      </c>
      <c r="J29" s="80">
        <v>615.29</v>
      </c>
    </row>
    <row r="30" spans="1:10" s="63" customFormat="1" ht="18.75" customHeight="1">
      <c r="A30" s="73">
        <v>22486</v>
      </c>
      <c r="B30" s="74">
        <v>31</v>
      </c>
      <c r="C30" s="78">
        <v>84.903</v>
      </c>
      <c r="D30" s="78">
        <v>85.103</v>
      </c>
      <c r="E30" s="75">
        <f t="shared" si="0"/>
        <v>0.19999999999998863</v>
      </c>
      <c r="F30" s="91">
        <f t="shared" si="1"/>
        <v>713.3176403452052</v>
      </c>
      <c r="G30" s="76">
        <f t="shared" si="2"/>
        <v>280.38</v>
      </c>
      <c r="H30" s="74">
        <v>25</v>
      </c>
      <c r="I30" s="77">
        <v>817.85</v>
      </c>
      <c r="J30" s="79">
        <v>537.47</v>
      </c>
    </row>
    <row r="31" spans="1:10" s="63" customFormat="1" ht="18.75" customHeight="1">
      <c r="A31" s="73"/>
      <c r="B31" s="74">
        <v>32</v>
      </c>
      <c r="C31" s="78">
        <v>85.0368</v>
      </c>
      <c r="D31" s="78">
        <v>85.2234</v>
      </c>
      <c r="E31" s="75">
        <f t="shared" si="0"/>
        <v>0.18659999999999854</v>
      </c>
      <c r="F31" s="91">
        <f t="shared" si="1"/>
        <v>697.4918700706407</v>
      </c>
      <c r="G31" s="76">
        <f t="shared" si="2"/>
        <v>267.53000000000003</v>
      </c>
      <c r="H31" s="74">
        <v>26</v>
      </c>
      <c r="I31" s="77">
        <v>711.49</v>
      </c>
      <c r="J31" s="79">
        <v>443.96</v>
      </c>
    </row>
    <row r="32" spans="1:10" s="63" customFormat="1" ht="18.75" customHeight="1">
      <c r="A32" s="73"/>
      <c r="B32" s="74">
        <v>33</v>
      </c>
      <c r="C32" s="78">
        <v>86.0363</v>
      </c>
      <c r="D32" s="78">
        <v>86.2921</v>
      </c>
      <c r="E32" s="75">
        <f t="shared" si="0"/>
        <v>0.2558000000000078</v>
      </c>
      <c r="F32" s="91">
        <f t="shared" si="1"/>
        <v>804.3772208421365</v>
      </c>
      <c r="G32" s="76">
        <f t="shared" si="2"/>
        <v>318.01</v>
      </c>
      <c r="H32" s="74">
        <v>27</v>
      </c>
      <c r="I32" s="77">
        <v>854.28</v>
      </c>
      <c r="J32" s="80">
        <v>536.27</v>
      </c>
    </row>
    <row r="33" spans="1:10" s="63" customFormat="1" ht="18.75" customHeight="1">
      <c r="A33" s="73">
        <v>22487</v>
      </c>
      <c r="B33" s="74">
        <v>34</v>
      </c>
      <c r="C33" s="78">
        <v>83.7306</v>
      </c>
      <c r="D33" s="78">
        <v>83.94</v>
      </c>
      <c r="E33" s="75">
        <f t="shared" si="0"/>
        <v>0.20940000000000225</v>
      </c>
      <c r="F33" s="91">
        <f t="shared" si="1"/>
        <v>737.8955528930942</v>
      </c>
      <c r="G33" s="76">
        <f t="shared" si="2"/>
        <v>283.78</v>
      </c>
      <c r="H33" s="74">
        <v>28</v>
      </c>
      <c r="I33" s="77">
        <v>842.48</v>
      </c>
      <c r="J33" s="79">
        <v>558.7</v>
      </c>
    </row>
    <row r="34" spans="1:10" s="63" customFormat="1" ht="18.75" customHeight="1">
      <c r="A34" s="73"/>
      <c r="B34" s="74">
        <v>35</v>
      </c>
      <c r="C34" s="78">
        <v>85.0195</v>
      </c>
      <c r="D34" s="78">
        <v>85.2443</v>
      </c>
      <c r="E34" s="75">
        <f t="shared" si="0"/>
        <v>0.2248000000000019</v>
      </c>
      <c r="F34" s="91">
        <f t="shared" si="1"/>
        <v>803.8332260602228</v>
      </c>
      <c r="G34" s="76">
        <f t="shared" si="2"/>
        <v>279.65999999999997</v>
      </c>
      <c r="H34" s="74">
        <v>29</v>
      </c>
      <c r="I34" s="77">
        <v>865.16</v>
      </c>
      <c r="J34" s="79">
        <v>585.5</v>
      </c>
    </row>
    <row r="35" spans="1:10" s="63" customFormat="1" ht="18.75" customHeight="1">
      <c r="A35" s="73"/>
      <c r="B35" s="74">
        <v>36</v>
      </c>
      <c r="C35" s="78">
        <v>84.5992</v>
      </c>
      <c r="D35" s="78">
        <v>84.8028</v>
      </c>
      <c r="E35" s="75">
        <f t="shared" si="0"/>
        <v>0.20360000000000866</v>
      </c>
      <c r="F35" s="91">
        <f t="shared" si="1"/>
        <v>715.3648852816438</v>
      </c>
      <c r="G35" s="76">
        <f t="shared" si="2"/>
        <v>284.61000000000007</v>
      </c>
      <c r="H35" s="74">
        <v>30</v>
      </c>
      <c r="I35" s="77">
        <v>649.07</v>
      </c>
      <c r="J35" s="80">
        <v>364.46</v>
      </c>
    </row>
    <row r="36" spans="1:10" s="63" customFormat="1" ht="18.75" customHeight="1">
      <c r="A36" s="73">
        <v>22507</v>
      </c>
      <c r="B36" s="74">
        <v>28</v>
      </c>
      <c r="C36" s="78">
        <v>87.2504</v>
      </c>
      <c r="D36" s="78">
        <v>87.4452</v>
      </c>
      <c r="E36" s="75">
        <f t="shared" si="0"/>
        <v>0.19480000000000075</v>
      </c>
      <c r="F36" s="91">
        <f t="shared" si="1"/>
        <v>582.0833084324412</v>
      </c>
      <c r="G36" s="76">
        <f t="shared" si="2"/>
        <v>334.65999999999997</v>
      </c>
      <c r="H36" s="74">
        <v>31</v>
      </c>
      <c r="I36" s="77">
        <v>858.31</v>
      </c>
      <c r="J36" s="79">
        <v>523.65</v>
      </c>
    </row>
    <row r="37" spans="1:10" s="63" customFormat="1" ht="18.75" customHeight="1">
      <c r="A37" s="73"/>
      <c r="B37" s="74">
        <v>29</v>
      </c>
      <c r="C37" s="78">
        <v>85.2776</v>
      </c>
      <c r="D37" s="78">
        <v>85.5124</v>
      </c>
      <c r="E37" s="75">
        <f t="shared" si="0"/>
        <v>0.2347999999999928</v>
      </c>
      <c r="F37" s="91">
        <f t="shared" si="1"/>
        <v>702.9940119760263</v>
      </c>
      <c r="G37" s="76">
        <f t="shared" si="2"/>
        <v>334</v>
      </c>
      <c r="H37" s="74">
        <v>32</v>
      </c>
      <c r="I37" s="77">
        <v>883.37</v>
      </c>
      <c r="J37" s="79">
        <v>549.37</v>
      </c>
    </row>
    <row r="38" spans="1:10" s="63" customFormat="1" ht="18.75" customHeight="1">
      <c r="A38" s="73"/>
      <c r="B38" s="74">
        <v>30</v>
      </c>
      <c r="C38" s="78">
        <v>85.01</v>
      </c>
      <c r="D38" s="78">
        <v>85.1613</v>
      </c>
      <c r="E38" s="75">
        <f t="shared" si="0"/>
        <v>0.151299999999992</v>
      </c>
      <c r="F38" s="91">
        <f t="shared" si="1"/>
        <v>555.3108713205314</v>
      </c>
      <c r="G38" s="76">
        <f t="shared" si="2"/>
        <v>272.46000000000004</v>
      </c>
      <c r="H38" s="74">
        <v>33</v>
      </c>
      <c r="I38" s="77">
        <v>635.96</v>
      </c>
      <c r="J38" s="80">
        <v>363.5</v>
      </c>
    </row>
    <row r="39" spans="1:10" s="63" customFormat="1" ht="18.75" customHeight="1">
      <c r="A39" s="73">
        <v>22508</v>
      </c>
      <c r="B39" s="74">
        <v>31</v>
      </c>
      <c r="C39" s="78">
        <v>84.9076</v>
      </c>
      <c r="D39" s="78">
        <v>85.2989</v>
      </c>
      <c r="E39" s="75">
        <f t="shared" si="0"/>
        <v>0.3913000000000011</v>
      </c>
      <c r="F39" s="91">
        <f t="shared" si="1"/>
        <v>1399.3991846076858</v>
      </c>
      <c r="G39" s="76">
        <f t="shared" si="2"/>
        <v>279.62</v>
      </c>
      <c r="H39" s="74">
        <v>34</v>
      </c>
      <c r="I39" s="77">
        <v>673.65</v>
      </c>
      <c r="J39" s="79">
        <v>394.03</v>
      </c>
    </row>
    <row r="40" spans="1:10" s="63" customFormat="1" ht="18.75" customHeight="1">
      <c r="A40" s="73"/>
      <c r="B40" s="74">
        <v>32</v>
      </c>
      <c r="C40" s="78">
        <v>85.0243</v>
      </c>
      <c r="D40" s="78">
        <v>85.3499</v>
      </c>
      <c r="E40" s="75">
        <f t="shared" si="0"/>
        <v>0.32560000000000855</v>
      </c>
      <c r="F40" s="91">
        <f t="shared" si="1"/>
        <v>1250.336008601853</v>
      </c>
      <c r="G40" s="76">
        <f t="shared" si="2"/>
        <v>260.40999999999997</v>
      </c>
      <c r="H40" s="74">
        <v>35</v>
      </c>
      <c r="I40" s="77">
        <v>804.64</v>
      </c>
      <c r="J40" s="79">
        <v>544.23</v>
      </c>
    </row>
    <row r="41" spans="1:10" s="63" customFormat="1" ht="18.75" customHeight="1">
      <c r="A41" s="73"/>
      <c r="B41" s="74">
        <v>33</v>
      </c>
      <c r="C41" s="78">
        <v>86.0312</v>
      </c>
      <c r="D41" s="78">
        <v>86.4459</v>
      </c>
      <c r="E41" s="75">
        <f t="shared" si="0"/>
        <v>0.4146999999999963</v>
      </c>
      <c r="F41" s="91">
        <f t="shared" si="1"/>
        <v>1237.8365470718056</v>
      </c>
      <c r="G41" s="76">
        <f t="shared" si="2"/>
        <v>335.02</v>
      </c>
      <c r="H41" s="74">
        <v>36</v>
      </c>
      <c r="I41" s="77">
        <v>702.87</v>
      </c>
      <c r="J41" s="80">
        <v>367.85</v>
      </c>
    </row>
    <row r="42" spans="1:10" s="63" customFormat="1" ht="18.75" customHeight="1">
      <c r="A42" s="73">
        <v>22516</v>
      </c>
      <c r="B42" s="74">
        <v>34</v>
      </c>
      <c r="C42" s="78">
        <v>83.7914</v>
      </c>
      <c r="D42" s="78">
        <v>83.8806</v>
      </c>
      <c r="E42" s="75">
        <f t="shared" si="0"/>
        <v>0.08920000000000528</v>
      </c>
      <c r="F42" s="91">
        <f t="shared" si="1"/>
        <v>355.1520942825501</v>
      </c>
      <c r="G42" s="76">
        <f t="shared" si="2"/>
        <v>251.15999999999997</v>
      </c>
      <c r="H42" s="74">
        <v>37</v>
      </c>
      <c r="I42" s="77">
        <v>731.77</v>
      </c>
      <c r="J42" s="79">
        <v>480.61</v>
      </c>
    </row>
    <row r="43" spans="1:10" s="63" customFormat="1" ht="18.75" customHeight="1">
      <c r="A43" s="73"/>
      <c r="B43" s="74">
        <v>35</v>
      </c>
      <c r="C43" s="78">
        <v>85.0566</v>
      </c>
      <c r="D43" s="78">
        <v>85.1672</v>
      </c>
      <c r="E43" s="75">
        <f t="shared" si="0"/>
        <v>0.11059999999999093</v>
      </c>
      <c r="F43" s="91">
        <f t="shared" si="1"/>
        <v>387.5534375218689</v>
      </c>
      <c r="G43" s="76">
        <f t="shared" si="2"/>
        <v>285.38</v>
      </c>
      <c r="H43" s="74">
        <v>38</v>
      </c>
      <c r="I43" s="77">
        <v>628.86</v>
      </c>
      <c r="J43" s="79">
        <v>343.48</v>
      </c>
    </row>
    <row r="44" spans="1:10" s="63" customFormat="1" ht="18.75" customHeight="1">
      <c r="A44" s="73"/>
      <c r="B44" s="74">
        <v>36</v>
      </c>
      <c r="C44" s="78">
        <v>84.6104</v>
      </c>
      <c r="D44" s="78">
        <v>84.7266</v>
      </c>
      <c r="E44" s="75">
        <f t="shared" si="0"/>
        <v>0.1162000000000063</v>
      </c>
      <c r="F44" s="91">
        <f t="shared" si="1"/>
        <v>425.56308368432985</v>
      </c>
      <c r="G44" s="76">
        <f t="shared" si="2"/>
        <v>273.05000000000007</v>
      </c>
      <c r="H44" s="74">
        <v>39</v>
      </c>
      <c r="I44" s="77">
        <v>802.86</v>
      </c>
      <c r="J44" s="80">
        <v>529.81</v>
      </c>
    </row>
    <row r="45" spans="1:10" s="63" customFormat="1" ht="18.75" customHeight="1">
      <c r="A45" s="73">
        <v>22530</v>
      </c>
      <c r="B45" s="74">
        <v>31</v>
      </c>
      <c r="C45" s="78">
        <v>84.96</v>
      </c>
      <c r="D45" s="78">
        <v>85.0386</v>
      </c>
      <c r="E45" s="75">
        <f t="shared" si="0"/>
        <v>0.07860000000000866</v>
      </c>
      <c r="F45" s="91">
        <f t="shared" si="1"/>
        <v>219.61441743506188</v>
      </c>
      <c r="G45" s="76">
        <f t="shared" si="2"/>
        <v>357.90000000000003</v>
      </c>
      <c r="H45" s="74">
        <v>40</v>
      </c>
      <c r="I45" s="77">
        <v>684.07</v>
      </c>
      <c r="J45" s="79">
        <v>326.17</v>
      </c>
    </row>
    <row r="46" spans="1:10" s="63" customFormat="1" ht="18.75" customHeight="1">
      <c r="A46" s="73"/>
      <c r="B46" s="74">
        <v>32</v>
      </c>
      <c r="C46" s="78">
        <v>85.1164</v>
      </c>
      <c r="D46" s="78">
        <v>85.1951</v>
      </c>
      <c r="E46" s="75">
        <f t="shared" si="0"/>
        <v>0.07869999999999777</v>
      </c>
      <c r="F46" s="91">
        <f t="shared" si="1"/>
        <v>216.8521988316923</v>
      </c>
      <c r="G46" s="76">
        <f t="shared" si="2"/>
        <v>362.92</v>
      </c>
      <c r="H46" s="74">
        <v>41</v>
      </c>
      <c r="I46" s="77">
        <v>728.24</v>
      </c>
      <c r="J46" s="79">
        <v>365.32</v>
      </c>
    </row>
    <row r="47" spans="1:10" s="63" customFormat="1" ht="18.75" customHeight="1">
      <c r="A47" s="73"/>
      <c r="B47" s="74">
        <v>33</v>
      </c>
      <c r="C47" s="78">
        <v>86.0304</v>
      </c>
      <c r="D47" s="78">
        <v>86.1128</v>
      </c>
      <c r="E47" s="75">
        <f t="shared" si="0"/>
        <v>0.0823999999999927</v>
      </c>
      <c r="F47" s="91">
        <f t="shared" si="1"/>
        <v>271.3025154747554</v>
      </c>
      <c r="G47" s="76">
        <f t="shared" si="2"/>
        <v>303.7199999999999</v>
      </c>
      <c r="H47" s="74">
        <v>42</v>
      </c>
      <c r="I47" s="77">
        <v>845.91</v>
      </c>
      <c r="J47" s="80">
        <v>542.19</v>
      </c>
    </row>
    <row r="48" spans="1:10" ht="18.75" customHeight="1">
      <c r="A48" s="85">
        <v>22535</v>
      </c>
      <c r="B48" s="87">
        <v>34</v>
      </c>
      <c r="C48" s="99">
        <v>83.8267</v>
      </c>
      <c r="D48" s="99">
        <v>83.928</v>
      </c>
      <c r="E48" s="75">
        <f t="shared" si="0"/>
        <v>0.10129999999999484</v>
      </c>
      <c r="F48" s="91">
        <f aca="true" t="shared" si="3" ref="F48:F62">((10^6)*E48/G48)</f>
        <v>327.640856459004</v>
      </c>
      <c r="G48" s="76">
        <f aca="true" t="shared" si="4" ref="G48:G62">I48-J48</f>
        <v>309.17999999999995</v>
      </c>
      <c r="H48" s="74">
        <v>43</v>
      </c>
      <c r="I48" s="104">
        <v>919.51</v>
      </c>
      <c r="J48" s="104">
        <v>610.33</v>
      </c>
    </row>
    <row r="49" spans="1:10" ht="18.75" customHeight="1">
      <c r="A49" s="85"/>
      <c r="B49" s="87">
        <v>35</v>
      </c>
      <c r="C49" s="99">
        <v>85.1104</v>
      </c>
      <c r="D49" s="99">
        <v>85.2121</v>
      </c>
      <c r="E49" s="75">
        <f t="shared" si="0"/>
        <v>0.10170000000000812</v>
      </c>
      <c r="F49" s="91">
        <f t="shared" si="3"/>
        <v>278.2870433712085</v>
      </c>
      <c r="G49" s="76">
        <f t="shared" si="4"/>
        <v>365.44999999999993</v>
      </c>
      <c r="H49" s="74">
        <v>44</v>
      </c>
      <c r="I49" s="104">
        <v>716.81</v>
      </c>
      <c r="J49" s="104">
        <v>351.36</v>
      </c>
    </row>
    <row r="50" spans="1:10" ht="18.75" customHeight="1">
      <c r="A50" s="85"/>
      <c r="B50" s="87">
        <v>36</v>
      </c>
      <c r="C50" s="99">
        <v>84.632</v>
      </c>
      <c r="D50" s="99">
        <v>84.7427</v>
      </c>
      <c r="E50" s="75">
        <f t="shared" si="0"/>
        <v>0.11069999999999425</v>
      </c>
      <c r="F50" s="91">
        <f t="shared" si="3"/>
        <v>286.3869198530404</v>
      </c>
      <c r="G50" s="76">
        <f t="shared" si="4"/>
        <v>386.54</v>
      </c>
      <c r="H50" s="74">
        <v>45</v>
      </c>
      <c r="I50" s="104">
        <v>696.86</v>
      </c>
      <c r="J50" s="104">
        <v>310.32</v>
      </c>
    </row>
    <row r="51" spans="1:10" ht="18.75" customHeight="1">
      <c r="A51" s="85">
        <v>22543</v>
      </c>
      <c r="B51" s="87">
        <v>10</v>
      </c>
      <c r="C51" s="99">
        <v>85.071</v>
      </c>
      <c r="D51" s="99">
        <v>85.2129</v>
      </c>
      <c r="E51" s="75">
        <f t="shared" si="0"/>
        <v>0.1419000000000068</v>
      </c>
      <c r="F51" s="91">
        <f t="shared" si="3"/>
        <v>499.5247650227296</v>
      </c>
      <c r="G51" s="76">
        <f t="shared" si="4"/>
        <v>284.07000000000005</v>
      </c>
      <c r="H51" s="74">
        <v>46</v>
      </c>
      <c r="I51" s="104">
        <v>850.07</v>
      </c>
      <c r="J51" s="104">
        <v>566</v>
      </c>
    </row>
    <row r="52" spans="1:10" ht="18.75" customHeight="1">
      <c r="A52" s="85"/>
      <c r="B52" s="87">
        <v>11</v>
      </c>
      <c r="C52" s="99">
        <v>86.0792</v>
      </c>
      <c r="D52" s="99">
        <v>86.2861</v>
      </c>
      <c r="E52" s="75">
        <f t="shared" si="0"/>
        <v>0.20690000000000452</v>
      </c>
      <c r="F52" s="91">
        <f t="shared" si="3"/>
        <v>622.1807902808819</v>
      </c>
      <c r="G52" s="76">
        <f t="shared" si="4"/>
        <v>332.5400000000001</v>
      </c>
      <c r="H52" s="74">
        <v>47</v>
      </c>
      <c r="I52" s="104">
        <v>844.97</v>
      </c>
      <c r="J52" s="104">
        <v>512.43</v>
      </c>
    </row>
    <row r="53" spans="1:10" ht="18.75" customHeight="1">
      <c r="A53" s="85"/>
      <c r="B53" s="87">
        <v>12</v>
      </c>
      <c r="C53" s="99">
        <v>84.8266</v>
      </c>
      <c r="D53" s="99">
        <v>85.0048</v>
      </c>
      <c r="E53" s="75">
        <f t="shared" si="0"/>
        <v>0.1782000000000039</v>
      </c>
      <c r="F53" s="91">
        <f t="shared" si="3"/>
        <v>549.0341066642139</v>
      </c>
      <c r="G53" s="76">
        <f t="shared" si="4"/>
        <v>324.56999999999994</v>
      </c>
      <c r="H53" s="74">
        <v>48</v>
      </c>
      <c r="I53" s="104">
        <v>815.81</v>
      </c>
      <c r="J53" s="104">
        <v>491.24</v>
      </c>
    </row>
    <row r="54" spans="1:10" ht="18.75" customHeight="1">
      <c r="A54" s="85">
        <v>22559</v>
      </c>
      <c r="B54" s="87">
        <v>28</v>
      </c>
      <c r="C54" s="99">
        <v>87.1816</v>
      </c>
      <c r="D54" s="99">
        <v>87.232</v>
      </c>
      <c r="E54" s="75">
        <f t="shared" si="0"/>
        <v>0.050399999999996226</v>
      </c>
      <c r="F54" s="91">
        <f t="shared" si="3"/>
        <v>169.54283984255468</v>
      </c>
      <c r="G54" s="76">
        <f t="shared" si="4"/>
        <v>297.27</v>
      </c>
      <c r="H54" s="74">
        <v>49</v>
      </c>
      <c r="I54" s="104">
        <v>705.65</v>
      </c>
      <c r="J54" s="104">
        <v>408.38</v>
      </c>
    </row>
    <row r="55" spans="1:10" ht="18.75" customHeight="1">
      <c r="A55" s="85"/>
      <c r="B55" s="87">
        <v>29</v>
      </c>
      <c r="C55" s="99">
        <v>85.2614</v>
      </c>
      <c r="D55" s="99">
        <v>85.3209</v>
      </c>
      <c r="E55" s="75">
        <f t="shared" si="0"/>
        <v>0.059499999999999886</v>
      </c>
      <c r="F55" s="91">
        <f t="shared" si="3"/>
        <v>158.63282499733359</v>
      </c>
      <c r="G55" s="76">
        <f t="shared" si="4"/>
        <v>375.08000000000004</v>
      </c>
      <c r="H55" s="74">
        <v>50</v>
      </c>
      <c r="I55" s="104">
        <v>718.44</v>
      </c>
      <c r="J55" s="104">
        <v>343.36</v>
      </c>
    </row>
    <row r="56" spans="1:10" ht="18.75" customHeight="1">
      <c r="A56" s="85"/>
      <c r="B56" s="87">
        <v>30</v>
      </c>
      <c r="C56" s="99">
        <v>84.9474</v>
      </c>
      <c r="D56" s="99">
        <v>85.0113</v>
      </c>
      <c r="E56" s="75">
        <f t="shared" si="0"/>
        <v>0.06390000000000384</v>
      </c>
      <c r="F56" s="91">
        <f t="shared" si="3"/>
        <v>205.69773056495686</v>
      </c>
      <c r="G56" s="76">
        <f t="shared" si="4"/>
        <v>310.65</v>
      </c>
      <c r="H56" s="74">
        <v>51</v>
      </c>
      <c r="I56" s="104">
        <v>829.06</v>
      </c>
      <c r="J56" s="104">
        <v>518.41</v>
      </c>
    </row>
    <row r="57" spans="1:10" ht="18.75" customHeight="1">
      <c r="A57" s="85">
        <v>22572</v>
      </c>
      <c r="B57" s="87">
        <v>31</v>
      </c>
      <c r="C57" s="99">
        <v>84.8704</v>
      </c>
      <c r="D57" s="99">
        <v>84.9059</v>
      </c>
      <c r="E57" s="75">
        <f t="shared" si="0"/>
        <v>0.03549999999999898</v>
      </c>
      <c r="F57" s="91">
        <f t="shared" si="3"/>
        <v>117.49908979577988</v>
      </c>
      <c r="G57" s="76">
        <f t="shared" si="4"/>
        <v>302.13</v>
      </c>
      <c r="H57" s="74">
        <v>52</v>
      </c>
      <c r="I57" s="104">
        <v>826.49</v>
      </c>
      <c r="J57" s="104">
        <v>524.36</v>
      </c>
    </row>
    <row r="58" spans="1:10" ht="18.75" customHeight="1">
      <c r="A58" s="85"/>
      <c r="B58" s="87">
        <v>32</v>
      </c>
      <c r="C58" s="99">
        <v>85.0106</v>
      </c>
      <c r="D58" s="99">
        <v>85.0433</v>
      </c>
      <c r="E58" s="75">
        <f t="shared" si="0"/>
        <v>0.0327000000000055</v>
      </c>
      <c r="F58" s="91">
        <f t="shared" si="3"/>
        <v>96.0126842445402</v>
      </c>
      <c r="G58" s="76">
        <f t="shared" si="4"/>
        <v>340.58</v>
      </c>
      <c r="H58" s="74">
        <v>53</v>
      </c>
      <c r="I58" s="104">
        <v>814.42</v>
      </c>
      <c r="J58" s="104">
        <v>473.84</v>
      </c>
    </row>
    <row r="59" spans="1:10" ht="18.75" customHeight="1">
      <c r="A59" s="85"/>
      <c r="B59" s="87">
        <v>33</v>
      </c>
      <c r="C59" s="99">
        <v>86.0413</v>
      </c>
      <c r="D59" s="99">
        <v>86.0846</v>
      </c>
      <c r="E59" s="75">
        <f t="shared" si="0"/>
        <v>0.043299999999987904</v>
      </c>
      <c r="F59" s="91">
        <f t="shared" si="3"/>
        <v>136.64478666999466</v>
      </c>
      <c r="G59" s="76">
        <f t="shared" si="4"/>
        <v>316.88</v>
      </c>
      <c r="H59" s="74">
        <v>54</v>
      </c>
      <c r="I59" s="104">
        <v>846.37</v>
      </c>
      <c r="J59" s="104">
        <v>529.49</v>
      </c>
    </row>
    <row r="60" spans="1:10" ht="18.75" customHeight="1">
      <c r="A60" s="85">
        <v>22580</v>
      </c>
      <c r="B60" s="87">
        <v>34</v>
      </c>
      <c r="C60" s="99">
        <v>83.7628</v>
      </c>
      <c r="D60" s="99">
        <v>83.8235</v>
      </c>
      <c r="E60" s="75">
        <f t="shared" si="0"/>
        <v>0.06069999999999709</v>
      </c>
      <c r="F60" s="91">
        <f t="shared" si="3"/>
        <v>154.29588205388177</v>
      </c>
      <c r="G60" s="76">
        <f t="shared" si="4"/>
        <v>393.4</v>
      </c>
      <c r="H60" s="74">
        <v>55</v>
      </c>
      <c r="I60" s="104">
        <v>729.51</v>
      </c>
      <c r="J60" s="104">
        <v>336.11</v>
      </c>
    </row>
    <row r="61" spans="1:10" ht="18.75" customHeight="1">
      <c r="A61" s="85"/>
      <c r="B61" s="87">
        <v>35</v>
      </c>
      <c r="C61" s="99">
        <v>85.0572</v>
      </c>
      <c r="D61" s="99">
        <v>85.1193</v>
      </c>
      <c r="E61" s="75">
        <f t="shared" si="0"/>
        <v>0.06210000000000093</v>
      </c>
      <c r="F61" s="91">
        <f t="shared" si="3"/>
        <v>159.04725316942228</v>
      </c>
      <c r="G61" s="76">
        <f t="shared" si="4"/>
        <v>390.45</v>
      </c>
      <c r="H61" s="74">
        <v>56</v>
      </c>
      <c r="I61" s="104">
        <v>757.99</v>
      </c>
      <c r="J61" s="104">
        <v>367.54</v>
      </c>
    </row>
    <row r="62" spans="1:10" ht="18.75" customHeight="1">
      <c r="A62" s="85"/>
      <c r="B62" s="87">
        <v>36</v>
      </c>
      <c r="C62" s="99">
        <v>84.5647</v>
      </c>
      <c r="D62" s="99">
        <v>84.6181</v>
      </c>
      <c r="E62" s="75">
        <f t="shared" si="0"/>
        <v>0.05339999999999634</v>
      </c>
      <c r="F62" s="91">
        <f t="shared" si="3"/>
        <v>167.1518452436734</v>
      </c>
      <c r="G62" s="76">
        <f t="shared" si="4"/>
        <v>319.47</v>
      </c>
      <c r="H62" s="74">
        <v>57</v>
      </c>
      <c r="I62" s="104">
        <v>853.35</v>
      </c>
      <c r="J62" s="104">
        <v>533.88</v>
      </c>
    </row>
    <row r="63" spans="1:10" ht="18.75" customHeight="1">
      <c r="A63" s="85">
        <v>22593</v>
      </c>
      <c r="B63" s="87">
        <v>1</v>
      </c>
      <c r="C63" s="99">
        <v>85.4455</v>
      </c>
      <c r="D63" s="99">
        <v>85.4671</v>
      </c>
      <c r="E63" s="75">
        <f aca="true" t="shared" si="5" ref="E63:E72">D63-C63</f>
        <v>0.021600000000006503</v>
      </c>
      <c r="F63" s="91">
        <f aca="true" t="shared" si="6" ref="F63:F72">((10^6)*E63/G63)</f>
        <v>72.04562889832394</v>
      </c>
      <c r="G63" s="76">
        <f aca="true" t="shared" si="7" ref="G63:G72">I63-J63</f>
        <v>299.81000000000006</v>
      </c>
      <c r="H63" s="74">
        <v>58</v>
      </c>
      <c r="I63" s="104">
        <v>829.46</v>
      </c>
      <c r="J63" s="104">
        <v>529.65</v>
      </c>
    </row>
    <row r="64" spans="1:10" ht="18.75" customHeight="1">
      <c r="A64" s="85"/>
      <c r="B64" s="87">
        <v>2</v>
      </c>
      <c r="C64" s="99">
        <v>87.5008</v>
      </c>
      <c r="D64" s="99">
        <v>87.5328</v>
      </c>
      <c r="E64" s="75">
        <f t="shared" si="5"/>
        <v>0.031999999999996476</v>
      </c>
      <c r="F64" s="91">
        <f t="shared" si="6"/>
        <v>92.75093475550412</v>
      </c>
      <c r="G64" s="76">
        <f t="shared" si="7"/>
        <v>345.01</v>
      </c>
      <c r="H64" s="74">
        <v>59</v>
      </c>
      <c r="I64" s="104">
        <v>681.26</v>
      </c>
      <c r="J64" s="104">
        <v>336.25</v>
      </c>
    </row>
    <row r="65" spans="1:10" ht="18.75" customHeight="1">
      <c r="A65" s="85"/>
      <c r="B65" s="87">
        <v>3</v>
      </c>
      <c r="C65" s="99">
        <v>85.9494</v>
      </c>
      <c r="D65" s="99">
        <v>85.9733</v>
      </c>
      <c r="E65" s="75">
        <f t="shared" si="5"/>
        <v>0.02389999999999759</v>
      </c>
      <c r="F65" s="91">
        <f t="shared" si="6"/>
        <v>83.41768175630028</v>
      </c>
      <c r="G65" s="76">
        <f t="shared" si="7"/>
        <v>286.51</v>
      </c>
      <c r="H65" s="74">
        <v>60</v>
      </c>
      <c r="I65" s="104">
        <v>811.01</v>
      </c>
      <c r="J65" s="104">
        <v>524.5</v>
      </c>
    </row>
    <row r="66" spans="1:10" ht="18.75" customHeight="1">
      <c r="A66" s="85">
        <v>22600</v>
      </c>
      <c r="B66" s="87">
        <v>4</v>
      </c>
      <c r="C66" s="99">
        <v>85.0891</v>
      </c>
      <c r="D66" s="99">
        <v>85.1077</v>
      </c>
      <c r="E66" s="75">
        <f t="shared" si="5"/>
        <v>0.01859999999999218</v>
      </c>
      <c r="F66" s="91">
        <f t="shared" si="6"/>
        <v>64.8671270139924</v>
      </c>
      <c r="G66" s="76">
        <f t="shared" si="7"/>
        <v>286.73999999999995</v>
      </c>
      <c r="H66" s="74">
        <v>61</v>
      </c>
      <c r="I66" s="104">
        <v>695.17</v>
      </c>
      <c r="J66" s="104">
        <v>408.43</v>
      </c>
    </row>
    <row r="67" spans="1:10" ht="18.75" customHeight="1">
      <c r="A67" s="85"/>
      <c r="B67" s="87">
        <v>5</v>
      </c>
      <c r="C67" s="99">
        <v>85.0788</v>
      </c>
      <c r="D67" s="99">
        <v>85.0991</v>
      </c>
      <c r="E67" s="75">
        <f t="shared" si="5"/>
        <v>0.02030000000000598</v>
      </c>
      <c r="F67" s="91">
        <f t="shared" si="6"/>
        <v>62.153638896561596</v>
      </c>
      <c r="G67" s="76">
        <f t="shared" si="7"/>
        <v>326.60999999999996</v>
      </c>
      <c r="H67" s="74">
        <v>62</v>
      </c>
      <c r="I67" s="104">
        <v>694.15</v>
      </c>
      <c r="J67" s="104">
        <v>367.54</v>
      </c>
    </row>
    <row r="68" spans="1:10" ht="18.75" customHeight="1">
      <c r="A68" s="85"/>
      <c r="B68" s="87">
        <v>6</v>
      </c>
      <c r="C68" s="99">
        <v>87.4395</v>
      </c>
      <c r="D68" s="99">
        <v>87.4548</v>
      </c>
      <c r="E68" s="75">
        <f t="shared" si="5"/>
        <v>0.015300000000010527</v>
      </c>
      <c r="F68" s="91">
        <f t="shared" si="6"/>
        <v>53.831538948738746</v>
      </c>
      <c r="G68" s="76">
        <f t="shared" si="7"/>
        <v>284.22</v>
      </c>
      <c r="H68" s="74">
        <v>63</v>
      </c>
      <c r="I68" s="104">
        <v>818.2</v>
      </c>
      <c r="J68" s="104">
        <v>533.98</v>
      </c>
    </row>
    <row r="69" spans="1:10" ht="18.75" customHeight="1">
      <c r="A69" s="85">
        <v>22607</v>
      </c>
      <c r="B69" s="87">
        <v>7</v>
      </c>
      <c r="C69" s="99">
        <v>86.5117</v>
      </c>
      <c r="D69" s="99">
        <v>86.5243</v>
      </c>
      <c r="E69" s="75">
        <f t="shared" si="5"/>
        <v>0.012599999999991951</v>
      </c>
      <c r="F69" s="91">
        <f t="shared" si="6"/>
        <v>40.57971014490161</v>
      </c>
      <c r="G69" s="76">
        <f t="shared" si="7"/>
        <v>310.5</v>
      </c>
      <c r="H69" s="74">
        <v>64</v>
      </c>
      <c r="I69" s="104">
        <v>784.49</v>
      </c>
      <c r="J69" s="104">
        <v>473.99</v>
      </c>
    </row>
    <row r="70" spans="1:10" ht="18.75" customHeight="1">
      <c r="A70" s="85"/>
      <c r="B70" s="87">
        <v>8</v>
      </c>
      <c r="C70" s="99">
        <v>84.8148</v>
      </c>
      <c r="D70" s="99">
        <v>84.83</v>
      </c>
      <c r="E70" s="75">
        <f t="shared" si="5"/>
        <v>0.015199999999992997</v>
      </c>
      <c r="F70" s="91">
        <f t="shared" si="6"/>
        <v>47.78672032190957</v>
      </c>
      <c r="G70" s="76">
        <f t="shared" si="7"/>
        <v>318.08000000000004</v>
      </c>
      <c r="H70" s="74">
        <v>65</v>
      </c>
      <c r="I70" s="104">
        <v>661.61</v>
      </c>
      <c r="J70" s="104">
        <v>343.53</v>
      </c>
    </row>
    <row r="71" spans="1:10" ht="18.75" customHeight="1">
      <c r="A71" s="85"/>
      <c r="B71" s="87">
        <v>9</v>
      </c>
      <c r="C71" s="99">
        <v>87.6934</v>
      </c>
      <c r="D71" s="99">
        <v>87.7142</v>
      </c>
      <c r="E71" s="75">
        <f t="shared" si="5"/>
        <v>0.020800000000008367</v>
      </c>
      <c r="F71" s="91">
        <f t="shared" si="6"/>
        <v>75.06857225353099</v>
      </c>
      <c r="G71" s="76">
        <f t="shared" si="7"/>
        <v>277.08000000000004</v>
      </c>
      <c r="H71" s="74">
        <v>66</v>
      </c>
      <c r="I71" s="104">
        <v>795.58</v>
      </c>
      <c r="J71" s="104">
        <v>518.5</v>
      </c>
    </row>
    <row r="72" spans="1:10" ht="18.75" customHeight="1">
      <c r="A72" s="85">
        <v>22622</v>
      </c>
      <c r="B72" s="87">
        <v>10</v>
      </c>
      <c r="C72" s="99">
        <v>85.0958</v>
      </c>
      <c r="D72" s="99">
        <v>85.1099</v>
      </c>
      <c r="E72" s="75">
        <f t="shared" si="5"/>
        <v>0.014099999999999113</v>
      </c>
      <c r="F72" s="91">
        <f t="shared" si="6"/>
        <v>44.79745830023546</v>
      </c>
      <c r="G72" s="76">
        <f t="shared" si="7"/>
        <v>314.75</v>
      </c>
      <c r="H72" s="74">
        <v>67</v>
      </c>
      <c r="I72" s="104">
        <v>766.13</v>
      </c>
      <c r="J72" s="104">
        <v>451.38</v>
      </c>
    </row>
    <row r="73" spans="1:10" ht="18.75" customHeight="1">
      <c r="A73" s="85"/>
      <c r="B73" s="87">
        <v>11</v>
      </c>
      <c r="C73" s="99">
        <v>86.1086</v>
      </c>
      <c r="D73" s="99">
        <v>86.1204</v>
      </c>
      <c r="E73" s="75">
        <f>D73-C73</f>
        <v>0.011800000000008026</v>
      </c>
      <c r="F73" s="91">
        <f>((10^6)*E73/G73)</f>
        <v>34.481750971649056</v>
      </c>
      <c r="G73" s="76">
        <f>I73-J73</f>
        <v>342.21000000000004</v>
      </c>
      <c r="H73" s="74">
        <v>68</v>
      </c>
      <c r="I73" s="104">
        <v>744.09</v>
      </c>
      <c r="J73" s="104">
        <v>401.88</v>
      </c>
    </row>
    <row r="74" spans="1:10" ht="18.75" customHeight="1">
      <c r="A74" s="85"/>
      <c r="B74" s="87">
        <v>12</v>
      </c>
      <c r="C74" s="99">
        <v>84.8765</v>
      </c>
      <c r="D74" s="99">
        <v>84.8903</v>
      </c>
      <c r="E74" s="75">
        <f>D74-C74</f>
        <v>0.013800000000003365</v>
      </c>
      <c r="F74" s="91">
        <f>((10^6)*E74/G74)</f>
        <v>41.8321258601454</v>
      </c>
      <c r="G74" s="76">
        <f>I74-J74</f>
        <v>329.88999999999993</v>
      </c>
      <c r="H74" s="74">
        <v>69</v>
      </c>
      <c r="I74" s="104">
        <v>782.56</v>
      </c>
      <c r="J74" s="104">
        <v>452.67</v>
      </c>
    </row>
    <row r="75" spans="1:10" ht="18.75" customHeight="1">
      <c r="A75" s="85">
        <v>22628</v>
      </c>
      <c r="B75" s="87">
        <v>13</v>
      </c>
      <c r="C75" s="99">
        <v>86.7454</v>
      </c>
      <c r="D75" s="99">
        <v>86.7551</v>
      </c>
      <c r="E75" s="113">
        <f>D75-C75</f>
        <v>0.009699999999995157</v>
      </c>
      <c r="F75" s="114">
        <f>((10^6)*E75/G75)</f>
        <v>34.37643973489442</v>
      </c>
      <c r="G75" s="115">
        <f>I75-J75</f>
        <v>282.17</v>
      </c>
      <c r="H75" s="116">
        <v>70</v>
      </c>
      <c r="I75" s="104">
        <v>791.51</v>
      </c>
      <c r="J75" s="104">
        <v>509.34</v>
      </c>
    </row>
    <row r="76" spans="1:10" ht="18.75" customHeight="1">
      <c r="A76" s="85"/>
      <c r="B76" s="87">
        <v>14</v>
      </c>
      <c r="C76" s="99">
        <v>85.9788</v>
      </c>
      <c r="D76" s="99">
        <v>85.9893</v>
      </c>
      <c r="E76" s="113">
        <f aca="true" t="shared" si="8" ref="E76:E139">D76-C76</f>
        <v>0.010499999999993292</v>
      </c>
      <c r="F76" s="114">
        <f aca="true" t="shared" si="9" ref="F76:F139">((10^6)*E76/G76)</f>
        <v>36.63898387882368</v>
      </c>
      <c r="G76" s="115">
        <f aca="true" t="shared" si="10" ref="G76:G139">I76-J76</f>
        <v>286.58000000000004</v>
      </c>
      <c r="H76" s="116">
        <v>71</v>
      </c>
      <c r="I76" s="104">
        <v>822.08</v>
      </c>
      <c r="J76" s="104">
        <v>535.5</v>
      </c>
    </row>
    <row r="77" spans="1:10" ht="18.75" customHeight="1">
      <c r="A77" s="85"/>
      <c r="B77" s="87">
        <v>15</v>
      </c>
      <c r="C77" s="99">
        <v>87.0454</v>
      </c>
      <c r="D77" s="99">
        <v>87.0602</v>
      </c>
      <c r="E77" s="113">
        <f t="shared" si="8"/>
        <v>0.014799999999993929</v>
      </c>
      <c r="F77" s="114">
        <f t="shared" si="9"/>
        <v>47.79744219091179</v>
      </c>
      <c r="G77" s="115">
        <f t="shared" si="10"/>
        <v>309.64000000000004</v>
      </c>
      <c r="H77" s="116">
        <v>72</v>
      </c>
      <c r="I77" s="104">
        <v>689.2</v>
      </c>
      <c r="J77" s="104">
        <v>379.56</v>
      </c>
    </row>
    <row r="78" spans="1:10" ht="18.75" customHeight="1">
      <c r="A78" s="85">
        <v>22633</v>
      </c>
      <c r="B78" s="87">
        <v>16</v>
      </c>
      <c r="C78" s="99">
        <v>86.1783</v>
      </c>
      <c r="D78" s="99">
        <v>86.1862</v>
      </c>
      <c r="E78" s="113">
        <f t="shared" si="8"/>
        <v>0.007900000000006457</v>
      </c>
      <c r="F78" s="114">
        <f t="shared" si="9"/>
        <v>33.814150580004515</v>
      </c>
      <c r="G78" s="115">
        <f t="shared" si="10"/>
        <v>233.63000000000005</v>
      </c>
      <c r="H78" s="116">
        <v>73</v>
      </c>
      <c r="I78" s="104">
        <v>734.32</v>
      </c>
      <c r="J78" s="104">
        <v>500.69</v>
      </c>
    </row>
    <row r="79" spans="1:10" ht="18.75" customHeight="1">
      <c r="A79" s="85"/>
      <c r="B79" s="87">
        <v>17</v>
      </c>
      <c r="C79" s="99">
        <v>87.2679</v>
      </c>
      <c r="D79" s="99">
        <v>87.2774</v>
      </c>
      <c r="E79" s="113">
        <f t="shared" si="8"/>
        <v>0.009500000000002728</v>
      </c>
      <c r="F79" s="114">
        <f t="shared" si="9"/>
        <v>34.36053240741728</v>
      </c>
      <c r="G79" s="115">
        <f t="shared" si="10"/>
        <v>276.47999999999996</v>
      </c>
      <c r="H79" s="116">
        <v>74</v>
      </c>
      <c r="I79" s="104">
        <v>634.56</v>
      </c>
      <c r="J79" s="104">
        <v>358.08</v>
      </c>
    </row>
    <row r="80" spans="1:10" ht="18.75" customHeight="1">
      <c r="A80" s="85"/>
      <c r="B80" s="87">
        <v>18</v>
      </c>
      <c r="C80" s="99">
        <v>85.1937</v>
      </c>
      <c r="D80" s="99">
        <v>85.2034</v>
      </c>
      <c r="E80" s="113">
        <f t="shared" si="8"/>
        <v>0.009699999999995157</v>
      </c>
      <c r="F80" s="114">
        <f t="shared" si="9"/>
        <v>35.69851317530972</v>
      </c>
      <c r="G80" s="115">
        <f t="shared" si="10"/>
        <v>271.72</v>
      </c>
      <c r="H80" s="116">
        <v>75</v>
      </c>
      <c r="I80" s="104">
        <v>615.96</v>
      </c>
      <c r="J80" s="104">
        <v>344.24</v>
      </c>
    </row>
    <row r="81" spans="1:10" ht="18.75" customHeight="1">
      <c r="A81" s="85">
        <v>22656</v>
      </c>
      <c r="B81" s="87">
        <v>28</v>
      </c>
      <c r="C81" s="99">
        <v>87.176</v>
      </c>
      <c r="D81" s="99">
        <v>87.2113</v>
      </c>
      <c r="E81" s="113">
        <f t="shared" si="8"/>
        <v>0.03529999999999234</v>
      </c>
      <c r="F81" s="114">
        <f t="shared" si="9"/>
        <v>115.28789313822244</v>
      </c>
      <c r="G81" s="115">
        <f t="shared" si="10"/>
        <v>306.19000000000005</v>
      </c>
      <c r="H81" s="116">
        <v>76</v>
      </c>
      <c r="I81" s="104">
        <v>675.57</v>
      </c>
      <c r="J81" s="104">
        <v>369.38</v>
      </c>
    </row>
    <row r="82" spans="1:10" ht="18.75" customHeight="1">
      <c r="A82" s="85"/>
      <c r="B82" s="87">
        <v>29</v>
      </c>
      <c r="C82" s="99">
        <v>85.2212</v>
      </c>
      <c r="D82" s="99">
        <v>85.2624</v>
      </c>
      <c r="E82" s="113">
        <f t="shared" si="8"/>
        <v>0.041200000000003456</v>
      </c>
      <c r="F82" s="114">
        <f t="shared" si="9"/>
        <v>128.58525014825835</v>
      </c>
      <c r="G82" s="115">
        <f t="shared" si="10"/>
        <v>320.40999999999997</v>
      </c>
      <c r="H82" s="116">
        <v>77</v>
      </c>
      <c r="I82" s="104">
        <v>654.51</v>
      </c>
      <c r="J82" s="104">
        <v>334.1</v>
      </c>
    </row>
    <row r="83" spans="1:10" ht="18.75" customHeight="1">
      <c r="A83" s="85"/>
      <c r="B83" s="87">
        <v>30</v>
      </c>
      <c r="C83" s="99">
        <v>84.9886</v>
      </c>
      <c r="D83" s="99">
        <v>85.0253</v>
      </c>
      <c r="E83" s="113">
        <f t="shared" si="8"/>
        <v>0.03669999999999618</v>
      </c>
      <c r="F83" s="114">
        <f t="shared" si="9"/>
        <v>146.2093143699302</v>
      </c>
      <c r="G83" s="115">
        <f t="shared" si="10"/>
        <v>251.01</v>
      </c>
      <c r="H83" s="116">
        <v>78</v>
      </c>
      <c r="I83" s="104">
        <v>801.41</v>
      </c>
      <c r="J83" s="104">
        <v>550.4</v>
      </c>
    </row>
    <row r="84" spans="1:10" ht="18.75" customHeight="1">
      <c r="A84" s="85">
        <v>22663</v>
      </c>
      <c r="B84" s="87">
        <v>31</v>
      </c>
      <c r="C84" s="99">
        <v>84.8622</v>
      </c>
      <c r="D84" s="99">
        <v>84.886</v>
      </c>
      <c r="E84" s="113">
        <f t="shared" si="8"/>
        <v>0.02379999999999427</v>
      </c>
      <c r="F84" s="114">
        <f t="shared" si="9"/>
        <v>76.05291749215272</v>
      </c>
      <c r="G84" s="115">
        <f t="shared" si="10"/>
        <v>312.94</v>
      </c>
      <c r="H84" s="116">
        <v>79</v>
      </c>
      <c r="I84" s="104">
        <v>685.26</v>
      </c>
      <c r="J84" s="104">
        <v>372.32</v>
      </c>
    </row>
    <row r="85" spans="1:10" ht="18.75" customHeight="1">
      <c r="A85" s="85"/>
      <c r="B85" s="87">
        <v>32</v>
      </c>
      <c r="C85" s="99">
        <v>85.0251</v>
      </c>
      <c r="D85" s="99">
        <v>85.0442</v>
      </c>
      <c r="E85" s="113">
        <f t="shared" si="8"/>
        <v>0.019100000000008777</v>
      </c>
      <c r="F85" s="114">
        <f t="shared" si="9"/>
        <v>58.76019073991318</v>
      </c>
      <c r="G85" s="115">
        <f t="shared" si="10"/>
        <v>325.04999999999995</v>
      </c>
      <c r="H85" s="116">
        <v>80</v>
      </c>
      <c r="I85" s="104">
        <v>645.04</v>
      </c>
      <c r="J85" s="104">
        <v>319.99</v>
      </c>
    </row>
    <row r="86" spans="1:10" ht="18.75" customHeight="1">
      <c r="A86" s="85"/>
      <c r="B86" s="87">
        <v>33</v>
      </c>
      <c r="C86" s="99">
        <v>85.989</v>
      </c>
      <c r="D86" s="99">
        <v>86.0008</v>
      </c>
      <c r="E86" s="113">
        <f t="shared" si="8"/>
        <v>0.011799999999993815</v>
      </c>
      <c r="F86" s="114">
        <f t="shared" si="9"/>
        <v>42.32728316232805</v>
      </c>
      <c r="G86" s="115">
        <f t="shared" si="10"/>
        <v>278.78000000000003</v>
      </c>
      <c r="H86" s="116">
        <v>81</v>
      </c>
      <c r="I86" s="104">
        <v>782.72</v>
      </c>
      <c r="J86" s="104">
        <v>503.94</v>
      </c>
    </row>
    <row r="87" spans="1:10" ht="18.75" customHeight="1">
      <c r="A87" s="85">
        <v>22669</v>
      </c>
      <c r="B87" s="87">
        <v>34</v>
      </c>
      <c r="C87" s="99">
        <v>83.7205</v>
      </c>
      <c r="D87" s="99">
        <v>83.7278</v>
      </c>
      <c r="E87" s="113">
        <f t="shared" si="8"/>
        <v>0.00730000000000075</v>
      </c>
      <c r="F87" s="114">
        <f t="shared" si="9"/>
        <v>28.859458390989328</v>
      </c>
      <c r="G87" s="115">
        <f t="shared" si="10"/>
        <v>252.95</v>
      </c>
      <c r="H87" s="116">
        <v>82</v>
      </c>
      <c r="I87" s="104">
        <v>708.02</v>
      </c>
      <c r="J87" s="104">
        <v>455.07</v>
      </c>
    </row>
    <row r="88" spans="1:10" ht="18.75" customHeight="1">
      <c r="A88" s="85"/>
      <c r="B88" s="87">
        <v>35</v>
      </c>
      <c r="C88" s="99">
        <v>84.9927</v>
      </c>
      <c r="D88" s="99">
        <v>85.0038</v>
      </c>
      <c r="E88" s="113">
        <f t="shared" si="8"/>
        <v>0.011099999999999</v>
      </c>
      <c r="F88" s="114">
        <f t="shared" si="9"/>
        <v>33.574302047726924</v>
      </c>
      <c r="G88" s="115">
        <f t="shared" si="10"/>
        <v>330.61</v>
      </c>
      <c r="H88" s="116">
        <v>83</v>
      </c>
      <c r="I88" s="104">
        <v>700.74</v>
      </c>
      <c r="J88" s="104">
        <v>370.13</v>
      </c>
    </row>
    <row r="89" spans="1:10" ht="18.75" customHeight="1">
      <c r="A89" s="85"/>
      <c r="B89" s="87">
        <v>36</v>
      </c>
      <c r="C89" s="99">
        <v>84.5854</v>
      </c>
      <c r="D89" s="99">
        <v>84.5951</v>
      </c>
      <c r="E89" s="113">
        <f t="shared" si="8"/>
        <v>0.009699999999995157</v>
      </c>
      <c r="F89" s="114">
        <f t="shared" si="9"/>
        <v>32.37542138111264</v>
      </c>
      <c r="G89" s="115">
        <f t="shared" si="10"/>
        <v>299.61</v>
      </c>
      <c r="H89" s="116">
        <v>84</v>
      </c>
      <c r="I89" s="104">
        <v>638.83</v>
      </c>
      <c r="J89" s="104">
        <v>339.22</v>
      </c>
    </row>
    <row r="90" spans="1:10" ht="18.75" customHeight="1">
      <c r="A90" s="85">
        <v>22684</v>
      </c>
      <c r="B90" s="87">
        <v>16</v>
      </c>
      <c r="C90" s="99">
        <v>86.1351</v>
      </c>
      <c r="D90" s="99">
        <v>86.1502</v>
      </c>
      <c r="E90" s="113">
        <f t="shared" si="8"/>
        <v>0.015100000000003888</v>
      </c>
      <c r="F90" s="114">
        <f t="shared" si="9"/>
        <v>51.498925684676124</v>
      </c>
      <c r="G90" s="115">
        <f t="shared" si="10"/>
        <v>293.21000000000004</v>
      </c>
      <c r="H90" s="116">
        <v>85</v>
      </c>
      <c r="I90" s="104">
        <v>676.46</v>
      </c>
      <c r="J90" s="104">
        <v>383.25</v>
      </c>
    </row>
    <row r="91" spans="1:10" ht="18.75" customHeight="1">
      <c r="A91" s="85"/>
      <c r="B91" s="87">
        <v>17</v>
      </c>
      <c r="C91" s="99">
        <v>87.2154</v>
      </c>
      <c r="D91" s="99">
        <v>87.2264</v>
      </c>
      <c r="E91" s="113">
        <f t="shared" si="8"/>
        <v>0.01099999999999568</v>
      </c>
      <c r="F91" s="114">
        <f t="shared" si="9"/>
        <v>36.6813392023332</v>
      </c>
      <c r="G91" s="115">
        <f t="shared" si="10"/>
        <v>299.88</v>
      </c>
      <c r="H91" s="116">
        <v>86</v>
      </c>
      <c r="I91" s="104">
        <v>677.91</v>
      </c>
      <c r="J91" s="104">
        <v>378.03</v>
      </c>
    </row>
    <row r="92" spans="1:10" ht="18.75" customHeight="1">
      <c r="A92" s="85"/>
      <c r="B92" s="87">
        <v>18</v>
      </c>
      <c r="C92" s="99">
        <v>85.1303</v>
      </c>
      <c r="D92" s="99">
        <v>85.1407</v>
      </c>
      <c r="E92" s="113">
        <f t="shared" si="8"/>
        <v>0.010399999999989973</v>
      </c>
      <c r="F92" s="114">
        <f t="shared" si="9"/>
        <v>37.430268130250035</v>
      </c>
      <c r="G92" s="115">
        <f t="shared" si="10"/>
        <v>277.85</v>
      </c>
      <c r="H92" s="116">
        <v>87</v>
      </c>
      <c r="I92" s="104">
        <v>814.66</v>
      </c>
      <c r="J92" s="104">
        <v>536.81</v>
      </c>
    </row>
    <row r="93" spans="1:10" ht="18.75" customHeight="1">
      <c r="A93" s="85">
        <v>22690</v>
      </c>
      <c r="B93" s="87">
        <v>19</v>
      </c>
      <c r="C93" s="99">
        <v>88.9677</v>
      </c>
      <c r="D93" s="99">
        <v>88.9752</v>
      </c>
      <c r="E93" s="113">
        <f t="shared" si="8"/>
        <v>0.00750000000000739</v>
      </c>
      <c r="F93" s="114">
        <f t="shared" si="9"/>
        <v>22.778351454799818</v>
      </c>
      <c r="G93" s="115">
        <f t="shared" si="10"/>
        <v>329.26000000000005</v>
      </c>
      <c r="H93" s="116">
        <v>88</v>
      </c>
      <c r="I93" s="104">
        <v>697.22</v>
      </c>
      <c r="J93" s="104">
        <v>367.96</v>
      </c>
    </row>
    <row r="94" spans="1:10" ht="18.75" customHeight="1">
      <c r="A94" s="85"/>
      <c r="B94" s="87">
        <v>20</v>
      </c>
      <c r="C94" s="99">
        <v>84.6281</v>
      </c>
      <c r="D94" s="99">
        <v>84.6423</v>
      </c>
      <c r="E94" s="113">
        <f t="shared" si="8"/>
        <v>0.014200000000002433</v>
      </c>
      <c r="F94" s="114">
        <f t="shared" si="9"/>
        <v>49.045003971962956</v>
      </c>
      <c r="G94" s="115">
        <f t="shared" si="10"/>
        <v>289.53</v>
      </c>
      <c r="H94" s="116">
        <v>89</v>
      </c>
      <c r="I94" s="104">
        <v>649.18</v>
      </c>
      <c r="J94" s="104">
        <v>359.65</v>
      </c>
    </row>
    <row r="95" spans="1:10" ht="18.75" customHeight="1">
      <c r="A95" s="85"/>
      <c r="B95" s="87">
        <v>21</v>
      </c>
      <c r="C95" s="99">
        <v>86.3585</v>
      </c>
      <c r="D95" s="99">
        <v>86.3727</v>
      </c>
      <c r="E95" s="113">
        <f t="shared" si="8"/>
        <v>0.014199999999988222</v>
      </c>
      <c r="F95" s="114">
        <f t="shared" si="9"/>
        <v>43.72863609764488</v>
      </c>
      <c r="G95" s="115">
        <f t="shared" si="10"/>
        <v>324.73</v>
      </c>
      <c r="H95" s="116">
        <v>90</v>
      </c>
      <c r="I95" s="104">
        <v>685.74</v>
      </c>
      <c r="J95" s="104">
        <v>361.01</v>
      </c>
    </row>
    <row r="96" spans="1:10" ht="18.75" customHeight="1">
      <c r="A96" s="85">
        <v>22698</v>
      </c>
      <c r="B96" s="87">
        <v>22</v>
      </c>
      <c r="C96" s="99">
        <v>85.1414</v>
      </c>
      <c r="D96" s="99">
        <v>85.1599</v>
      </c>
      <c r="E96" s="113">
        <f t="shared" si="8"/>
        <v>0.01849999999998886</v>
      </c>
      <c r="F96" s="114">
        <f t="shared" si="9"/>
        <v>71.70820574436551</v>
      </c>
      <c r="G96" s="115">
        <f t="shared" si="10"/>
        <v>257.99</v>
      </c>
      <c r="H96" s="116">
        <v>91</v>
      </c>
      <c r="I96" s="104">
        <v>815.89</v>
      </c>
      <c r="J96" s="104">
        <v>557.9</v>
      </c>
    </row>
    <row r="97" spans="1:10" ht="18.75" customHeight="1">
      <c r="A97" s="85"/>
      <c r="B97" s="87">
        <v>23</v>
      </c>
      <c r="C97" s="99">
        <v>87.683</v>
      </c>
      <c r="D97" s="99">
        <v>87.6966</v>
      </c>
      <c r="E97" s="113">
        <f t="shared" si="8"/>
        <v>0.013599999999996726</v>
      </c>
      <c r="F97" s="114">
        <f t="shared" si="9"/>
        <v>46.84163394639638</v>
      </c>
      <c r="G97" s="115">
        <f t="shared" si="10"/>
        <v>290.34000000000003</v>
      </c>
      <c r="H97" s="116">
        <v>92</v>
      </c>
      <c r="I97" s="104">
        <v>831.34</v>
      </c>
      <c r="J97" s="104">
        <v>541</v>
      </c>
    </row>
    <row r="98" spans="1:10" ht="18.75" customHeight="1">
      <c r="A98" s="85"/>
      <c r="B98" s="87">
        <v>24</v>
      </c>
      <c r="C98" s="99">
        <v>88.0468</v>
      </c>
      <c r="D98" s="99">
        <v>88.0587</v>
      </c>
      <c r="E98" s="113">
        <f t="shared" si="8"/>
        <v>0.011899999999997135</v>
      </c>
      <c r="F98" s="114">
        <f t="shared" si="9"/>
        <v>42.23452583758211</v>
      </c>
      <c r="G98" s="115">
        <f t="shared" si="10"/>
        <v>281.76</v>
      </c>
      <c r="H98" s="116">
        <v>93</v>
      </c>
      <c r="I98" s="104">
        <v>800.75</v>
      </c>
      <c r="J98" s="104">
        <v>518.99</v>
      </c>
    </row>
    <row r="99" spans="1:10" ht="18.75" customHeight="1">
      <c r="A99" s="85">
        <v>22720</v>
      </c>
      <c r="B99" s="87">
        <v>25</v>
      </c>
      <c r="C99" s="99">
        <v>87.0594</v>
      </c>
      <c r="D99" s="99">
        <v>87.0666</v>
      </c>
      <c r="E99" s="113">
        <f t="shared" si="8"/>
        <v>0.007199999999997431</v>
      </c>
      <c r="F99" s="114">
        <f t="shared" si="9"/>
        <v>20.826704463271035</v>
      </c>
      <c r="G99" s="115">
        <f t="shared" si="10"/>
        <v>345.71000000000004</v>
      </c>
      <c r="H99" s="116">
        <v>94</v>
      </c>
      <c r="I99" s="104">
        <v>660.19</v>
      </c>
      <c r="J99" s="104">
        <v>314.48</v>
      </c>
    </row>
    <row r="100" spans="1:10" ht="18.75" customHeight="1">
      <c r="A100" s="85"/>
      <c r="B100" s="87">
        <v>26</v>
      </c>
      <c r="C100" s="99">
        <v>85.8331</v>
      </c>
      <c r="D100" s="99">
        <v>85.8345</v>
      </c>
      <c r="E100" s="113">
        <f t="shared" si="8"/>
        <v>0.0014000000000038426</v>
      </c>
      <c r="F100" s="114">
        <f t="shared" si="9"/>
        <v>4.114984421855983</v>
      </c>
      <c r="G100" s="115">
        <f t="shared" si="10"/>
        <v>340.22</v>
      </c>
      <c r="H100" s="116">
        <v>95</v>
      </c>
      <c r="I100" s="104">
        <v>683.37</v>
      </c>
      <c r="J100" s="104">
        <v>343.15</v>
      </c>
    </row>
    <row r="101" spans="1:10" ht="18.75" customHeight="1">
      <c r="A101" s="85"/>
      <c r="B101" s="87">
        <v>27</v>
      </c>
      <c r="C101" s="99">
        <v>86.336</v>
      </c>
      <c r="D101" s="99">
        <v>86.336</v>
      </c>
      <c r="E101" s="113">
        <f t="shared" si="8"/>
        <v>0</v>
      </c>
      <c r="F101" s="114">
        <f t="shared" si="9"/>
        <v>0</v>
      </c>
      <c r="G101" s="115">
        <f t="shared" si="10"/>
        <v>345.90000000000003</v>
      </c>
      <c r="H101" s="116">
        <v>96</v>
      </c>
      <c r="I101" s="104">
        <v>714.96</v>
      </c>
      <c r="J101" s="104">
        <v>369.06</v>
      </c>
    </row>
    <row r="102" spans="1:10" ht="18.75" customHeight="1">
      <c r="A102" s="117">
        <v>22725</v>
      </c>
      <c r="B102" s="87">
        <v>28</v>
      </c>
      <c r="C102" s="118">
        <v>87.2215</v>
      </c>
      <c r="D102" s="118">
        <v>87.2215</v>
      </c>
      <c r="E102" s="119">
        <f t="shared" si="8"/>
        <v>0</v>
      </c>
      <c r="F102" s="120">
        <f t="shared" si="9"/>
        <v>0</v>
      </c>
      <c r="G102" s="121">
        <f t="shared" si="10"/>
        <v>293.26</v>
      </c>
      <c r="H102" s="116">
        <v>97</v>
      </c>
      <c r="I102" s="122">
        <v>648.04</v>
      </c>
      <c r="J102" s="122">
        <v>354.78</v>
      </c>
    </row>
    <row r="103" spans="1:10" ht="18.75" customHeight="1">
      <c r="A103" s="85"/>
      <c r="B103" s="87">
        <v>29</v>
      </c>
      <c r="C103" s="99">
        <v>85.2454</v>
      </c>
      <c r="D103" s="99">
        <v>85.2454</v>
      </c>
      <c r="E103" s="113">
        <f t="shared" si="8"/>
        <v>0</v>
      </c>
      <c r="F103" s="114">
        <f t="shared" si="9"/>
        <v>0</v>
      </c>
      <c r="G103" s="115">
        <f t="shared" si="10"/>
        <v>294.33000000000004</v>
      </c>
      <c r="H103" s="116">
        <v>98</v>
      </c>
      <c r="I103" s="104">
        <v>832.51</v>
      </c>
      <c r="J103" s="104">
        <v>538.18</v>
      </c>
    </row>
    <row r="104" spans="1:10" ht="18.75" customHeight="1" thickBot="1">
      <c r="A104" s="139"/>
      <c r="B104" s="140">
        <v>30</v>
      </c>
      <c r="C104" s="141">
        <v>84.982</v>
      </c>
      <c r="D104" s="141">
        <v>84.9834</v>
      </c>
      <c r="E104" s="142">
        <f t="shared" si="8"/>
        <v>0.0014000000000038426</v>
      </c>
      <c r="F104" s="143">
        <f t="shared" si="9"/>
        <v>4.472414784537721</v>
      </c>
      <c r="G104" s="144">
        <f t="shared" si="10"/>
        <v>313.03</v>
      </c>
      <c r="H104" s="145">
        <v>99</v>
      </c>
      <c r="I104" s="146">
        <v>642.4</v>
      </c>
      <c r="J104" s="146">
        <v>329.37</v>
      </c>
    </row>
    <row r="105" spans="1:10" ht="18.75" customHeight="1">
      <c r="A105" s="117">
        <v>22738</v>
      </c>
      <c r="B105" s="123">
        <v>34</v>
      </c>
      <c r="C105" s="118">
        <v>83.8356</v>
      </c>
      <c r="D105" s="118">
        <v>83.8388</v>
      </c>
      <c r="E105" s="119">
        <f t="shared" si="8"/>
        <v>0.003200000000006753</v>
      </c>
      <c r="F105" s="120">
        <f t="shared" si="9"/>
        <v>9.179048821085287</v>
      </c>
      <c r="G105" s="121">
        <f t="shared" si="10"/>
        <v>348.62000000000006</v>
      </c>
      <c r="H105" s="123">
        <v>1</v>
      </c>
      <c r="I105" s="122">
        <v>715.19</v>
      </c>
      <c r="J105" s="122">
        <v>366.57</v>
      </c>
    </row>
    <row r="106" spans="1:10" ht="18.75" customHeight="1">
      <c r="A106" s="85"/>
      <c r="B106" s="87">
        <v>35</v>
      </c>
      <c r="C106" s="99">
        <v>85.0221</v>
      </c>
      <c r="D106" s="99">
        <v>85.0261</v>
      </c>
      <c r="E106" s="113">
        <f t="shared" si="8"/>
        <v>0.0040000000000048885</v>
      </c>
      <c r="F106" s="114">
        <f t="shared" si="9"/>
        <v>13.193482419700802</v>
      </c>
      <c r="G106" s="115">
        <f t="shared" si="10"/>
        <v>303.17999999999995</v>
      </c>
      <c r="H106" s="87">
        <v>2</v>
      </c>
      <c r="I106" s="104">
        <v>720.92</v>
      </c>
      <c r="J106" s="104">
        <v>417.74</v>
      </c>
    </row>
    <row r="107" spans="1:10" ht="18.75" customHeight="1">
      <c r="A107" s="85"/>
      <c r="B107" s="87">
        <v>36</v>
      </c>
      <c r="C107" s="99">
        <v>84.5894</v>
      </c>
      <c r="D107" s="99">
        <v>84.5941</v>
      </c>
      <c r="E107" s="113">
        <f t="shared" si="8"/>
        <v>0.004699999999999704</v>
      </c>
      <c r="F107" s="114">
        <f t="shared" si="9"/>
        <v>16.457158864104848</v>
      </c>
      <c r="G107" s="115">
        <f t="shared" si="10"/>
        <v>285.59000000000003</v>
      </c>
      <c r="H107" s="123">
        <v>3</v>
      </c>
      <c r="I107" s="104">
        <v>837.87</v>
      </c>
      <c r="J107" s="104">
        <v>552.28</v>
      </c>
    </row>
    <row r="108" spans="1:10" ht="18.75" customHeight="1">
      <c r="A108" s="85">
        <v>22760</v>
      </c>
      <c r="B108" s="87">
        <v>7</v>
      </c>
      <c r="C108" s="99">
        <v>86.3985</v>
      </c>
      <c r="D108" s="99">
        <v>86.4095</v>
      </c>
      <c r="E108" s="113">
        <f t="shared" si="8"/>
        <v>0.01099999999999568</v>
      </c>
      <c r="F108" s="114">
        <f t="shared" si="9"/>
        <v>36.70214540721257</v>
      </c>
      <c r="G108" s="115">
        <f t="shared" si="10"/>
        <v>299.71000000000004</v>
      </c>
      <c r="H108" s="87">
        <v>4</v>
      </c>
      <c r="I108" s="104">
        <v>786.08</v>
      </c>
      <c r="J108" s="104">
        <v>486.37</v>
      </c>
    </row>
    <row r="109" spans="1:10" ht="18.75" customHeight="1">
      <c r="A109" s="85"/>
      <c r="B109" s="87">
        <v>8</v>
      </c>
      <c r="C109" s="99">
        <v>84.7761</v>
      </c>
      <c r="D109" s="99">
        <v>84.7867</v>
      </c>
      <c r="E109" s="113">
        <f t="shared" si="8"/>
        <v>0.010599999999996612</v>
      </c>
      <c r="F109" s="114">
        <f t="shared" si="9"/>
        <v>35.17621291563221</v>
      </c>
      <c r="G109" s="115">
        <f t="shared" si="10"/>
        <v>301.34000000000003</v>
      </c>
      <c r="H109" s="123">
        <v>5</v>
      </c>
      <c r="I109" s="104">
        <v>837.52</v>
      </c>
      <c r="J109" s="104">
        <v>536.18</v>
      </c>
    </row>
    <row r="110" spans="1:10" ht="18.75" customHeight="1">
      <c r="A110" s="85"/>
      <c r="B110" s="87">
        <v>9</v>
      </c>
      <c r="C110" s="99">
        <v>87.6298</v>
      </c>
      <c r="D110" s="99">
        <v>87.6391</v>
      </c>
      <c r="E110" s="113">
        <f t="shared" si="8"/>
        <v>0.00929999999999609</v>
      </c>
      <c r="F110" s="114">
        <f t="shared" si="9"/>
        <v>28.807731623442958</v>
      </c>
      <c r="G110" s="115">
        <f t="shared" si="10"/>
        <v>322.83</v>
      </c>
      <c r="H110" s="87">
        <v>6</v>
      </c>
      <c r="I110" s="104">
        <v>660.42</v>
      </c>
      <c r="J110" s="104">
        <v>337.59</v>
      </c>
    </row>
    <row r="111" spans="1:10" ht="18.75" customHeight="1">
      <c r="A111" s="117">
        <v>22780</v>
      </c>
      <c r="B111" s="123">
        <v>31</v>
      </c>
      <c r="C111" s="118">
        <v>84.8765</v>
      </c>
      <c r="D111" s="118">
        <v>84.8897</v>
      </c>
      <c r="E111" s="119">
        <f t="shared" si="8"/>
        <v>0.013200000000011869</v>
      </c>
      <c r="F111" s="120">
        <f t="shared" si="9"/>
        <v>58.96542481913637</v>
      </c>
      <c r="G111" s="121">
        <f t="shared" si="10"/>
        <v>223.86</v>
      </c>
      <c r="H111" s="123">
        <v>7</v>
      </c>
      <c r="I111" s="122">
        <v>742.82</v>
      </c>
      <c r="J111" s="122">
        <v>518.96</v>
      </c>
    </row>
    <row r="112" spans="1:10" ht="18.75" customHeight="1">
      <c r="A112" s="85"/>
      <c r="B112" s="87">
        <v>32</v>
      </c>
      <c r="C112" s="99">
        <v>85.0284</v>
      </c>
      <c r="D112" s="99">
        <v>85.0386</v>
      </c>
      <c r="E112" s="113">
        <f t="shared" si="8"/>
        <v>0.010199999999997544</v>
      </c>
      <c r="F112" s="114">
        <f t="shared" si="9"/>
        <v>42.936521299871806</v>
      </c>
      <c r="G112" s="115">
        <f t="shared" si="10"/>
        <v>237.55999999999995</v>
      </c>
      <c r="H112" s="87">
        <v>8</v>
      </c>
      <c r="I112" s="104">
        <v>598.55</v>
      </c>
      <c r="J112" s="104">
        <v>360.99</v>
      </c>
    </row>
    <row r="113" spans="1:10" ht="18.75" customHeight="1">
      <c r="A113" s="85"/>
      <c r="B113" s="87">
        <v>33</v>
      </c>
      <c r="C113" s="99">
        <v>86.003</v>
      </c>
      <c r="D113" s="99">
        <v>86.0131</v>
      </c>
      <c r="E113" s="113">
        <f t="shared" si="8"/>
        <v>0.010099999999994225</v>
      </c>
      <c r="F113" s="114">
        <f t="shared" si="9"/>
        <v>49.268292682898654</v>
      </c>
      <c r="G113" s="115">
        <f t="shared" si="10"/>
        <v>205</v>
      </c>
      <c r="H113" s="123">
        <v>9</v>
      </c>
      <c r="I113" s="104">
        <v>783.08</v>
      </c>
      <c r="J113" s="104">
        <v>578.08</v>
      </c>
    </row>
    <row r="114" spans="1:10" ht="18.75" customHeight="1">
      <c r="A114" s="85">
        <v>22789</v>
      </c>
      <c r="B114" s="87">
        <v>34</v>
      </c>
      <c r="C114" s="99">
        <v>83.8632</v>
      </c>
      <c r="D114" s="99">
        <v>83.872</v>
      </c>
      <c r="E114" s="113">
        <f t="shared" si="8"/>
        <v>0.008799999999993702</v>
      </c>
      <c r="F114" s="114">
        <f t="shared" si="9"/>
        <v>37.55547968587276</v>
      </c>
      <c r="G114" s="115">
        <f t="shared" si="10"/>
        <v>234.31999999999994</v>
      </c>
      <c r="H114" s="87">
        <v>10</v>
      </c>
      <c r="I114" s="104">
        <v>703.3</v>
      </c>
      <c r="J114" s="104">
        <v>468.98</v>
      </c>
    </row>
    <row r="115" spans="1:10" ht="18.75" customHeight="1">
      <c r="A115" s="85"/>
      <c r="B115" s="87">
        <v>35</v>
      </c>
      <c r="C115" s="99">
        <v>85.0024</v>
      </c>
      <c r="D115" s="99">
        <v>85.0214</v>
      </c>
      <c r="E115" s="113">
        <f t="shared" si="8"/>
        <v>0.019000000000005457</v>
      </c>
      <c r="F115" s="114">
        <f t="shared" si="9"/>
        <v>75.08694277586729</v>
      </c>
      <c r="G115" s="115">
        <f t="shared" si="10"/>
        <v>253.03999999999996</v>
      </c>
      <c r="H115" s="123">
        <v>11</v>
      </c>
      <c r="I115" s="104">
        <v>785.92</v>
      </c>
      <c r="J115" s="104">
        <v>532.88</v>
      </c>
    </row>
    <row r="116" spans="1:10" ht="18.75" customHeight="1">
      <c r="A116" s="85"/>
      <c r="B116" s="87">
        <v>36</v>
      </c>
      <c r="C116" s="99">
        <v>84.5743</v>
      </c>
      <c r="D116" s="99">
        <v>84.5952</v>
      </c>
      <c r="E116" s="113">
        <f t="shared" si="8"/>
        <v>0.020900000000011687</v>
      </c>
      <c r="F116" s="114">
        <f t="shared" si="9"/>
        <v>82.79851041918899</v>
      </c>
      <c r="G116" s="115">
        <f t="shared" si="10"/>
        <v>252.42000000000002</v>
      </c>
      <c r="H116" s="87">
        <v>12</v>
      </c>
      <c r="I116" s="104">
        <v>630.35</v>
      </c>
      <c r="J116" s="104">
        <v>377.93</v>
      </c>
    </row>
    <row r="117" spans="1:10" ht="23.25">
      <c r="A117" s="85">
        <v>22809</v>
      </c>
      <c r="B117" s="87">
        <v>25</v>
      </c>
      <c r="C117" s="99">
        <v>87.0768</v>
      </c>
      <c r="D117" s="99">
        <v>87.085</v>
      </c>
      <c r="E117" s="113">
        <f t="shared" si="8"/>
        <v>0.008199999999987995</v>
      </c>
      <c r="F117" s="114">
        <f t="shared" si="9"/>
        <v>26.0565618048554</v>
      </c>
      <c r="G117" s="115">
        <f t="shared" si="10"/>
        <v>314.70000000000005</v>
      </c>
      <c r="H117" s="123">
        <v>13</v>
      </c>
      <c r="I117" s="104">
        <v>842.63</v>
      </c>
      <c r="J117" s="104">
        <v>527.93</v>
      </c>
    </row>
    <row r="118" spans="1:10" ht="23.25">
      <c r="A118" s="85"/>
      <c r="B118" s="87">
        <v>26</v>
      </c>
      <c r="C118" s="99">
        <v>85.8054</v>
      </c>
      <c r="D118" s="99">
        <v>85.8145</v>
      </c>
      <c r="E118" s="113">
        <f t="shared" si="8"/>
        <v>0.00909999999998945</v>
      </c>
      <c r="F118" s="114">
        <f t="shared" si="9"/>
        <v>25.83905957177991</v>
      </c>
      <c r="G118" s="115">
        <f t="shared" si="10"/>
        <v>352.18000000000006</v>
      </c>
      <c r="H118" s="87">
        <v>14</v>
      </c>
      <c r="I118" s="104">
        <v>720.07</v>
      </c>
      <c r="J118" s="104">
        <v>367.89</v>
      </c>
    </row>
    <row r="119" spans="1:10" ht="23.25">
      <c r="A119" s="85"/>
      <c r="B119" s="87">
        <v>27</v>
      </c>
      <c r="C119" s="99">
        <v>86.3263</v>
      </c>
      <c r="D119" s="99">
        <v>86.3319</v>
      </c>
      <c r="E119" s="113">
        <f t="shared" si="8"/>
        <v>0.00560000000000116</v>
      </c>
      <c r="F119" s="114">
        <f t="shared" si="9"/>
        <v>19.589323818522963</v>
      </c>
      <c r="G119" s="115">
        <f t="shared" si="10"/>
        <v>285.87</v>
      </c>
      <c r="H119" s="123">
        <v>15</v>
      </c>
      <c r="I119" s="104">
        <v>855.14</v>
      </c>
      <c r="J119" s="104">
        <v>569.27</v>
      </c>
    </row>
    <row r="120" spans="1:10" ht="23.25">
      <c r="A120" s="85">
        <v>22816</v>
      </c>
      <c r="B120" s="87">
        <v>28</v>
      </c>
      <c r="C120" s="99">
        <v>87.2199</v>
      </c>
      <c r="D120" s="99">
        <v>87.2338</v>
      </c>
      <c r="E120" s="113">
        <f t="shared" si="8"/>
        <v>0.013900000000006685</v>
      </c>
      <c r="F120" s="114">
        <f t="shared" si="9"/>
        <v>47.87160765948025</v>
      </c>
      <c r="G120" s="115">
        <f t="shared" si="10"/>
        <v>290.36</v>
      </c>
      <c r="H120" s="87">
        <v>16</v>
      </c>
      <c r="I120" s="104">
        <v>838.51</v>
      </c>
      <c r="J120" s="104">
        <v>548.15</v>
      </c>
    </row>
    <row r="121" spans="1:10" ht="23.25">
      <c r="A121" s="85"/>
      <c r="B121" s="87">
        <v>29</v>
      </c>
      <c r="C121" s="99">
        <v>85.2351</v>
      </c>
      <c r="D121" s="99">
        <v>85.2507</v>
      </c>
      <c r="E121" s="113">
        <f t="shared" si="8"/>
        <v>0.015599999999992065</v>
      </c>
      <c r="F121" s="114">
        <f t="shared" si="9"/>
        <v>43.09273224494369</v>
      </c>
      <c r="G121" s="115">
        <f t="shared" si="10"/>
        <v>362.01</v>
      </c>
      <c r="H121" s="123">
        <v>17</v>
      </c>
      <c r="I121" s="104">
        <v>723.03</v>
      </c>
      <c r="J121" s="104">
        <v>361.02</v>
      </c>
    </row>
    <row r="122" spans="1:10" ht="23.25">
      <c r="A122" s="85"/>
      <c r="B122" s="87">
        <v>30</v>
      </c>
      <c r="C122" s="99">
        <v>84.9584</v>
      </c>
      <c r="D122" s="99">
        <v>84.978</v>
      </c>
      <c r="E122" s="113">
        <f t="shared" si="8"/>
        <v>0.019599999999996953</v>
      </c>
      <c r="F122" s="114">
        <f t="shared" si="9"/>
        <v>52.84728213976746</v>
      </c>
      <c r="G122" s="115">
        <f t="shared" si="10"/>
        <v>370.87999999999994</v>
      </c>
      <c r="H122" s="87">
        <v>18</v>
      </c>
      <c r="I122" s="104">
        <v>710.17</v>
      </c>
      <c r="J122" s="104">
        <v>339.29</v>
      </c>
    </row>
    <row r="123" spans="1:10" ht="23.25">
      <c r="A123" s="85">
        <v>22850</v>
      </c>
      <c r="B123" s="87">
        <v>31</v>
      </c>
      <c r="C123" s="99">
        <v>84.8989</v>
      </c>
      <c r="D123" s="99">
        <v>84.9189</v>
      </c>
      <c r="E123" s="113">
        <f t="shared" si="8"/>
        <v>0.01999999999999602</v>
      </c>
      <c r="F123" s="114">
        <f t="shared" si="9"/>
        <v>64.13339746671805</v>
      </c>
      <c r="G123" s="115">
        <f t="shared" si="10"/>
        <v>311.84999999999997</v>
      </c>
      <c r="H123" s="123">
        <v>19</v>
      </c>
      <c r="I123" s="104">
        <v>713.52</v>
      </c>
      <c r="J123" s="104">
        <v>401.67</v>
      </c>
    </row>
    <row r="124" spans="1:10" ht="23.25">
      <c r="A124" s="85"/>
      <c r="B124" s="87">
        <v>32</v>
      </c>
      <c r="C124" s="99">
        <v>85.032</v>
      </c>
      <c r="D124" s="99">
        <v>85.0506</v>
      </c>
      <c r="E124" s="113">
        <f t="shared" si="8"/>
        <v>0.01860000000000639</v>
      </c>
      <c r="F124" s="114">
        <f t="shared" si="9"/>
        <v>49.651637703228396</v>
      </c>
      <c r="G124" s="115">
        <f t="shared" si="10"/>
        <v>374.60999999999996</v>
      </c>
      <c r="H124" s="87">
        <v>20</v>
      </c>
      <c r="I124" s="104">
        <v>741.42</v>
      </c>
      <c r="J124" s="104">
        <v>366.81</v>
      </c>
    </row>
    <row r="125" spans="1:10" ht="23.25">
      <c r="A125" s="85"/>
      <c r="B125" s="87">
        <v>33</v>
      </c>
      <c r="C125" s="99">
        <v>86.0132</v>
      </c>
      <c r="D125" s="99">
        <v>86.035</v>
      </c>
      <c r="E125" s="113">
        <f t="shared" si="8"/>
        <v>0.02179999999999893</v>
      </c>
      <c r="F125" s="114">
        <f t="shared" si="9"/>
        <v>67.54035381230887</v>
      </c>
      <c r="G125" s="115">
        <f t="shared" si="10"/>
        <v>322.77</v>
      </c>
      <c r="H125" s="123">
        <v>21</v>
      </c>
      <c r="I125" s="104">
        <v>701.15</v>
      </c>
      <c r="J125" s="104">
        <v>378.38</v>
      </c>
    </row>
    <row r="126" spans="1:10" ht="23.25">
      <c r="A126" s="85">
        <v>22854</v>
      </c>
      <c r="B126" s="87">
        <v>34</v>
      </c>
      <c r="C126" s="99">
        <v>83.8695</v>
      </c>
      <c r="D126" s="99">
        <v>83.9202</v>
      </c>
      <c r="E126" s="113">
        <f t="shared" si="8"/>
        <v>0.050699999999991974</v>
      </c>
      <c r="F126" s="114">
        <f t="shared" si="9"/>
        <v>156.44768105653708</v>
      </c>
      <c r="G126" s="115">
        <f t="shared" si="10"/>
        <v>324.07000000000005</v>
      </c>
      <c r="H126" s="87">
        <v>22</v>
      </c>
      <c r="I126" s="104">
        <v>862.07</v>
      </c>
      <c r="J126" s="104">
        <v>538</v>
      </c>
    </row>
    <row r="127" spans="1:10" ht="23.25">
      <c r="A127" s="85"/>
      <c r="B127" s="87">
        <v>35</v>
      </c>
      <c r="C127" s="99">
        <v>85.0415</v>
      </c>
      <c r="D127" s="99">
        <v>85.09</v>
      </c>
      <c r="E127" s="113">
        <f t="shared" si="8"/>
        <v>0.048500000000004206</v>
      </c>
      <c r="F127" s="114">
        <f t="shared" si="9"/>
        <v>140.49012224090205</v>
      </c>
      <c r="G127" s="115">
        <f t="shared" si="10"/>
        <v>345.21999999999997</v>
      </c>
      <c r="H127" s="123">
        <v>23</v>
      </c>
      <c r="I127" s="104">
        <v>785.02</v>
      </c>
      <c r="J127" s="104">
        <v>439.8</v>
      </c>
    </row>
    <row r="128" spans="1:10" ht="23.25">
      <c r="A128" s="85"/>
      <c r="B128" s="87">
        <v>36</v>
      </c>
      <c r="C128" s="99">
        <v>84.6022</v>
      </c>
      <c r="D128" s="99">
        <v>84.6516</v>
      </c>
      <c r="E128" s="113">
        <f t="shared" si="8"/>
        <v>0.04940000000000566</v>
      </c>
      <c r="F128" s="114">
        <f t="shared" si="9"/>
        <v>137.33666944677694</v>
      </c>
      <c r="G128" s="115">
        <f t="shared" si="10"/>
        <v>359.7</v>
      </c>
      <c r="H128" s="87">
        <v>24</v>
      </c>
      <c r="I128" s="104">
        <v>847.14</v>
      </c>
      <c r="J128" s="104">
        <v>487.44</v>
      </c>
    </row>
    <row r="129" spans="1:10" ht="23.25">
      <c r="A129" s="85">
        <v>22866</v>
      </c>
      <c r="B129" s="87">
        <v>28</v>
      </c>
      <c r="C129" s="99">
        <v>87.2387</v>
      </c>
      <c r="D129" s="99">
        <v>87.2609</v>
      </c>
      <c r="E129" s="113">
        <f t="shared" si="8"/>
        <v>0.02220000000001221</v>
      </c>
      <c r="F129" s="114">
        <f t="shared" si="9"/>
        <v>92.44607312406184</v>
      </c>
      <c r="G129" s="115">
        <f t="shared" si="10"/>
        <v>240.14</v>
      </c>
      <c r="H129" s="123">
        <v>25</v>
      </c>
      <c r="I129" s="104">
        <v>821.34</v>
      </c>
      <c r="J129" s="104">
        <v>581.2</v>
      </c>
    </row>
    <row r="130" spans="1:10" ht="23.25">
      <c r="A130" s="85"/>
      <c r="B130" s="87">
        <v>29</v>
      </c>
      <c r="C130" s="99">
        <v>85.2617</v>
      </c>
      <c r="D130" s="99">
        <v>85.2914</v>
      </c>
      <c r="E130" s="113">
        <f t="shared" si="8"/>
        <v>0.029699999999991178</v>
      </c>
      <c r="F130" s="114">
        <f t="shared" si="9"/>
        <v>90.29276745809497</v>
      </c>
      <c r="G130" s="115">
        <f t="shared" si="10"/>
        <v>328.93</v>
      </c>
      <c r="H130" s="87">
        <v>26</v>
      </c>
      <c r="I130" s="104">
        <v>745.63</v>
      </c>
      <c r="J130" s="104">
        <v>416.7</v>
      </c>
    </row>
    <row r="131" spans="1:10" ht="23.25">
      <c r="A131" s="85"/>
      <c r="B131" s="87">
        <v>30</v>
      </c>
      <c r="C131" s="99">
        <v>85.0004</v>
      </c>
      <c r="D131" s="99">
        <v>85.0305</v>
      </c>
      <c r="E131" s="113">
        <f t="shared" si="8"/>
        <v>0.030100000000004457</v>
      </c>
      <c r="F131" s="114">
        <f t="shared" si="9"/>
        <v>92.89550027777437</v>
      </c>
      <c r="G131" s="115">
        <f t="shared" si="10"/>
        <v>324.02000000000004</v>
      </c>
      <c r="H131" s="123">
        <v>27</v>
      </c>
      <c r="I131" s="104">
        <v>702.08</v>
      </c>
      <c r="J131" s="104">
        <v>378.06</v>
      </c>
    </row>
    <row r="132" spans="1:10" ht="23.25">
      <c r="A132" s="85">
        <v>22871</v>
      </c>
      <c r="B132" s="87">
        <v>31</v>
      </c>
      <c r="C132" s="99">
        <v>84.8855</v>
      </c>
      <c r="D132" s="99">
        <v>85.3532</v>
      </c>
      <c r="E132" s="113">
        <f t="shared" si="8"/>
        <v>0.4677000000000078</v>
      </c>
      <c r="F132" s="114">
        <f t="shared" si="9"/>
        <v>1497.6943768413212</v>
      </c>
      <c r="G132" s="115">
        <f t="shared" si="10"/>
        <v>312.28000000000003</v>
      </c>
      <c r="H132" s="87">
        <v>28</v>
      </c>
      <c r="I132" s="104">
        <v>665.08</v>
      </c>
      <c r="J132" s="104">
        <v>352.8</v>
      </c>
    </row>
    <row r="133" spans="1:10" ht="23.25">
      <c r="A133" s="85"/>
      <c r="B133" s="87">
        <v>32</v>
      </c>
      <c r="C133" s="99">
        <v>85.0047</v>
      </c>
      <c r="D133" s="99">
        <v>85.396</v>
      </c>
      <c r="E133" s="113">
        <f t="shared" si="8"/>
        <v>0.3913000000000011</v>
      </c>
      <c r="F133" s="114">
        <f t="shared" si="9"/>
        <v>1416.1630053201156</v>
      </c>
      <c r="G133" s="115">
        <f t="shared" si="10"/>
        <v>276.30999999999995</v>
      </c>
      <c r="H133" s="123">
        <v>29</v>
      </c>
      <c r="I133" s="104">
        <v>782.41</v>
      </c>
      <c r="J133" s="104">
        <v>506.1</v>
      </c>
    </row>
    <row r="134" spans="1:10" ht="23.25">
      <c r="A134" s="85"/>
      <c r="B134" s="87">
        <v>33</v>
      </c>
      <c r="C134" s="99">
        <v>85.9917</v>
      </c>
      <c r="D134" s="99">
        <v>86.2488</v>
      </c>
      <c r="E134" s="113">
        <f t="shared" si="8"/>
        <v>0.2571000000000083</v>
      </c>
      <c r="F134" s="114">
        <f t="shared" si="9"/>
        <v>950.3215790641245</v>
      </c>
      <c r="G134" s="115">
        <f t="shared" si="10"/>
        <v>270.5400000000001</v>
      </c>
      <c r="H134" s="87">
        <v>30</v>
      </c>
      <c r="I134" s="104">
        <v>820.32</v>
      </c>
      <c r="J134" s="104">
        <v>549.78</v>
      </c>
    </row>
    <row r="135" spans="1:10" ht="23.25">
      <c r="A135" s="85">
        <v>22880</v>
      </c>
      <c r="B135" s="87">
        <v>34</v>
      </c>
      <c r="C135" s="99">
        <v>83.8587</v>
      </c>
      <c r="D135" s="99">
        <v>83.9338</v>
      </c>
      <c r="E135" s="113">
        <f t="shared" si="8"/>
        <v>0.07510000000000616</v>
      </c>
      <c r="F135" s="114">
        <f t="shared" si="9"/>
        <v>213.71656232215753</v>
      </c>
      <c r="G135" s="115">
        <f t="shared" si="10"/>
        <v>351.4</v>
      </c>
      <c r="H135" s="123">
        <v>31</v>
      </c>
      <c r="I135" s="104">
        <v>836.12</v>
      </c>
      <c r="J135" s="104">
        <v>484.72</v>
      </c>
    </row>
    <row r="136" spans="1:10" ht="23.25">
      <c r="A136" s="85"/>
      <c r="B136" s="87">
        <v>35</v>
      </c>
      <c r="C136" s="99">
        <v>84.9943</v>
      </c>
      <c r="D136" s="99">
        <v>85.055</v>
      </c>
      <c r="E136" s="113">
        <f t="shared" si="8"/>
        <v>0.0607000000000113</v>
      </c>
      <c r="F136" s="114">
        <f t="shared" si="9"/>
        <v>178.81867727209104</v>
      </c>
      <c r="G136" s="115">
        <f t="shared" si="10"/>
        <v>339.45</v>
      </c>
      <c r="H136" s="87">
        <v>32</v>
      </c>
      <c r="I136" s="104">
        <v>697.66</v>
      </c>
      <c r="J136" s="104">
        <v>358.21</v>
      </c>
    </row>
    <row r="137" spans="1:10" ht="23.25">
      <c r="A137" s="85"/>
      <c r="B137" s="87">
        <v>36</v>
      </c>
      <c r="C137" s="99">
        <v>84.5775</v>
      </c>
      <c r="D137" s="99">
        <v>84.608</v>
      </c>
      <c r="E137" s="113">
        <f t="shared" si="8"/>
        <v>0.030500000000003524</v>
      </c>
      <c r="F137" s="114">
        <f t="shared" si="9"/>
        <v>115.46032707451366</v>
      </c>
      <c r="G137" s="115">
        <f t="shared" si="10"/>
        <v>264.15999999999997</v>
      </c>
      <c r="H137" s="123">
        <v>33</v>
      </c>
      <c r="I137" s="104">
        <v>874.86</v>
      </c>
      <c r="J137" s="104">
        <v>610.7</v>
      </c>
    </row>
    <row r="138" spans="1:10" ht="23.25">
      <c r="A138" s="85">
        <v>22894</v>
      </c>
      <c r="B138" s="87">
        <v>22</v>
      </c>
      <c r="C138" s="99">
        <v>85.142</v>
      </c>
      <c r="D138" s="99">
        <v>85.1579</v>
      </c>
      <c r="E138" s="113">
        <f t="shared" si="8"/>
        <v>0.015900000000002024</v>
      </c>
      <c r="F138" s="114">
        <f t="shared" si="9"/>
        <v>58.38933568360334</v>
      </c>
      <c r="G138" s="115">
        <f t="shared" si="10"/>
        <v>272.30999999999995</v>
      </c>
      <c r="H138" s="87">
        <v>34</v>
      </c>
      <c r="I138" s="104">
        <v>763.16</v>
      </c>
      <c r="J138" s="104">
        <v>490.85</v>
      </c>
    </row>
    <row r="139" spans="1:10" ht="23.25">
      <c r="A139" s="85"/>
      <c r="B139" s="87">
        <v>23</v>
      </c>
      <c r="C139" s="99">
        <v>87.6881</v>
      </c>
      <c r="D139" s="99">
        <v>87.7055</v>
      </c>
      <c r="E139" s="113">
        <f t="shared" si="8"/>
        <v>0.017399999999994975</v>
      </c>
      <c r="F139" s="114">
        <f t="shared" si="9"/>
        <v>64.75864379022285</v>
      </c>
      <c r="G139" s="115">
        <f t="shared" si="10"/>
        <v>268.69</v>
      </c>
      <c r="H139" s="123">
        <v>35</v>
      </c>
      <c r="I139" s="104">
        <v>733.13</v>
      </c>
      <c r="J139" s="104">
        <v>464.44</v>
      </c>
    </row>
    <row r="140" spans="1:10" ht="23.25">
      <c r="A140" s="85"/>
      <c r="B140" s="87">
        <v>24</v>
      </c>
      <c r="C140" s="99">
        <v>88.062</v>
      </c>
      <c r="D140" s="99">
        <v>88.0804</v>
      </c>
      <c r="E140" s="113">
        <f aca="true" t="shared" si="11" ref="E140:E182">D140-C140</f>
        <v>0.01839999999999975</v>
      </c>
      <c r="F140" s="114">
        <f aca="true" t="shared" si="12" ref="F140:F182">((10^6)*E140/G140)</f>
        <v>58.652895986738535</v>
      </c>
      <c r="G140" s="115">
        <f aca="true" t="shared" si="13" ref="G140:G182">I140-J140</f>
        <v>313.71000000000004</v>
      </c>
      <c r="H140" s="87">
        <v>36</v>
      </c>
      <c r="I140" s="104">
        <v>660.22</v>
      </c>
      <c r="J140" s="104">
        <v>346.51</v>
      </c>
    </row>
    <row r="141" spans="1:10" ht="23.25">
      <c r="A141" s="85">
        <v>22907</v>
      </c>
      <c r="B141" s="87">
        <v>25</v>
      </c>
      <c r="C141" s="99">
        <v>87.0736</v>
      </c>
      <c r="D141" s="99">
        <v>87.0845</v>
      </c>
      <c r="E141" s="113">
        <f t="shared" si="11"/>
        <v>0.010900000000006571</v>
      </c>
      <c r="F141" s="114">
        <f t="shared" si="12"/>
        <v>34.892282083314356</v>
      </c>
      <c r="G141" s="115">
        <f t="shared" si="13"/>
        <v>312.39</v>
      </c>
      <c r="H141" s="123">
        <v>37</v>
      </c>
      <c r="I141" s="104">
        <v>875.99</v>
      </c>
      <c r="J141" s="104">
        <v>563.6</v>
      </c>
    </row>
    <row r="142" spans="1:10" ht="23.25">
      <c r="A142" s="85"/>
      <c r="B142" s="87">
        <v>26</v>
      </c>
      <c r="C142" s="99">
        <v>85.8363</v>
      </c>
      <c r="D142" s="99">
        <v>85.8467</v>
      </c>
      <c r="E142" s="113">
        <f t="shared" si="11"/>
        <v>0.010400000000004184</v>
      </c>
      <c r="F142" s="114">
        <f t="shared" si="12"/>
        <v>36.38526396810756</v>
      </c>
      <c r="G142" s="115">
        <f t="shared" si="13"/>
        <v>285.83</v>
      </c>
      <c r="H142" s="87">
        <v>38</v>
      </c>
      <c r="I142" s="104">
        <v>706.52</v>
      </c>
      <c r="J142" s="104">
        <v>420.69</v>
      </c>
    </row>
    <row r="143" spans="1:10" ht="23.25">
      <c r="A143" s="85"/>
      <c r="B143" s="87">
        <v>27</v>
      </c>
      <c r="C143" s="99">
        <v>85.9859</v>
      </c>
      <c r="D143" s="99">
        <v>85.995</v>
      </c>
      <c r="E143" s="113">
        <f t="shared" si="11"/>
        <v>0.00910000000000366</v>
      </c>
      <c r="F143" s="114">
        <f t="shared" si="12"/>
        <v>34.26075825459757</v>
      </c>
      <c r="G143" s="115">
        <f t="shared" si="13"/>
        <v>265.61</v>
      </c>
      <c r="H143" s="123">
        <v>39</v>
      </c>
      <c r="I143" s="104">
        <v>820.88</v>
      </c>
      <c r="J143" s="104">
        <v>555.27</v>
      </c>
    </row>
    <row r="144" spans="1:10" ht="23.25">
      <c r="A144" s="85">
        <v>22919</v>
      </c>
      <c r="B144" s="87">
        <v>28</v>
      </c>
      <c r="C144" s="99">
        <v>87.5823</v>
      </c>
      <c r="D144" s="99">
        <v>87.5919</v>
      </c>
      <c r="E144" s="113">
        <f t="shared" si="11"/>
        <v>0.009599999999991837</v>
      </c>
      <c r="F144" s="114">
        <f t="shared" si="12"/>
        <v>31.464062141495976</v>
      </c>
      <c r="G144" s="115">
        <f t="shared" si="13"/>
        <v>305.10999999999996</v>
      </c>
      <c r="H144" s="87">
        <v>40</v>
      </c>
      <c r="I144" s="104">
        <v>633.67</v>
      </c>
      <c r="J144" s="104">
        <v>328.56</v>
      </c>
    </row>
    <row r="145" spans="1:10" ht="23.25">
      <c r="A145" s="85"/>
      <c r="B145" s="87">
        <v>29</v>
      </c>
      <c r="C145" s="99">
        <v>85.2643</v>
      </c>
      <c r="D145" s="99">
        <v>85.2737</v>
      </c>
      <c r="E145" s="113">
        <f t="shared" si="11"/>
        <v>0.009399999999999409</v>
      </c>
      <c r="F145" s="114">
        <f t="shared" si="12"/>
        <v>30.5303842281315</v>
      </c>
      <c r="G145" s="115">
        <f t="shared" si="13"/>
        <v>307.89000000000004</v>
      </c>
      <c r="H145" s="123">
        <v>41</v>
      </c>
      <c r="I145" s="104">
        <v>670.1</v>
      </c>
      <c r="J145" s="104">
        <v>362.21</v>
      </c>
    </row>
    <row r="146" spans="1:10" ht="23.25">
      <c r="A146" s="85"/>
      <c r="B146" s="87">
        <v>30</v>
      </c>
      <c r="C146" s="99">
        <v>84.9703</v>
      </c>
      <c r="D146" s="99">
        <v>84.9785</v>
      </c>
      <c r="E146" s="113">
        <f t="shared" si="11"/>
        <v>0.008200000000002206</v>
      </c>
      <c r="F146" s="114">
        <f t="shared" si="12"/>
        <v>25.349326078898862</v>
      </c>
      <c r="G146" s="115">
        <f t="shared" si="13"/>
        <v>323.48</v>
      </c>
      <c r="H146" s="87">
        <v>42</v>
      </c>
      <c r="I146" s="104">
        <v>844.36</v>
      </c>
      <c r="J146" s="104">
        <v>520.88</v>
      </c>
    </row>
    <row r="147" spans="1:10" ht="23.25">
      <c r="A147" s="85">
        <v>22930</v>
      </c>
      <c r="B147" s="87">
        <v>7</v>
      </c>
      <c r="C147" s="99">
        <v>86.3962</v>
      </c>
      <c r="D147" s="99">
        <v>86.4052</v>
      </c>
      <c r="E147" s="113">
        <f t="shared" si="11"/>
        <v>0.009000000000000341</v>
      </c>
      <c r="F147" s="114">
        <f t="shared" si="12"/>
        <v>35.57031064738101</v>
      </c>
      <c r="G147" s="115">
        <f t="shared" si="13"/>
        <v>253.01999999999998</v>
      </c>
      <c r="H147" s="123">
        <v>43</v>
      </c>
      <c r="I147" s="104">
        <v>862.98</v>
      </c>
      <c r="J147" s="104">
        <v>609.96</v>
      </c>
    </row>
    <row r="148" spans="1:10" ht="23.25">
      <c r="A148" s="85"/>
      <c r="B148" s="87">
        <v>8</v>
      </c>
      <c r="C148" s="99">
        <v>84.773</v>
      </c>
      <c r="D148" s="99">
        <v>84.7829</v>
      </c>
      <c r="E148" s="113">
        <f t="shared" si="11"/>
        <v>0.009900000000001796</v>
      </c>
      <c r="F148" s="114">
        <f t="shared" si="12"/>
        <v>33.37491150592252</v>
      </c>
      <c r="G148" s="115">
        <f t="shared" si="13"/>
        <v>296.63</v>
      </c>
      <c r="H148" s="87">
        <v>44</v>
      </c>
      <c r="I148" s="104">
        <v>799.41</v>
      </c>
      <c r="J148" s="104">
        <v>502.78</v>
      </c>
    </row>
    <row r="149" spans="1:10" ht="23.25">
      <c r="A149" s="85"/>
      <c r="B149" s="87">
        <v>9</v>
      </c>
      <c r="C149" s="99">
        <v>87.6495</v>
      </c>
      <c r="D149" s="99">
        <v>87.6667</v>
      </c>
      <c r="E149" s="113">
        <f t="shared" si="11"/>
        <v>0.017200000000002547</v>
      </c>
      <c r="F149" s="114">
        <f t="shared" si="12"/>
        <v>49.83629357054601</v>
      </c>
      <c r="G149" s="115">
        <f t="shared" si="13"/>
        <v>345.13000000000005</v>
      </c>
      <c r="H149" s="123">
        <v>45</v>
      </c>
      <c r="I149" s="104">
        <v>703.08</v>
      </c>
      <c r="J149" s="104">
        <v>357.95</v>
      </c>
    </row>
    <row r="150" spans="1:10" ht="23.25">
      <c r="A150" s="85">
        <v>22936</v>
      </c>
      <c r="B150" s="87">
        <v>10</v>
      </c>
      <c r="C150" s="99">
        <v>85.0871</v>
      </c>
      <c r="D150" s="99">
        <v>85.123</v>
      </c>
      <c r="E150" s="113">
        <f t="shared" si="11"/>
        <v>0.035899999999998045</v>
      </c>
      <c r="F150" s="114">
        <f t="shared" si="12"/>
        <v>146.63834654030737</v>
      </c>
      <c r="G150" s="115">
        <f t="shared" si="13"/>
        <v>244.81999999999994</v>
      </c>
      <c r="H150" s="87">
        <v>46</v>
      </c>
      <c r="I150" s="104">
        <v>867.56</v>
      </c>
      <c r="J150" s="104">
        <v>622.74</v>
      </c>
    </row>
    <row r="151" spans="1:10" ht="23.25">
      <c r="A151" s="85"/>
      <c r="B151" s="87">
        <v>11</v>
      </c>
      <c r="C151" s="99">
        <v>86.1024</v>
      </c>
      <c r="D151" s="99">
        <v>86.1485</v>
      </c>
      <c r="E151" s="113">
        <f t="shared" si="11"/>
        <v>0.04609999999999559</v>
      </c>
      <c r="F151" s="114">
        <f t="shared" si="12"/>
        <v>145.66021043317508</v>
      </c>
      <c r="G151" s="115">
        <f t="shared" si="13"/>
        <v>316.49000000000007</v>
      </c>
      <c r="H151" s="123">
        <v>47</v>
      </c>
      <c r="I151" s="104">
        <v>689.07</v>
      </c>
      <c r="J151" s="104">
        <v>372.58</v>
      </c>
    </row>
    <row r="152" spans="1:10" ht="23.25">
      <c r="A152" s="85"/>
      <c r="B152" s="87">
        <v>12</v>
      </c>
      <c r="C152" s="99">
        <v>84.821</v>
      </c>
      <c r="D152" s="99">
        <v>84.8699</v>
      </c>
      <c r="E152" s="113">
        <f t="shared" si="11"/>
        <v>0.048900000000003274</v>
      </c>
      <c r="F152" s="114">
        <f t="shared" si="12"/>
        <v>151.36975700357</v>
      </c>
      <c r="G152" s="115">
        <f t="shared" si="13"/>
        <v>323.04999999999995</v>
      </c>
      <c r="H152" s="87">
        <v>48</v>
      </c>
      <c r="I152" s="104">
        <v>807.52</v>
      </c>
      <c r="J152" s="104">
        <v>484.47</v>
      </c>
    </row>
    <row r="153" spans="1:10" ht="23.25">
      <c r="A153" s="85">
        <v>22947</v>
      </c>
      <c r="B153" s="87">
        <v>13</v>
      </c>
      <c r="C153" s="99">
        <v>87.1462</v>
      </c>
      <c r="D153" s="99">
        <v>87.1501</v>
      </c>
      <c r="E153" s="113">
        <f t="shared" si="11"/>
        <v>0.003900000000001569</v>
      </c>
      <c r="F153" s="114">
        <f t="shared" si="12"/>
        <v>15.490328474407464</v>
      </c>
      <c r="G153" s="115">
        <f t="shared" si="13"/>
        <v>251.7700000000001</v>
      </c>
      <c r="H153" s="123">
        <v>49</v>
      </c>
      <c r="I153" s="104">
        <v>832.7</v>
      </c>
      <c r="J153" s="104">
        <v>580.93</v>
      </c>
    </row>
    <row r="154" spans="1:10" ht="23.25">
      <c r="A154" s="85"/>
      <c r="B154" s="87">
        <v>14</v>
      </c>
      <c r="C154" s="99">
        <v>85.973</v>
      </c>
      <c r="D154" s="99">
        <v>85.9821</v>
      </c>
      <c r="E154" s="113">
        <f t="shared" si="11"/>
        <v>0.00910000000000366</v>
      </c>
      <c r="F154" s="114">
        <f t="shared" si="12"/>
        <v>30.109519240325778</v>
      </c>
      <c r="G154" s="115">
        <f t="shared" si="13"/>
        <v>302.23</v>
      </c>
      <c r="H154" s="87">
        <v>50</v>
      </c>
      <c r="I154" s="104">
        <v>654.72</v>
      </c>
      <c r="J154" s="104">
        <v>352.49</v>
      </c>
    </row>
    <row r="155" spans="1:10" ht="23.25">
      <c r="A155" s="85"/>
      <c r="B155" s="87">
        <v>15</v>
      </c>
      <c r="C155" s="99">
        <v>87.0142</v>
      </c>
      <c r="D155" s="99">
        <v>87.0173</v>
      </c>
      <c r="E155" s="113">
        <f t="shared" si="11"/>
        <v>0.0031000000000034333</v>
      </c>
      <c r="F155" s="114">
        <f t="shared" si="12"/>
        <v>11.425622880743893</v>
      </c>
      <c r="G155" s="115">
        <f t="shared" si="13"/>
        <v>271.32000000000005</v>
      </c>
      <c r="H155" s="123">
        <v>51</v>
      </c>
      <c r="I155" s="104">
        <v>777.2</v>
      </c>
      <c r="J155" s="104">
        <v>505.88</v>
      </c>
    </row>
    <row r="156" spans="1:10" ht="23.25">
      <c r="A156" s="85">
        <v>22958</v>
      </c>
      <c r="B156" s="87">
        <v>7</v>
      </c>
      <c r="C156" s="99">
        <v>86.3958</v>
      </c>
      <c r="D156" s="99">
        <v>86.4165</v>
      </c>
      <c r="E156" s="113">
        <f t="shared" si="11"/>
        <v>0.020700000000005048</v>
      </c>
      <c r="F156" s="114">
        <f t="shared" si="12"/>
        <v>67.03802059720527</v>
      </c>
      <c r="G156" s="115">
        <f t="shared" si="13"/>
        <v>308.7800000000001</v>
      </c>
      <c r="H156" s="87">
        <v>52</v>
      </c>
      <c r="I156" s="104">
        <v>861.83</v>
      </c>
      <c r="J156" s="104">
        <v>553.05</v>
      </c>
    </row>
    <row r="157" spans="1:10" ht="23.25">
      <c r="A157" s="85"/>
      <c r="B157" s="87">
        <v>8</v>
      </c>
      <c r="C157" s="99">
        <v>84.8152</v>
      </c>
      <c r="D157" s="99">
        <v>84.8252</v>
      </c>
      <c r="E157" s="113">
        <f t="shared" si="11"/>
        <v>0.009999999999990905</v>
      </c>
      <c r="F157" s="114">
        <f t="shared" si="12"/>
        <v>30.439547059512073</v>
      </c>
      <c r="G157" s="115">
        <f t="shared" si="13"/>
        <v>328.52</v>
      </c>
      <c r="H157" s="123">
        <v>53</v>
      </c>
      <c r="I157" s="104">
        <v>767.5</v>
      </c>
      <c r="J157" s="104">
        <v>438.98</v>
      </c>
    </row>
    <row r="158" spans="1:10" ht="23.25">
      <c r="A158" s="85"/>
      <c r="B158" s="87">
        <v>9</v>
      </c>
      <c r="C158" s="99">
        <v>87.6563</v>
      </c>
      <c r="D158" s="99">
        <v>87.6796</v>
      </c>
      <c r="E158" s="113">
        <f t="shared" si="11"/>
        <v>0.023299999999991883</v>
      </c>
      <c r="F158" s="114">
        <f t="shared" si="12"/>
        <v>60.88001672238683</v>
      </c>
      <c r="G158" s="115">
        <f t="shared" si="13"/>
        <v>382.71999999999997</v>
      </c>
      <c r="H158" s="87">
        <v>54</v>
      </c>
      <c r="I158" s="104">
        <v>752.03</v>
      </c>
      <c r="J158" s="104">
        <v>369.31</v>
      </c>
    </row>
    <row r="159" spans="1:10" ht="23.25">
      <c r="A159" s="85">
        <v>22976</v>
      </c>
      <c r="B159" s="87">
        <v>10</v>
      </c>
      <c r="C159" s="99">
        <v>85.1973</v>
      </c>
      <c r="D159" s="99">
        <v>85.1997</v>
      </c>
      <c r="E159" s="113">
        <f t="shared" si="11"/>
        <v>0.0024000000000086175</v>
      </c>
      <c r="F159" s="114">
        <f t="shared" si="12"/>
        <v>7.887212856185276</v>
      </c>
      <c r="G159" s="115">
        <f t="shared" si="13"/>
        <v>304.28999999999996</v>
      </c>
      <c r="H159" s="123">
        <v>55</v>
      </c>
      <c r="I159" s="104">
        <v>854.8</v>
      </c>
      <c r="J159" s="104">
        <v>550.51</v>
      </c>
    </row>
    <row r="160" spans="1:10" ht="23.25">
      <c r="A160" s="85"/>
      <c r="B160" s="87">
        <v>11</v>
      </c>
      <c r="C160" s="99">
        <v>86.1013</v>
      </c>
      <c r="D160" s="99">
        <v>86.11</v>
      </c>
      <c r="E160" s="113">
        <f t="shared" si="11"/>
        <v>0.008700000000004593</v>
      </c>
      <c r="F160" s="114">
        <f t="shared" si="12"/>
        <v>23.09714073328004</v>
      </c>
      <c r="G160" s="115">
        <f t="shared" si="13"/>
        <v>376.67</v>
      </c>
      <c r="H160" s="87">
        <v>56</v>
      </c>
      <c r="I160" s="104">
        <v>740.36</v>
      </c>
      <c r="J160" s="104">
        <v>363.69</v>
      </c>
    </row>
    <row r="161" spans="1:10" ht="23.25">
      <c r="A161" s="85"/>
      <c r="B161" s="87">
        <v>12</v>
      </c>
      <c r="C161" s="99">
        <v>84.9627</v>
      </c>
      <c r="D161" s="99">
        <v>84.9714</v>
      </c>
      <c r="E161" s="113">
        <f t="shared" si="11"/>
        <v>0.008700000000004593</v>
      </c>
      <c r="F161" s="114">
        <f t="shared" si="12"/>
        <v>27.55606233372796</v>
      </c>
      <c r="G161" s="115">
        <f t="shared" si="13"/>
        <v>315.72</v>
      </c>
      <c r="H161" s="123">
        <v>57</v>
      </c>
      <c r="I161" s="104">
        <v>888.2</v>
      </c>
      <c r="J161" s="104">
        <v>572.48</v>
      </c>
    </row>
    <row r="162" spans="1:10" ht="23.25">
      <c r="A162" s="85">
        <v>22993</v>
      </c>
      <c r="B162" s="87">
        <v>22</v>
      </c>
      <c r="C162" s="99">
        <v>89.899</v>
      </c>
      <c r="D162" s="99">
        <v>89.9017</v>
      </c>
      <c r="E162" s="113">
        <f t="shared" si="11"/>
        <v>0.0027000000000043656</v>
      </c>
      <c r="F162" s="114">
        <f t="shared" si="12"/>
        <v>10.280622929613394</v>
      </c>
      <c r="G162" s="115">
        <f t="shared" si="13"/>
        <v>262.63</v>
      </c>
      <c r="H162" s="87">
        <v>58</v>
      </c>
      <c r="I162" s="104">
        <v>655.66</v>
      </c>
      <c r="J162" s="104">
        <v>393.03</v>
      </c>
    </row>
    <row r="163" spans="1:10" ht="23.25">
      <c r="A163" s="85"/>
      <c r="B163" s="87">
        <v>23</v>
      </c>
      <c r="C163" s="99">
        <v>87.6846</v>
      </c>
      <c r="D163" s="99">
        <v>87.6924</v>
      </c>
      <c r="E163" s="113">
        <f t="shared" si="11"/>
        <v>0.007800000000003138</v>
      </c>
      <c r="F163" s="114">
        <f t="shared" si="12"/>
        <v>27.775799444495192</v>
      </c>
      <c r="G163" s="115">
        <f t="shared" si="13"/>
        <v>280.81999999999994</v>
      </c>
      <c r="H163" s="123">
        <v>59</v>
      </c>
      <c r="I163" s="104">
        <v>697.42</v>
      </c>
      <c r="J163" s="104">
        <v>416.6</v>
      </c>
    </row>
    <row r="164" spans="1:10" ht="23.25">
      <c r="A164" s="85"/>
      <c r="B164" s="87">
        <v>24</v>
      </c>
      <c r="C164" s="99">
        <v>88.0766</v>
      </c>
      <c r="D164" s="99">
        <v>88.0833</v>
      </c>
      <c r="E164" s="113">
        <f t="shared" si="11"/>
        <v>0.006699999999995043</v>
      </c>
      <c r="F164" s="114">
        <f t="shared" si="12"/>
        <v>26.608419380440992</v>
      </c>
      <c r="G164" s="115">
        <f t="shared" si="13"/>
        <v>251.80000000000007</v>
      </c>
      <c r="H164" s="87">
        <v>60</v>
      </c>
      <c r="I164" s="104">
        <v>672.57</v>
      </c>
      <c r="J164" s="104">
        <v>420.77</v>
      </c>
    </row>
    <row r="165" spans="1:10" ht="23.25">
      <c r="A165" s="85">
        <v>23018</v>
      </c>
      <c r="B165" s="87">
        <v>31</v>
      </c>
      <c r="C165" s="99">
        <v>93.3802</v>
      </c>
      <c r="D165" s="99">
        <v>93.3921</v>
      </c>
      <c r="E165" s="113">
        <f t="shared" si="11"/>
        <v>0.011899999999997135</v>
      </c>
      <c r="F165" s="114">
        <f t="shared" si="12"/>
        <v>41.047221551506105</v>
      </c>
      <c r="G165" s="115">
        <f t="shared" si="13"/>
        <v>289.91</v>
      </c>
      <c r="H165" s="123">
        <v>61</v>
      </c>
      <c r="I165" s="104">
        <v>790.61</v>
      </c>
      <c r="J165" s="104">
        <v>500.7</v>
      </c>
    </row>
    <row r="166" spans="1:10" ht="23.25">
      <c r="A166" s="85"/>
      <c r="B166" s="87">
        <v>32</v>
      </c>
      <c r="C166" s="99">
        <v>83.9424</v>
      </c>
      <c r="D166" s="99">
        <v>83.9568</v>
      </c>
      <c r="E166" s="113">
        <f t="shared" si="11"/>
        <v>0.014399999999994861</v>
      </c>
      <c r="F166" s="114">
        <f t="shared" si="12"/>
        <v>39.97224149894479</v>
      </c>
      <c r="G166" s="115">
        <f t="shared" si="13"/>
        <v>360.25</v>
      </c>
      <c r="H166" s="87">
        <v>62</v>
      </c>
      <c r="I166" s="104">
        <v>726.38</v>
      </c>
      <c r="J166" s="104">
        <v>366.13</v>
      </c>
    </row>
    <row r="167" spans="1:10" ht="23.25">
      <c r="A167" s="85"/>
      <c r="B167" s="87">
        <v>33</v>
      </c>
      <c r="C167" s="99">
        <v>91.0166</v>
      </c>
      <c r="D167" s="99">
        <v>91.0245</v>
      </c>
      <c r="E167" s="113">
        <f t="shared" si="11"/>
        <v>0.007900000000006457</v>
      </c>
      <c r="F167" s="114">
        <f t="shared" si="12"/>
        <v>28.287023775445633</v>
      </c>
      <c r="G167" s="115">
        <f t="shared" si="13"/>
        <v>279.28000000000003</v>
      </c>
      <c r="H167" s="123">
        <v>63</v>
      </c>
      <c r="I167" s="104">
        <v>779.2</v>
      </c>
      <c r="J167" s="104">
        <v>499.92</v>
      </c>
    </row>
    <row r="168" spans="1:10" ht="23.25">
      <c r="A168" s="85">
        <v>23038</v>
      </c>
      <c r="B168" s="87">
        <v>34</v>
      </c>
      <c r="C168" s="99">
        <v>84.2589</v>
      </c>
      <c r="D168" s="99">
        <v>84.2625</v>
      </c>
      <c r="E168" s="113">
        <f t="shared" si="11"/>
        <v>0.0036000000000058208</v>
      </c>
      <c r="F168" s="114">
        <f t="shared" si="12"/>
        <v>12.649332396366203</v>
      </c>
      <c r="G168" s="115">
        <f t="shared" si="13"/>
        <v>284.59999999999997</v>
      </c>
      <c r="H168" s="87">
        <v>64</v>
      </c>
      <c r="I168" s="104">
        <v>721.92</v>
      </c>
      <c r="J168" s="104">
        <v>437.32</v>
      </c>
    </row>
    <row r="169" spans="1:10" ht="23.25">
      <c r="A169" s="85"/>
      <c r="B169" s="87">
        <v>35</v>
      </c>
      <c r="C169" s="99">
        <v>86.0271</v>
      </c>
      <c r="D169" s="99">
        <v>86.0358</v>
      </c>
      <c r="E169" s="113">
        <f t="shared" si="11"/>
        <v>0.008699999999990382</v>
      </c>
      <c r="F169" s="114">
        <f t="shared" si="12"/>
        <v>30.395136778081902</v>
      </c>
      <c r="G169" s="115">
        <f t="shared" si="13"/>
        <v>286.22999999999996</v>
      </c>
      <c r="H169" s="123">
        <v>65</v>
      </c>
      <c r="I169" s="104">
        <v>638.77</v>
      </c>
      <c r="J169" s="104">
        <v>352.54</v>
      </c>
    </row>
    <row r="170" spans="1:10" ht="23.25">
      <c r="A170" s="85"/>
      <c r="B170" s="87">
        <v>36</v>
      </c>
      <c r="C170" s="99">
        <v>84.9962</v>
      </c>
      <c r="D170" s="99">
        <v>85.0025</v>
      </c>
      <c r="E170" s="113">
        <f t="shared" si="11"/>
        <v>0.0062999999999959755</v>
      </c>
      <c r="F170" s="114">
        <f t="shared" si="12"/>
        <v>20.902455209011197</v>
      </c>
      <c r="G170" s="115">
        <f t="shared" si="13"/>
        <v>301.40000000000003</v>
      </c>
      <c r="H170" s="87">
        <v>66</v>
      </c>
      <c r="I170" s="104">
        <v>758.73</v>
      </c>
      <c r="J170" s="104">
        <v>457.33</v>
      </c>
    </row>
    <row r="171" spans="1:10" ht="23.25">
      <c r="A171" s="85">
        <v>23048</v>
      </c>
      <c r="B171" s="87">
        <v>28</v>
      </c>
      <c r="C171" s="99">
        <v>91.7416</v>
      </c>
      <c r="D171" s="99">
        <v>91.7448</v>
      </c>
      <c r="E171" s="113">
        <f t="shared" si="11"/>
        <v>0.003199999999992542</v>
      </c>
      <c r="F171" s="114">
        <f t="shared" si="12"/>
        <v>10.712014193393843</v>
      </c>
      <c r="G171" s="115">
        <f t="shared" si="13"/>
        <v>298.72999999999996</v>
      </c>
      <c r="H171" s="123">
        <v>67</v>
      </c>
      <c r="I171" s="104">
        <v>677.78</v>
      </c>
      <c r="J171" s="104">
        <v>379.05</v>
      </c>
    </row>
    <row r="172" spans="1:10" ht="23.25">
      <c r="A172" s="85"/>
      <c r="B172" s="87">
        <v>29</v>
      </c>
      <c r="C172" s="99">
        <v>85.2254</v>
      </c>
      <c r="D172" s="99">
        <v>85.2291</v>
      </c>
      <c r="E172" s="113">
        <f t="shared" si="11"/>
        <v>0.0037000000000091404</v>
      </c>
      <c r="F172" s="114">
        <f t="shared" si="12"/>
        <v>13.361742082298003</v>
      </c>
      <c r="G172" s="115">
        <f t="shared" si="13"/>
        <v>276.91</v>
      </c>
      <c r="H172" s="87">
        <v>68</v>
      </c>
      <c r="I172" s="104">
        <v>660.11</v>
      </c>
      <c r="J172" s="104">
        <v>383.2</v>
      </c>
    </row>
    <row r="173" spans="1:10" ht="23.25">
      <c r="A173" s="85"/>
      <c r="B173" s="87">
        <v>30</v>
      </c>
      <c r="C173" s="99">
        <v>85.3098</v>
      </c>
      <c r="D173" s="99">
        <v>85.3126</v>
      </c>
      <c r="E173" s="113">
        <f t="shared" si="11"/>
        <v>0.0028000000000076852</v>
      </c>
      <c r="F173" s="114">
        <f t="shared" si="12"/>
        <v>9.563168141014671</v>
      </c>
      <c r="G173" s="115">
        <f t="shared" si="13"/>
        <v>292.78999999999996</v>
      </c>
      <c r="H173" s="123">
        <v>69</v>
      </c>
      <c r="I173" s="104">
        <v>699.39</v>
      </c>
      <c r="J173" s="104">
        <v>406.6</v>
      </c>
    </row>
    <row r="174" spans="1:10" ht="23.25">
      <c r="A174" s="85">
        <v>23063</v>
      </c>
      <c r="B174" s="87">
        <v>31</v>
      </c>
      <c r="C174" s="99">
        <v>93.3845</v>
      </c>
      <c r="D174" s="99">
        <v>93.3858</v>
      </c>
      <c r="E174" s="113">
        <f t="shared" si="11"/>
        <v>0.001300000000000523</v>
      </c>
      <c r="F174" s="114">
        <f t="shared" si="12"/>
        <v>4.029758214508751</v>
      </c>
      <c r="G174" s="115">
        <f t="shared" si="13"/>
        <v>322.59999999999997</v>
      </c>
      <c r="H174" s="87">
        <v>70</v>
      </c>
      <c r="I174" s="104">
        <v>624.76</v>
      </c>
      <c r="J174" s="104">
        <v>302.16</v>
      </c>
    </row>
    <row r="175" spans="1:10" ht="23.25">
      <c r="A175" s="85"/>
      <c r="B175" s="87">
        <v>32</v>
      </c>
      <c r="C175" s="99">
        <v>83.971</v>
      </c>
      <c r="D175" s="99">
        <v>83.971</v>
      </c>
      <c r="E175" s="113">
        <f t="shared" si="11"/>
        <v>0</v>
      </c>
      <c r="F175" s="114">
        <f t="shared" si="12"/>
        <v>0</v>
      </c>
      <c r="G175" s="115">
        <f t="shared" si="13"/>
        <v>307.92</v>
      </c>
      <c r="H175" s="123">
        <v>71</v>
      </c>
      <c r="I175" s="104">
        <v>673.76</v>
      </c>
      <c r="J175" s="104">
        <v>365.84</v>
      </c>
    </row>
    <row r="176" spans="1:10" ht="23.25">
      <c r="A176" s="85"/>
      <c r="B176" s="87">
        <v>33</v>
      </c>
      <c r="C176" s="99">
        <v>91.067</v>
      </c>
      <c r="D176" s="99">
        <v>91.067</v>
      </c>
      <c r="E176" s="113">
        <f t="shared" si="11"/>
        <v>0</v>
      </c>
      <c r="F176" s="114">
        <f t="shared" si="12"/>
        <v>0</v>
      </c>
      <c r="G176" s="115">
        <f t="shared" si="13"/>
        <v>272.01</v>
      </c>
      <c r="H176" s="87">
        <v>72</v>
      </c>
      <c r="I176" s="104">
        <v>830.02</v>
      </c>
      <c r="J176" s="104">
        <v>558.01</v>
      </c>
    </row>
    <row r="177" spans="1:10" ht="23.25">
      <c r="A177" s="85">
        <v>23075</v>
      </c>
      <c r="B177" s="87">
        <v>13</v>
      </c>
      <c r="C177" s="99">
        <v>87.1256</v>
      </c>
      <c r="D177" s="99">
        <v>87.1278</v>
      </c>
      <c r="E177" s="113">
        <f t="shared" si="11"/>
        <v>0.0021999999999877673</v>
      </c>
      <c r="F177" s="114">
        <f t="shared" si="12"/>
        <v>7.825282777220486</v>
      </c>
      <c r="G177" s="115">
        <f t="shared" si="13"/>
        <v>281.14</v>
      </c>
      <c r="H177" s="123">
        <v>73</v>
      </c>
      <c r="I177" s="104">
        <v>814.84</v>
      </c>
      <c r="J177" s="104">
        <v>533.7</v>
      </c>
    </row>
    <row r="178" spans="1:10" ht="23.25">
      <c r="A178" s="85"/>
      <c r="B178" s="87">
        <v>14</v>
      </c>
      <c r="C178" s="99">
        <v>85.9221</v>
      </c>
      <c r="D178" s="99">
        <v>85.9244</v>
      </c>
      <c r="E178" s="113">
        <f t="shared" si="11"/>
        <v>0.002300000000005298</v>
      </c>
      <c r="F178" s="114">
        <f t="shared" si="12"/>
        <v>7.233159318212772</v>
      </c>
      <c r="G178" s="115">
        <f t="shared" si="13"/>
        <v>317.9800000000001</v>
      </c>
      <c r="H178" s="87">
        <v>74</v>
      </c>
      <c r="I178" s="104">
        <v>687.19</v>
      </c>
      <c r="J178" s="104">
        <v>369.21</v>
      </c>
    </row>
    <row r="179" spans="1:10" ht="23.25">
      <c r="A179" s="85"/>
      <c r="B179" s="87">
        <v>15</v>
      </c>
      <c r="C179" s="99">
        <v>86.9843</v>
      </c>
      <c r="D179" s="99">
        <v>86.986</v>
      </c>
      <c r="E179" s="113">
        <f t="shared" si="11"/>
        <v>0.0016999999999995907</v>
      </c>
      <c r="F179" s="114">
        <f t="shared" si="12"/>
        <v>5.6118575248393725</v>
      </c>
      <c r="G179" s="115">
        <f t="shared" si="13"/>
        <v>302.92999999999995</v>
      </c>
      <c r="H179" s="123">
        <v>75</v>
      </c>
      <c r="I179" s="104">
        <v>794.9</v>
      </c>
      <c r="J179" s="104">
        <v>491.97</v>
      </c>
    </row>
    <row r="180" spans="1:10" ht="23.25">
      <c r="A180" s="85">
        <v>23094</v>
      </c>
      <c r="B180" s="87">
        <v>16</v>
      </c>
      <c r="C180" s="99">
        <v>85.6668</v>
      </c>
      <c r="D180" s="99">
        <v>85.6681</v>
      </c>
      <c r="E180" s="113">
        <f t="shared" si="11"/>
        <v>0.001300000000000523</v>
      </c>
      <c r="F180" s="114">
        <f t="shared" si="12"/>
        <v>3.599213710237058</v>
      </c>
      <c r="G180" s="115">
        <f t="shared" si="13"/>
        <v>361.19</v>
      </c>
      <c r="H180" s="87">
        <v>76</v>
      </c>
      <c r="I180" s="104">
        <v>729.02</v>
      </c>
      <c r="J180" s="104">
        <v>367.83</v>
      </c>
    </row>
    <row r="181" spans="1:10" ht="23.25">
      <c r="A181" s="85"/>
      <c r="B181" s="87">
        <v>17</v>
      </c>
      <c r="C181" s="99">
        <v>86.8044</v>
      </c>
      <c r="D181" s="99">
        <v>86.8044</v>
      </c>
      <c r="E181" s="113">
        <f t="shared" si="11"/>
        <v>0</v>
      </c>
      <c r="F181" s="114">
        <f t="shared" si="12"/>
        <v>0</v>
      </c>
      <c r="G181" s="115">
        <f t="shared" si="13"/>
        <v>323.7</v>
      </c>
      <c r="H181" s="123">
        <v>77</v>
      </c>
      <c r="I181" s="104">
        <v>670.61</v>
      </c>
      <c r="J181" s="104">
        <v>346.91</v>
      </c>
    </row>
    <row r="182" spans="1:10" s="162" customFormat="1" ht="24" thickBot="1">
      <c r="A182" s="155"/>
      <c r="B182" s="156">
        <v>18</v>
      </c>
      <c r="C182" s="157">
        <v>86.9</v>
      </c>
      <c r="D182" s="157">
        <v>86.9001</v>
      </c>
      <c r="E182" s="158">
        <f t="shared" si="11"/>
        <v>9.99999999891088E-05</v>
      </c>
      <c r="F182" s="159">
        <f t="shared" si="12"/>
        <v>0.28673835122325103</v>
      </c>
      <c r="G182" s="160">
        <f t="shared" si="13"/>
        <v>348.75</v>
      </c>
      <c r="H182" s="156">
        <v>78</v>
      </c>
      <c r="I182" s="161">
        <v>641.39</v>
      </c>
      <c r="J182" s="161">
        <v>292.64</v>
      </c>
    </row>
    <row r="183" spans="1:10" ht="24" thickTop="1">
      <c r="A183" s="85">
        <v>23123</v>
      </c>
      <c r="B183" s="87">
        <v>22</v>
      </c>
      <c r="C183" s="99">
        <v>89.943</v>
      </c>
      <c r="D183" s="99">
        <v>89.9478</v>
      </c>
      <c r="E183" s="113">
        <f aca="true" t="shared" si="14" ref="E183:E260">D183-C183</f>
        <v>0.004800000000003024</v>
      </c>
      <c r="F183" s="114">
        <f aca="true" t="shared" si="15" ref="F183:F260">((10^6)*E183/G183)</f>
        <v>18.823529411776565</v>
      </c>
      <c r="G183" s="115">
        <f aca="true" t="shared" si="16" ref="G183:G260">I183-J183</f>
        <v>255</v>
      </c>
      <c r="H183" s="123">
        <v>1</v>
      </c>
      <c r="I183" s="104">
        <v>806.76</v>
      </c>
      <c r="J183" s="104">
        <v>551.76</v>
      </c>
    </row>
    <row r="184" spans="1:10" ht="23.25">
      <c r="A184" s="85"/>
      <c r="B184" s="87">
        <v>23</v>
      </c>
      <c r="C184" s="99">
        <v>87.7262</v>
      </c>
      <c r="D184" s="99">
        <v>87.7306</v>
      </c>
      <c r="E184" s="113">
        <f t="shared" si="14"/>
        <v>0.0043999999999897454</v>
      </c>
      <c r="F184" s="114">
        <f t="shared" si="15"/>
        <v>13.4269148611222</v>
      </c>
      <c r="G184" s="115">
        <f t="shared" si="16"/>
        <v>327.70000000000005</v>
      </c>
      <c r="H184" s="87">
        <v>2</v>
      </c>
      <c r="I184" s="104">
        <v>806.6</v>
      </c>
      <c r="J184" s="104">
        <v>478.9</v>
      </c>
    </row>
    <row r="185" spans="1:10" ht="23.25">
      <c r="A185" s="85"/>
      <c r="B185" s="87">
        <v>24</v>
      </c>
      <c r="C185" s="99">
        <v>88.0975</v>
      </c>
      <c r="D185" s="99">
        <v>88.102</v>
      </c>
      <c r="E185" s="113">
        <f t="shared" si="14"/>
        <v>0.004500000000007276</v>
      </c>
      <c r="F185" s="114">
        <f t="shared" si="15"/>
        <v>15.266139702165331</v>
      </c>
      <c r="G185" s="115">
        <f t="shared" si="16"/>
        <v>294.7700000000001</v>
      </c>
      <c r="H185" s="123">
        <v>3</v>
      </c>
      <c r="I185" s="104">
        <v>839.82</v>
      </c>
      <c r="J185" s="104">
        <v>545.05</v>
      </c>
    </row>
    <row r="186" spans="1:10" ht="23.25">
      <c r="A186" s="85">
        <v>23138</v>
      </c>
      <c r="B186" s="87">
        <v>31</v>
      </c>
      <c r="C186" s="99">
        <v>93.4693</v>
      </c>
      <c r="D186" s="99">
        <v>93.4853</v>
      </c>
      <c r="E186" s="113">
        <f t="shared" si="14"/>
        <v>0.015999999999991132</v>
      </c>
      <c r="F186" s="114">
        <f t="shared" si="15"/>
        <v>48.7730528882522</v>
      </c>
      <c r="G186" s="115">
        <f t="shared" si="16"/>
        <v>328.04999999999995</v>
      </c>
      <c r="H186" s="87">
        <v>4</v>
      </c>
      <c r="I186" s="104">
        <v>863.43</v>
      </c>
      <c r="J186" s="104">
        <v>535.38</v>
      </c>
    </row>
    <row r="187" spans="1:10" ht="23.25">
      <c r="A187" s="85"/>
      <c r="B187" s="87">
        <v>32</v>
      </c>
      <c r="C187" s="99">
        <v>84.0195</v>
      </c>
      <c r="D187" s="99">
        <v>84.0338</v>
      </c>
      <c r="E187" s="113">
        <f t="shared" si="14"/>
        <v>0.014300000000005753</v>
      </c>
      <c r="F187" s="114">
        <f t="shared" si="15"/>
        <v>46.567669662647354</v>
      </c>
      <c r="G187" s="115">
        <f t="shared" si="16"/>
        <v>307.08000000000004</v>
      </c>
      <c r="H187" s="123">
        <v>5</v>
      </c>
      <c r="I187" s="104">
        <v>861.98</v>
      </c>
      <c r="J187" s="104">
        <v>554.9</v>
      </c>
    </row>
    <row r="188" spans="1:10" ht="23.25">
      <c r="A188" s="85"/>
      <c r="B188" s="87">
        <v>33</v>
      </c>
      <c r="C188" s="99">
        <v>91.1269</v>
      </c>
      <c r="D188" s="99">
        <v>91.1438</v>
      </c>
      <c r="E188" s="113">
        <f t="shared" si="14"/>
        <v>0.016899999999992588</v>
      </c>
      <c r="F188" s="114">
        <f t="shared" si="15"/>
        <v>49.00539349299016</v>
      </c>
      <c r="G188" s="115">
        <f t="shared" si="16"/>
        <v>344.86</v>
      </c>
      <c r="H188" s="87">
        <v>6</v>
      </c>
      <c r="I188" s="104">
        <v>738.85</v>
      </c>
      <c r="J188" s="104">
        <v>393.99</v>
      </c>
    </row>
    <row r="189" spans="1:10" ht="23.25">
      <c r="A189" s="85">
        <v>23156</v>
      </c>
      <c r="B189" s="87">
        <v>34</v>
      </c>
      <c r="C189" s="99">
        <v>84.3206</v>
      </c>
      <c r="D189" s="99">
        <v>84.3323</v>
      </c>
      <c r="E189" s="113">
        <f t="shared" si="14"/>
        <v>0.011700000000004707</v>
      </c>
      <c r="F189" s="114">
        <f t="shared" si="15"/>
        <v>30.29989123117187</v>
      </c>
      <c r="G189" s="115">
        <f t="shared" si="16"/>
        <v>386.14000000000004</v>
      </c>
      <c r="H189" s="123">
        <v>7</v>
      </c>
      <c r="I189" s="104">
        <v>740.21</v>
      </c>
      <c r="J189" s="104">
        <v>354.07</v>
      </c>
    </row>
    <row r="190" spans="1:10" ht="23.25">
      <c r="A190" s="85"/>
      <c r="B190" s="87">
        <v>35</v>
      </c>
      <c r="C190" s="99">
        <v>86.0779</v>
      </c>
      <c r="D190" s="99">
        <v>86.0872</v>
      </c>
      <c r="E190" s="113">
        <f t="shared" si="14"/>
        <v>0.00929999999999609</v>
      </c>
      <c r="F190" s="114">
        <f t="shared" si="15"/>
        <v>25.397345567742878</v>
      </c>
      <c r="G190" s="115">
        <f t="shared" si="16"/>
        <v>366.18000000000006</v>
      </c>
      <c r="H190" s="87">
        <v>8</v>
      </c>
      <c r="I190" s="104">
        <v>759.58</v>
      </c>
      <c r="J190" s="104">
        <v>393.4</v>
      </c>
    </row>
    <row r="191" spans="1:10" ht="23.25">
      <c r="A191" s="85"/>
      <c r="B191" s="87">
        <v>36</v>
      </c>
      <c r="C191" s="99">
        <v>85.0505</v>
      </c>
      <c r="D191" s="99">
        <v>85.0628</v>
      </c>
      <c r="E191" s="113">
        <f t="shared" si="14"/>
        <v>0.012299999999996203</v>
      </c>
      <c r="F191" s="114">
        <f t="shared" si="15"/>
        <v>36.62676433802693</v>
      </c>
      <c r="G191" s="115">
        <f t="shared" si="16"/>
        <v>335.81999999999994</v>
      </c>
      <c r="H191" s="123">
        <v>9</v>
      </c>
      <c r="I191" s="104">
        <v>886.66</v>
      </c>
      <c r="J191" s="104">
        <v>550.84</v>
      </c>
    </row>
    <row r="192" spans="1:10" ht="23.25">
      <c r="A192" s="85">
        <v>23178</v>
      </c>
      <c r="B192" s="87">
        <v>16</v>
      </c>
      <c r="C192" s="99">
        <v>85.697</v>
      </c>
      <c r="D192" s="99">
        <v>85.8319</v>
      </c>
      <c r="E192" s="113">
        <f t="shared" si="14"/>
        <v>0.1349000000000018</v>
      </c>
      <c r="F192" s="114">
        <f t="shared" si="15"/>
        <v>471.3981199986084</v>
      </c>
      <c r="G192" s="115">
        <f t="shared" si="16"/>
        <v>286.1700000000001</v>
      </c>
      <c r="H192" s="87">
        <v>10</v>
      </c>
      <c r="I192" s="104">
        <v>841.7</v>
      </c>
      <c r="J192" s="104">
        <v>555.53</v>
      </c>
    </row>
    <row r="193" spans="1:10" ht="23.25">
      <c r="A193" s="85"/>
      <c r="B193" s="87">
        <v>17</v>
      </c>
      <c r="C193" s="99">
        <v>89.3847</v>
      </c>
      <c r="D193" s="99">
        <v>89.5158</v>
      </c>
      <c r="E193" s="113">
        <f t="shared" si="14"/>
        <v>0.13110000000000355</v>
      </c>
      <c r="F193" s="114">
        <f t="shared" si="15"/>
        <v>485.86146833192595</v>
      </c>
      <c r="G193" s="115">
        <f t="shared" si="16"/>
        <v>269.8299999999999</v>
      </c>
      <c r="H193" s="123">
        <v>11</v>
      </c>
      <c r="I193" s="104">
        <v>788.29</v>
      </c>
      <c r="J193" s="104">
        <v>518.46</v>
      </c>
    </row>
    <row r="194" spans="1:10" ht="23.25">
      <c r="A194" s="85"/>
      <c r="B194" s="87">
        <v>18</v>
      </c>
      <c r="C194" s="99">
        <v>86.7889</v>
      </c>
      <c r="D194" s="99">
        <v>86.923</v>
      </c>
      <c r="E194" s="113">
        <f t="shared" si="14"/>
        <v>0.13410000000000366</v>
      </c>
      <c r="F194" s="114">
        <f t="shared" si="15"/>
        <v>521.6072192617513</v>
      </c>
      <c r="G194" s="115">
        <f t="shared" si="16"/>
        <v>257.09000000000003</v>
      </c>
      <c r="H194" s="87">
        <v>12</v>
      </c>
      <c r="I194" s="104">
        <v>810.48</v>
      </c>
      <c r="J194" s="104">
        <v>553.39</v>
      </c>
    </row>
    <row r="195" spans="1:10" ht="23.25">
      <c r="A195" s="85">
        <v>23189</v>
      </c>
      <c r="B195" s="87">
        <v>19</v>
      </c>
      <c r="C195" s="99">
        <v>88.9818</v>
      </c>
      <c r="D195" s="99">
        <v>89.1895</v>
      </c>
      <c r="E195" s="113">
        <f t="shared" si="14"/>
        <v>0.20769999999998845</v>
      </c>
      <c r="F195" s="114">
        <f t="shared" si="15"/>
        <v>731.9565830278702</v>
      </c>
      <c r="G195" s="115">
        <f t="shared" si="16"/>
        <v>283.76</v>
      </c>
      <c r="H195" s="123">
        <v>13</v>
      </c>
      <c r="I195" s="104">
        <v>835.01</v>
      </c>
      <c r="J195" s="104">
        <v>551.25</v>
      </c>
    </row>
    <row r="196" spans="1:10" ht="23.25">
      <c r="A196" s="85"/>
      <c r="B196" s="87">
        <v>20</v>
      </c>
      <c r="C196" s="99">
        <v>84.6246</v>
      </c>
      <c r="D196" s="99">
        <v>84.8278</v>
      </c>
      <c r="E196" s="113">
        <f t="shared" si="14"/>
        <v>0.20319999999999538</v>
      </c>
      <c r="F196" s="114">
        <f t="shared" si="15"/>
        <v>707.1023419285083</v>
      </c>
      <c r="G196" s="115">
        <f t="shared" si="16"/>
        <v>287.36999999999995</v>
      </c>
      <c r="H196" s="87">
        <v>14</v>
      </c>
      <c r="I196" s="104">
        <v>721.66</v>
      </c>
      <c r="J196" s="104">
        <v>434.29</v>
      </c>
    </row>
    <row r="197" spans="1:10" ht="23.25">
      <c r="A197" s="85"/>
      <c r="B197" s="87">
        <v>21</v>
      </c>
      <c r="C197" s="99">
        <v>86.3587</v>
      </c>
      <c r="D197" s="99">
        <v>86.5521</v>
      </c>
      <c r="E197" s="113">
        <f t="shared" si="14"/>
        <v>0.1933999999999969</v>
      </c>
      <c r="F197" s="114">
        <f t="shared" si="15"/>
        <v>727.9707908307183</v>
      </c>
      <c r="G197" s="115">
        <f t="shared" si="16"/>
        <v>265.66999999999996</v>
      </c>
      <c r="H197" s="123">
        <v>15</v>
      </c>
      <c r="I197" s="104">
        <v>653.53</v>
      </c>
      <c r="J197" s="104">
        <v>387.86</v>
      </c>
    </row>
    <row r="198" spans="1:10" ht="23.25">
      <c r="A198" s="85">
        <v>23207</v>
      </c>
      <c r="B198" s="87">
        <v>13</v>
      </c>
      <c r="C198" s="99">
        <v>87.1623</v>
      </c>
      <c r="D198" s="99">
        <v>87.2434</v>
      </c>
      <c r="E198" s="113">
        <f t="shared" si="14"/>
        <v>0.08109999999999218</v>
      </c>
      <c r="F198" s="114">
        <f t="shared" si="15"/>
        <v>345.60640927295725</v>
      </c>
      <c r="G198" s="115">
        <f t="shared" si="16"/>
        <v>234.66000000000008</v>
      </c>
      <c r="H198" s="87">
        <v>16</v>
      </c>
      <c r="I198" s="104">
        <v>879.34</v>
      </c>
      <c r="J198" s="104">
        <v>644.68</v>
      </c>
    </row>
    <row r="199" spans="1:10" ht="23.25">
      <c r="A199" s="85"/>
      <c r="B199" s="87">
        <v>14</v>
      </c>
      <c r="C199" s="99">
        <v>85.9665</v>
      </c>
      <c r="D199" s="99">
        <v>86.0505</v>
      </c>
      <c r="E199" s="113">
        <f t="shared" si="14"/>
        <v>0.08400000000000318</v>
      </c>
      <c r="F199" s="114">
        <f t="shared" si="15"/>
        <v>330.83891295787</v>
      </c>
      <c r="G199" s="115">
        <f t="shared" si="16"/>
        <v>253.89999999999998</v>
      </c>
      <c r="H199" s="123">
        <v>17</v>
      </c>
      <c r="I199" s="104">
        <v>805.03</v>
      </c>
      <c r="J199" s="104">
        <v>551.13</v>
      </c>
    </row>
    <row r="200" spans="1:10" ht="23.25">
      <c r="A200" s="85"/>
      <c r="B200" s="87">
        <v>15</v>
      </c>
      <c r="C200" s="99">
        <v>87.0215</v>
      </c>
      <c r="D200" s="99">
        <v>87.119</v>
      </c>
      <c r="E200" s="113">
        <f t="shared" si="14"/>
        <v>0.09749999999999659</v>
      </c>
      <c r="F200" s="114">
        <f t="shared" si="15"/>
        <v>345.6956460076464</v>
      </c>
      <c r="G200" s="115">
        <f t="shared" si="16"/>
        <v>282.04</v>
      </c>
      <c r="H200" s="87">
        <v>18</v>
      </c>
      <c r="I200" s="104">
        <v>675.74</v>
      </c>
      <c r="J200" s="104">
        <v>393.7</v>
      </c>
    </row>
    <row r="201" spans="1:10" ht="23.25">
      <c r="A201" s="85">
        <v>23220</v>
      </c>
      <c r="B201" s="87">
        <v>16</v>
      </c>
      <c r="C201" s="99">
        <v>85.678</v>
      </c>
      <c r="D201" s="99">
        <v>85.7717</v>
      </c>
      <c r="E201" s="113">
        <f t="shared" si="14"/>
        <v>0.09369999999999834</v>
      </c>
      <c r="F201" s="114">
        <f t="shared" si="15"/>
        <v>309.7827883757012</v>
      </c>
      <c r="G201" s="115">
        <f t="shared" si="16"/>
        <v>302.46999999999997</v>
      </c>
      <c r="H201" s="123">
        <v>19</v>
      </c>
      <c r="I201" s="104">
        <v>788.16</v>
      </c>
      <c r="J201" s="104">
        <v>485.69</v>
      </c>
    </row>
    <row r="202" spans="1:10" ht="23.25">
      <c r="A202" s="85"/>
      <c r="B202" s="87">
        <v>17</v>
      </c>
      <c r="C202" s="99">
        <v>89.3771</v>
      </c>
      <c r="D202" s="99">
        <v>89.4661</v>
      </c>
      <c r="E202" s="113">
        <f t="shared" si="14"/>
        <v>0.08899999999999864</v>
      </c>
      <c r="F202" s="114">
        <f t="shared" si="15"/>
        <v>320.6744973697436</v>
      </c>
      <c r="G202" s="115">
        <f t="shared" si="16"/>
        <v>277.53999999999996</v>
      </c>
      <c r="H202" s="87">
        <v>20</v>
      </c>
      <c r="I202" s="104">
        <v>828.16</v>
      </c>
      <c r="J202" s="104">
        <v>550.62</v>
      </c>
    </row>
    <row r="203" spans="1:10" ht="23.25">
      <c r="A203" s="85"/>
      <c r="B203" s="87">
        <v>18</v>
      </c>
      <c r="C203" s="99">
        <v>86.8365</v>
      </c>
      <c r="D203" s="99">
        <v>86.9275</v>
      </c>
      <c r="E203" s="113">
        <f t="shared" si="14"/>
        <v>0.09099999999999397</v>
      </c>
      <c r="F203" s="114">
        <f t="shared" si="15"/>
        <v>291.9380193128035</v>
      </c>
      <c r="G203" s="115">
        <f t="shared" si="16"/>
        <v>311.71000000000004</v>
      </c>
      <c r="H203" s="123">
        <v>21</v>
      </c>
      <c r="I203" s="104">
        <v>642.96</v>
      </c>
      <c r="J203" s="104">
        <v>331.25</v>
      </c>
    </row>
    <row r="204" spans="1:10" ht="23.25">
      <c r="A204" s="85">
        <v>23230</v>
      </c>
      <c r="B204" s="87">
        <v>10</v>
      </c>
      <c r="C204" s="99">
        <v>85.097</v>
      </c>
      <c r="D204" s="99">
        <v>85.1401</v>
      </c>
      <c r="E204" s="113">
        <f t="shared" si="14"/>
        <v>0.043100000000009686</v>
      </c>
      <c r="F204" s="114">
        <f t="shared" si="15"/>
        <v>139.5860996858817</v>
      </c>
      <c r="G204" s="115">
        <f t="shared" si="16"/>
        <v>308.77</v>
      </c>
      <c r="H204" s="87">
        <v>22</v>
      </c>
      <c r="I204" s="104">
        <v>860.87</v>
      </c>
      <c r="J204" s="104">
        <v>552.1</v>
      </c>
    </row>
    <row r="205" spans="1:10" ht="23.25">
      <c r="A205" s="85"/>
      <c r="B205" s="87">
        <v>11</v>
      </c>
      <c r="C205" s="99">
        <v>86.0984</v>
      </c>
      <c r="D205" s="99">
        <v>86.1436</v>
      </c>
      <c r="E205" s="113">
        <f t="shared" si="14"/>
        <v>0.045200000000008345</v>
      </c>
      <c r="F205" s="114">
        <f t="shared" si="15"/>
        <v>134.32791464830558</v>
      </c>
      <c r="G205" s="115">
        <f t="shared" si="16"/>
        <v>336.49</v>
      </c>
      <c r="H205" s="123">
        <v>23</v>
      </c>
      <c r="I205" s="104">
        <v>722.86</v>
      </c>
      <c r="J205" s="104">
        <v>386.37</v>
      </c>
    </row>
    <row r="206" spans="1:10" ht="23.25">
      <c r="A206" s="85"/>
      <c r="B206" s="87">
        <v>12</v>
      </c>
      <c r="C206" s="99">
        <v>84.8519</v>
      </c>
      <c r="D206" s="99">
        <v>84.897</v>
      </c>
      <c r="E206" s="113">
        <f t="shared" si="14"/>
        <v>0.045100000000005025</v>
      </c>
      <c r="F206" s="114">
        <f t="shared" si="15"/>
        <v>148.3406242805152</v>
      </c>
      <c r="G206" s="115">
        <f t="shared" si="16"/>
        <v>304.03</v>
      </c>
      <c r="H206" s="87">
        <v>24</v>
      </c>
      <c r="I206" s="104">
        <v>844.15</v>
      </c>
      <c r="J206" s="104">
        <v>540.12</v>
      </c>
    </row>
    <row r="207" spans="1:10" ht="23.25">
      <c r="A207" s="85">
        <v>23236</v>
      </c>
      <c r="B207" s="87">
        <v>13</v>
      </c>
      <c r="C207" s="99">
        <v>85.2869</v>
      </c>
      <c r="D207" s="99">
        <v>86.1168</v>
      </c>
      <c r="E207" s="113">
        <f t="shared" si="14"/>
        <v>0.829899999999995</v>
      </c>
      <c r="F207" s="114">
        <f t="shared" si="15"/>
        <v>2779.7688829341655</v>
      </c>
      <c r="G207" s="115">
        <f t="shared" si="16"/>
        <v>298.54999999999995</v>
      </c>
      <c r="H207" s="123">
        <v>25</v>
      </c>
      <c r="I207" s="104">
        <v>786.06</v>
      </c>
      <c r="J207" s="104">
        <v>487.51</v>
      </c>
    </row>
    <row r="208" spans="1:10" ht="23.25">
      <c r="A208" s="85"/>
      <c r="B208" s="87">
        <v>14</v>
      </c>
      <c r="C208" s="99">
        <v>87.7727</v>
      </c>
      <c r="D208" s="99">
        <v>88.1014</v>
      </c>
      <c r="E208" s="113">
        <f t="shared" si="14"/>
        <v>0.32869999999999777</v>
      </c>
      <c r="F208" s="114">
        <f t="shared" si="15"/>
        <v>1148.8989863683948</v>
      </c>
      <c r="G208" s="115">
        <f t="shared" si="16"/>
        <v>286.1</v>
      </c>
      <c r="H208" s="87">
        <v>26</v>
      </c>
      <c r="I208" s="104">
        <v>803.85</v>
      </c>
      <c r="J208" s="124">
        <v>517.75</v>
      </c>
    </row>
    <row r="209" spans="1:10" ht="23.25">
      <c r="A209" s="85"/>
      <c r="B209" s="87">
        <v>15</v>
      </c>
      <c r="C209" s="99">
        <v>86.9868</v>
      </c>
      <c r="D209" s="99">
        <v>87.2731</v>
      </c>
      <c r="E209" s="113">
        <f t="shared" si="14"/>
        <v>0.2862999999999971</v>
      </c>
      <c r="F209" s="114">
        <f t="shared" si="15"/>
        <v>1063.7586386267258</v>
      </c>
      <c r="G209" s="115">
        <f t="shared" si="16"/>
        <v>269.1400000000001</v>
      </c>
      <c r="H209" s="123">
        <v>27</v>
      </c>
      <c r="I209" s="104">
        <v>824.07</v>
      </c>
      <c r="J209" s="104">
        <v>554.93</v>
      </c>
    </row>
    <row r="210" spans="1:10" ht="23.25">
      <c r="A210" s="85">
        <v>23237</v>
      </c>
      <c r="B210" s="87">
        <v>16</v>
      </c>
      <c r="C210" s="99">
        <v>85.672</v>
      </c>
      <c r="D210" s="99">
        <v>86.0923</v>
      </c>
      <c r="E210" s="113">
        <f t="shared" si="14"/>
        <v>0.42029999999999745</v>
      </c>
      <c r="F210" s="114">
        <f t="shared" si="15"/>
        <v>1639.043793627881</v>
      </c>
      <c r="G210" s="115">
        <f t="shared" si="16"/>
        <v>256.42999999999995</v>
      </c>
      <c r="H210" s="87">
        <v>28</v>
      </c>
      <c r="I210" s="104">
        <v>818.68</v>
      </c>
      <c r="J210" s="104">
        <v>562.25</v>
      </c>
    </row>
    <row r="211" spans="1:10" ht="23.25">
      <c r="A211" s="85"/>
      <c r="B211" s="87">
        <v>17</v>
      </c>
      <c r="C211" s="99">
        <v>89.3848</v>
      </c>
      <c r="D211" s="99">
        <v>89.9364</v>
      </c>
      <c r="E211" s="113">
        <f t="shared" si="14"/>
        <v>0.5516000000000076</v>
      </c>
      <c r="F211" s="114">
        <f t="shared" si="15"/>
        <v>1813.578826237079</v>
      </c>
      <c r="G211" s="115">
        <f t="shared" si="16"/>
        <v>304.15000000000003</v>
      </c>
      <c r="H211" s="123">
        <v>29</v>
      </c>
      <c r="I211" s="104">
        <v>675.07</v>
      </c>
      <c r="J211" s="104">
        <v>370.92</v>
      </c>
    </row>
    <row r="212" spans="1:10" ht="23.25">
      <c r="A212" s="85"/>
      <c r="B212" s="87">
        <v>18</v>
      </c>
      <c r="C212" s="99">
        <v>86.8191</v>
      </c>
      <c r="D212" s="99">
        <v>87.2881</v>
      </c>
      <c r="E212" s="113">
        <f t="shared" si="14"/>
        <v>0.4689999999999941</v>
      </c>
      <c r="F212" s="114">
        <f t="shared" si="15"/>
        <v>1559.4865997206691</v>
      </c>
      <c r="G212" s="115">
        <f t="shared" si="16"/>
        <v>300.74</v>
      </c>
      <c r="H212" s="87">
        <v>30</v>
      </c>
      <c r="I212" s="104">
        <v>658.39</v>
      </c>
      <c r="J212" s="104">
        <v>357.65</v>
      </c>
    </row>
    <row r="213" spans="1:10" ht="23.25">
      <c r="A213" s="85">
        <v>23262</v>
      </c>
      <c r="B213" s="87">
        <v>19</v>
      </c>
      <c r="C213" s="99">
        <v>88.959</v>
      </c>
      <c r="D213" s="99">
        <v>89.3287</v>
      </c>
      <c r="E213" s="113">
        <f t="shared" si="14"/>
        <v>0.3696999999999946</v>
      </c>
      <c r="F213" s="114">
        <f t="shared" si="15"/>
        <v>1310.7605034568144</v>
      </c>
      <c r="G213" s="115">
        <f t="shared" si="16"/>
        <v>282.05000000000007</v>
      </c>
      <c r="H213" s="123">
        <v>31</v>
      </c>
      <c r="I213" s="104">
        <v>845.82</v>
      </c>
      <c r="J213" s="104">
        <v>563.77</v>
      </c>
    </row>
    <row r="214" spans="1:10" ht="23.25">
      <c r="A214" s="85"/>
      <c r="B214" s="87">
        <v>20</v>
      </c>
      <c r="C214" s="99">
        <v>84.6446</v>
      </c>
      <c r="D214" s="99">
        <v>85.0215</v>
      </c>
      <c r="E214" s="113">
        <f t="shared" si="14"/>
        <v>0.37690000000000623</v>
      </c>
      <c r="F214" s="114">
        <f t="shared" si="15"/>
        <v>1181.2084743638154</v>
      </c>
      <c r="G214" s="115">
        <f t="shared" si="16"/>
        <v>319.08</v>
      </c>
      <c r="H214" s="87">
        <v>32</v>
      </c>
      <c r="I214" s="104">
        <v>672.77</v>
      </c>
      <c r="J214" s="104">
        <v>353.69</v>
      </c>
    </row>
    <row r="215" spans="1:10" ht="23.25">
      <c r="A215" s="169"/>
      <c r="B215" s="170">
        <v>21</v>
      </c>
      <c r="C215" s="171">
        <v>90.0714</v>
      </c>
      <c r="D215" s="171">
        <v>90.5087</v>
      </c>
      <c r="E215" s="172">
        <f t="shared" si="14"/>
        <v>0.43730000000000757</v>
      </c>
      <c r="F215" s="173">
        <f t="shared" si="15"/>
        <v>1439.860393138216</v>
      </c>
      <c r="G215" s="174">
        <f t="shared" si="16"/>
        <v>303.71</v>
      </c>
      <c r="H215" s="175">
        <v>33</v>
      </c>
      <c r="I215" s="176">
        <v>650.17</v>
      </c>
      <c r="J215" s="176">
        <v>346.46</v>
      </c>
    </row>
    <row r="216" spans="1:10" ht="23.25">
      <c r="A216" s="85">
        <v>23262</v>
      </c>
      <c r="B216" s="87">
        <v>22</v>
      </c>
      <c r="C216" s="99">
        <v>86.2092</v>
      </c>
      <c r="D216" s="99">
        <v>86.5411</v>
      </c>
      <c r="E216" s="113">
        <f t="shared" si="14"/>
        <v>0.3319000000000045</v>
      </c>
      <c r="F216" s="114">
        <f t="shared" si="15"/>
        <v>1188.1152675854823</v>
      </c>
      <c r="G216" s="115">
        <f t="shared" si="16"/>
        <v>279.35</v>
      </c>
      <c r="H216" s="87">
        <v>34</v>
      </c>
      <c r="I216" s="104">
        <v>819.34</v>
      </c>
      <c r="J216" s="104">
        <v>539.99</v>
      </c>
    </row>
    <row r="217" spans="1:10" ht="23.25">
      <c r="A217" s="85"/>
      <c r="B217" s="87">
        <v>23</v>
      </c>
      <c r="C217" s="99">
        <v>87.697</v>
      </c>
      <c r="D217" s="99">
        <v>88.0457</v>
      </c>
      <c r="E217" s="113">
        <f t="shared" si="14"/>
        <v>0.3486999999999938</v>
      </c>
      <c r="F217" s="114">
        <f t="shared" si="15"/>
        <v>1095.6794972505693</v>
      </c>
      <c r="G217" s="115">
        <f t="shared" si="16"/>
        <v>318.25000000000006</v>
      </c>
      <c r="H217" s="123">
        <v>35</v>
      </c>
      <c r="I217" s="104">
        <v>704.44</v>
      </c>
      <c r="J217" s="104">
        <v>386.19</v>
      </c>
    </row>
    <row r="218" spans="1:10" ht="23.25">
      <c r="A218" s="85"/>
      <c r="B218" s="123">
        <v>24</v>
      </c>
      <c r="C218" s="99">
        <v>88.0886</v>
      </c>
      <c r="D218" s="99">
        <v>88.5301</v>
      </c>
      <c r="E218" s="113">
        <f t="shared" si="14"/>
        <v>0.4415000000000049</v>
      </c>
      <c r="F218" s="114">
        <f t="shared" si="15"/>
        <v>1298.1476036460008</v>
      </c>
      <c r="G218" s="115">
        <f t="shared" si="16"/>
        <v>340.1</v>
      </c>
      <c r="H218" s="87">
        <v>36</v>
      </c>
      <c r="I218" s="104">
        <v>705.99</v>
      </c>
      <c r="J218" s="104">
        <v>365.89</v>
      </c>
    </row>
    <row r="219" spans="1:10" ht="23.25">
      <c r="A219" s="85">
        <v>23262</v>
      </c>
      <c r="B219" s="87">
        <v>25</v>
      </c>
      <c r="C219" s="99">
        <v>84.985</v>
      </c>
      <c r="D219" s="99">
        <v>85.2859</v>
      </c>
      <c r="E219" s="113">
        <f t="shared" si="14"/>
        <v>0.3008999999999986</v>
      </c>
      <c r="F219" s="114">
        <f t="shared" si="15"/>
        <v>1054.7162536366457</v>
      </c>
      <c r="G219" s="115">
        <f t="shared" si="16"/>
        <v>285.28999999999996</v>
      </c>
      <c r="H219" s="123">
        <v>37</v>
      </c>
      <c r="I219" s="104">
        <v>837.25</v>
      </c>
      <c r="J219" s="104">
        <v>551.96</v>
      </c>
    </row>
    <row r="220" spans="1:10" ht="23.25">
      <c r="A220" s="85"/>
      <c r="B220" s="123">
        <v>26</v>
      </c>
      <c r="C220" s="99">
        <v>90.8532</v>
      </c>
      <c r="D220" s="99">
        <v>91.2216</v>
      </c>
      <c r="E220" s="113">
        <f t="shared" si="14"/>
        <v>0.36839999999999407</v>
      </c>
      <c r="F220" s="114">
        <f t="shared" si="15"/>
        <v>1018.8053097344967</v>
      </c>
      <c r="G220" s="115">
        <f t="shared" si="16"/>
        <v>361.6</v>
      </c>
      <c r="H220" s="87">
        <v>38</v>
      </c>
      <c r="I220" s="104">
        <v>632.11</v>
      </c>
      <c r="J220" s="104">
        <v>270.51</v>
      </c>
    </row>
    <row r="221" spans="1:10" ht="23.25">
      <c r="A221" s="85"/>
      <c r="B221" s="87">
        <v>27</v>
      </c>
      <c r="C221" s="99">
        <v>85.9623</v>
      </c>
      <c r="D221" s="99">
        <v>86.3454</v>
      </c>
      <c r="E221" s="113">
        <f t="shared" si="14"/>
        <v>0.3830999999999989</v>
      </c>
      <c r="F221" s="114">
        <f t="shared" si="15"/>
        <v>1202.9390523440163</v>
      </c>
      <c r="G221" s="115">
        <f t="shared" si="16"/>
        <v>318.47</v>
      </c>
      <c r="H221" s="123">
        <v>39</v>
      </c>
      <c r="I221" s="104">
        <v>783.73</v>
      </c>
      <c r="J221" s="104">
        <v>465.26</v>
      </c>
    </row>
    <row r="222" spans="1:10" ht="23.25">
      <c r="A222" s="85">
        <v>23291</v>
      </c>
      <c r="B222" s="87">
        <v>13</v>
      </c>
      <c r="C222" s="99">
        <v>85.2885</v>
      </c>
      <c r="D222" s="99">
        <v>85.3054</v>
      </c>
      <c r="E222" s="113">
        <f t="shared" si="14"/>
        <v>0.0169000000000068</v>
      </c>
      <c r="F222" s="114">
        <f t="shared" si="15"/>
        <v>46.63612782164247</v>
      </c>
      <c r="G222" s="115">
        <f t="shared" si="16"/>
        <v>362.38000000000005</v>
      </c>
      <c r="H222" s="87">
        <v>40</v>
      </c>
      <c r="I222" s="104">
        <v>706.83</v>
      </c>
      <c r="J222" s="104">
        <v>344.45</v>
      </c>
    </row>
    <row r="223" spans="1:10" ht="23.25">
      <c r="A223" s="85"/>
      <c r="B223" s="87">
        <v>14</v>
      </c>
      <c r="C223" s="99">
        <v>87.7802</v>
      </c>
      <c r="D223" s="99">
        <v>87.8006</v>
      </c>
      <c r="E223" s="113">
        <f t="shared" si="14"/>
        <v>0.0204000000000093</v>
      </c>
      <c r="F223" s="114">
        <f t="shared" si="15"/>
        <v>52.4273341728799</v>
      </c>
      <c r="G223" s="115">
        <f t="shared" si="16"/>
        <v>389.11</v>
      </c>
      <c r="H223" s="123">
        <v>41</v>
      </c>
      <c r="I223" s="104">
        <v>699.35</v>
      </c>
      <c r="J223" s="104">
        <v>310.24</v>
      </c>
    </row>
    <row r="224" spans="1:10" ht="23.25">
      <c r="A224" s="85"/>
      <c r="B224" s="87">
        <v>15</v>
      </c>
      <c r="C224" s="99">
        <v>86.9857</v>
      </c>
      <c r="D224" s="99">
        <v>87.0037</v>
      </c>
      <c r="E224" s="113">
        <f t="shared" si="14"/>
        <v>0.018000000000000682</v>
      </c>
      <c r="F224" s="114">
        <f t="shared" si="15"/>
        <v>49.21663522270714</v>
      </c>
      <c r="G224" s="115">
        <f t="shared" si="16"/>
        <v>365.73</v>
      </c>
      <c r="H224" s="87">
        <v>42</v>
      </c>
      <c r="I224" s="104">
        <v>799.88</v>
      </c>
      <c r="J224" s="104">
        <v>434.15</v>
      </c>
    </row>
    <row r="225" spans="1:10" ht="23.25">
      <c r="A225" s="85">
        <v>23300</v>
      </c>
      <c r="B225" s="87">
        <v>16</v>
      </c>
      <c r="C225" s="99">
        <v>85.675</v>
      </c>
      <c r="D225" s="99">
        <v>85.6925</v>
      </c>
      <c r="E225" s="113">
        <f t="shared" si="14"/>
        <v>0.017499999999998295</v>
      </c>
      <c r="F225" s="114">
        <f t="shared" si="15"/>
        <v>56.188794349007196</v>
      </c>
      <c r="G225" s="115">
        <f t="shared" si="16"/>
        <v>311.45000000000005</v>
      </c>
      <c r="H225" s="123">
        <v>43</v>
      </c>
      <c r="I225" s="104">
        <v>886.44</v>
      </c>
      <c r="J225" s="104">
        <v>574.99</v>
      </c>
    </row>
    <row r="226" spans="1:10" ht="23.25">
      <c r="A226" s="85"/>
      <c r="B226" s="87">
        <v>17</v>
      </c>
      <c r="C226" s="99">
        <v>89.3772</v>
      </c>
      <c r="D226" s="99">
        <v>89.396</v>
      </c>
      <c r="E226" s="113">
        <f t="shared" si="14"/>
        <v>0.018799999999998818</v>
      </c>
      <c r="F226" s="114">
        <f t="shared" si="15"/>
        <v>57.07173431285881</v>
      </c>
      <c r="G226" s="115">
        <f t="shared" si="16"/>
        <v>329.40999999999997</v>
      </c>
      <c r="H226" s="87">
        <v>44</v>
      </c>
      <c r="I226" s="104">
        <v>832.15</v>
      </c>
      <c r="J226" s="104">
        <v>502.74</v>
      </c>
    </row>
    <row r="227" spans="1:10" ht="23.25">
      <c r="A227" s="85"/>
      <c r="B227" s="87">
        <v>18</v>
      </c>
      <c r="C227" s="99">
        <v>86.801</v>
      </c>
      <c r="D227" s="99">
        <v>86.8224</v>
      </c>
      <c r="E227" s="113">
        <f t="shared" si="14"/>
        <v>0.021399999999999864</v>
      </c>
      <c r="F227" s="114">
        <f t="shared" si="15"/>
        <v>66.00252906887043</v>
      </c>
      <c r="G227" s="115">
        <f t="shared" si="16"/>
        <v>324.23</v>
      </c>
      <c r="H227" s="123">
        <v>45</v>
      </c>
      <c r="I227" s="104">
        <v>858.84</v>
      </c>
      <c r="J227" s="104">
        <v>534.61</v>
      </c>
    </row>
    <row r="228" spans="1:10" ht="23.25">
      <c r="A228" s="85">
        <v>23304</v>
      </c>
      <c r="B228" s="87">
        <v>7</v>
      </c>
      <c r="C228" s="99">
        <v>86.3851</v>
      </c>
      <c r="D228" s="99">
        <v>86.5909</v>
      </c>
      <c r="E228" s="113">
        <f t="shared" si="14"/>
        <v>0.20580000000001064</v>
      </c>
      <c r="F228" s="114">
        <f t="shared" si="15"/>
        <v>558.4045584045873</v>
      </c>
      <c r="G228" s="115">
        <f t="shared" si="16"/>
        <v>368.55</v>
      </c>
      <c r="H228" s="87">
        <v>46</v>
      </c>
      <c r="I228" s="104">
        <v>641.12</v>
      </c>
      <c r="J228" s="104">
        <v>272.57</v>
      </c>
    </row>
    <row r="229" spans="1:10" ht="23.25">
      <c r="A229" s="85"/>
      <c r="B229" s="87">
        <v>8</v>
      </c>
      <c r="C229" s="99">
        <v>84.7859</v>
      </c>
      <c r="D229" s="99">
        <v>85.0305</v>
      </c>
      <c r="E229" s="113">
        <f t="shared" si="14"/>
        <v>0.24460000000000548</v>
      </c>
      <c r="F229" s="114">
        <f t="shared" si="15"/>
        <v>726.635375200539</v>
      </c>
      <c r="G229" s="115">
        <f t="shared" si="16"/>
        <v>336.62000000000006</v>
      </c>
      <c r="H229" s="123">
        <v>47</v>
      </c>
      <c r="I229" s="104">
        <v>715.57</v>
      </c>
      <c r="J229" s="104">
        <v>378.95</v>
      </c>
    </row>
    <row r="230" spans="1:10" ht="23.25">
      <c r="A230" s="85"/>
      <c r="B230" s="87">
        <v>9</v>
      </c>
      <c r="C230" s="99">
        <v>87.6276</v>
      </c>
      <c r="D230" s="99">
        <v>87.8763</v>
      </c>
      <c r="E230" s="113">
        <f t="shared" si="14"/>
        <v>0.24869999999999948</v>
      </c>
      <c r="F230" s="114">
        <f t="shared" si="15"/>
        <v>806.1065733177735</v>
      </c>
      <c r="G230" s="115">
        <f t="shared" si="16"/>
        <v>308.52</v>
      </c>
      <c r="H230" s="87">
        <v>48</v>
      </c>
      <c r="I230" s="104">
        <v>863.15</v>
      </c>
      <c r="J230" s="104">
        <v>554.63</v>
      </c>
    </row>
    <row r="231" spans="1:10" ht="23.25">
      <c r="A231" s="85">
        <v>23325</v>
      </c>
      <c r="B231" s="87">
        <v>10</v>
      </c>
      <c r="C231" s="99">
        <v>85.1227</v>
      </c>
      <c r="D231" s="99">
        <v>85.1331</v>
      </c>
      <c r="E231" s="113">
        <f t="shared" si="14"/>
        <v>0.010400000000004184</v>
      </c>
      <c r="F231" s="114">
        <f t="shared" si="15"/>
        <v>43.21269788508823</v>
      </c>
      <c r="G231" s="115">
        <f t="shared" si="16"/>
        <v>240.66999999999996</v>
      </c>
      <c r="H231" s="123">
        <v>49</v>
      </c>
      <c r="I231" s="104">
        <v>790.29</v>
      </c>
      <c r="J231" s="104">
        <v>549.62</v>
      </c>
    </row>
    <row r="232" spans="1:10" ht="23.25">
      <c r="A232" s="85"/>
      <c r="B232" s="87">
        <v>11</v>
      </c>
      <c r="C232" s="99">
        <v>86.1414</v>
      </c>
      <c r="D232" s="99">
        <v>86.1529</v>
      </c>
      <c r="E232" s="113">
        <f t="shared" si="14"/>
        <v>0.011499999999998067</v>
      </c>
      <c r="F232" s="114">
        <f t="shared" si="15"/>
        <v>41.92184310293842</v>
      </c>
      <c r="G232" s="115">
        <f t="shared" si="16"/>
        <v>274.32000000000005</v>
      </c>
      <c r="H232" s="87">
        <v>50</v>
      </c>
      <c r="I232" s="104">
        <v>657.57</v>
      </c>
      <c r="J232" s="104">
        <v>383.25</v>
      </c>
    </row>
    <row r="233" spans="1:10" ht="23.25">
      <c r="A233" s="85"/>
      <c r="B233" s="87">
        <v>12</v>
      </c>
      <c r="C233" s="99">
        <v>84.8726</v>
      </c>
      <c r="D233" s="99">
        <v>84.8841</v>
      </c>
      <c r="E233" s="113">
        <f t="shared" si="14"/>
        <v>0.011499999999998067</v>
      </c>
      <c r="F233" s="114">
        <f t="shared" si="15"/>
        <v>42.211129055931835</v>
      </c>
      <c r="G233" s="115">
        <f t="shared" si="16"/>
        <v>272.44</v>
      </c>
      <c r="H233" s="123">
        <v>51</v>
      </c>
      <c r="I233" s="104">
        <v>781.76</v>
      </c>
      <c r="J233" s="104">
        <v>509.32</v>
      </c>
    </row>
    <row r="234" spans="1:10" ht="23.25">
      <c r="A234" s="85">
        <v>23332</v>
      </c>
      <c r="B234" s="87">
        <v>13</v>
      </c>
      <c r="C234" s="99">
        <v>85.3029</v>
      </c>
      <c r="D234" s="99">
        <v>85.3141</v>
      </c>
      <c r="E234" s="113">
        <f t="shared" si="14"/>
        <v>0.01120000000000232</v>
      </c>
      <c r="F234" s="114">
        <f t="shared" si="15"/>
        <v>42.890514303229494</v>
      </c>
      <c r="G234" s="115">
        <f t="shared" si="16"/>
        <v>261.13000000000005</v>
      </c>
      <c r="H234" s="87">
        <v>52</v>
      </c>
      <c r="I234" s="104">
        <v>631.95</v>
      </c>
      <c r="J234" s="104">
        <v>370.82</v>
      </c>
    </row>
    <row r="235" spans="1:10" ht="23.25">
      <c r="A235" s="85"/>
      <c r="B235" s="87">
        <v>14</v>
      </c>
      <c r="C235" s="99">
        <v>87.7735</v>
      </c>
      <c r="D235" s="99">
        <v>87.7827</v>
      </c>
      <c r="E235" s="113">
        <f t="shared" si="14"/>
        <v>0.00920000000000698</v>
      </c>
      <c r="F235" s="114">
        <f t="shared" si="15"/>
        <v>41.4414414414729</v>
      </c>
      <c r="G235" s="115">
        <f t="shared" si="16"/>
        <v>221.99999999999994</v>
      </c>
      <c r="H235" s="123">
        <v>53</v>
      </c>
      <c r="I235" s="104">
        <v>561.31</v>
      </c>
      <c r="J235" s="104">
        <v>339.31</v>
      </c>
    </row>
    <row r="236" spans="1:10" ht="23.25">
      <c r="A236" s="85"/>
      <c r="B236" s="87">
        <v>15</v>
      </c>
      <c r="C236" s="99">
        <v>86.9963</v>
      </c>
      <c r="D236" s="99">
        <v>87.0038</v>
      </c>
      <c r="E236" s="113">
        <f t="shared" si="14"/>
        <v>0.007499999999993179</v>
      </c>
      <c r="F236" s="114">
        <f t="shared" si="15"/>
        <v>31.414928373934735</v>
      </c>
      <c r="G236" s="115">
        <f t="shared" si="16"/>
        <v>238.74</v>
      </c>
      <c r="H236" s="87">
        <v>54</v>
      </c>
      <c r="I236" s="104">
        <v>789.73</v>
      </c>
      <c r="J236" s="104">
        <v>550.99</v>
      </c>
    </row>
    <row r="237" spans="1:10" ht="23.25">
      <c r="A237" s="85">
        <v>23360</v>
      </c>
      <c r="B237" s="87">
        <v>16</v>
      </c>
      <c r="C237" s="99">
        <v>85.7014</v>
      </c>
      <c r="D237" s="99">
        <v>85.7034</v>
      </c>
      <c r="E237" s="113">
        <f t="shared" si="14"/>
        <v>0.001999999999995339</v>
      </c>
      <c r="F237" s="114">
        <f t="shared" si="15"/>
        <v>6.671336602272721</v>
      </c>
      <c r="G237" s="115">
        <f t="shared" si="16"/>
        <v>299.78999999999996</v>
      </c>
      <c r="H237" s="123">
        <v>55</v>
      </c>
      <c r="I237" s="104">
        <v>855.06</v>
      </c>
      <c r="J237" s="104">
        <v>555.27</v>
      </c>
    </row>
    <row r="238" spans="1:10" ht="23.25">
      <c r="A238" s="85"/>
      <c r="B238" s="87">
        <v>17</v>
      </c>
      <c r="C238" s="99">
        <v>89.4017</v>
      </c>
      <c r="D238" s="99">
        <v>89.4049</v>
      </c>
      <c r="E238" s="113">
        <f t="shared" si="14"/>
        <v>0.003199999999992542</v>
      </c>
      <c r="F238" s="114">
        <f t="shared" si="15"/>
        <v>10.603048376383507</v>
      </c>
      <c r="G238" s="115">
        <f t="shared" si="16"/>
        <v>301.79999999999995</v>
      </c>
      <c r="H238" s="87">
        <v>56</v>
      </c>
      <c r="I238" s="104">
        <v>821.37</v>
      </c>
      <c r="J238" s="104">
        <v>519.57</v>
      </c>
    </row>
    <row r="239" spans="1:10" ht="23.25">
      <c r="A239" s="85"/>
      <c r="B239" s="87">
        <v>18</v>
      </c>
      <c r="C239" s="99">
        <v>86.8131</v>
      </c>
      <c r="D239" s="99">
        <v>86.8199</v>
      </c>
      <c r="E239" s="113">
        <f t="shared" si="14"/>
        <v>0.006799999999998363</v>
      </c>
      <c r="F239" s="114">
        <f t="shared" si="15"/>
        <v>20.35136024899997</v>
      </c>
      <c r="G239" s="115">
        <f t="shared" si="16"/>
        <v>334.1300000000001</v>
      </c>
      <c r="H239" s="123">
        <v>57</v>
      </c>
      <c r="I239" s="104">
        <v>859.94</v>
      </c>
      <c r="J239" s="104">
        <v>525.81</v>
      </c>
    </row>
    <row r="240" spans="1:10" ht="23.25">
      <c r="A240" s="85">
        <v>23368</v>
      </c>
      <c r="B240" s="87">
        <v>19</v>
      </c>
      <c r="C240" s="99">
        <v>88.9954</v>
      </c>
      <c r="D240" s="99">
        <v>88.9994</v>
      </c>
      <c r="E240" s="113">
        <f t="shared" si="14"/>
        <v>0.003999999999990678</v>
      </c>
      <c r="F240" s="114">
        <f t="shared" si="15"/>
        <v>12.032608368651077</v>
      </c>
      <c r="G240" s="115">
        <f t="shared" si="16"/>
        <v>332.43</v>
      </c>
      <c r="H240" s="87">
        <v>58</v>
      </c>
      <c r="I240" s="104">
        <v>780.22</v>
      </c>
      <c r="J240" s="104">
        <v>447.79</v>
      </c>
    </row>
    <row r="241" spans="1:10" ht="23.25">
      <c r="A241" s="85"/>
      <c r="B241" s="87">
        <v>20</v>
      </c>
      <c r="C241" s="99">
        <v>84.6804</v>
      </c>
      <c r="D241" s="99">
        <v>84.6856</v>
      </c>
      <c r="E241" s="113">
        <f t="shared" si="14"/>
        <v>0.005199999999987881</v>
      </c>
      <c r="F241" s="114">
        <f t="shared" si="15"/>
        <v>15.325218826406177</v>
      </c>
      <c r="G241" s="115">
        <f t="shared" si="16"/>
        <v>339.31000000000006</v>
      </c>
      <c r="H241" s="123">
        <v>59</v>
      </c>
      <c r="I241" s="104">
        <v>856.98</v>
      </c>
      <c r="J241" s="104">
        <v>517.67</v>
      </c>
    </row>
    <row r="242" spans="1:10" ht="23.25">
      <c r="A242" s="85"/>
      <c r="B242" s="87">
        <v>21</v>
      </c>
      <c r="C242" s="99">
        <v>90.084</v>
      </c>
      <c r="D242" s="99">
        <v>90.0903</v>
      </c>
      <c r="E242" s="113">
        <f t="shared" si="14"/>
        <v>0.0062999999999959755</v>
      </c>
      <c r="F242" s="114">
        <f t="shared" si="15"/>
        <v>17.841971112987753</v>
      </c>
      <c r="G242" s="115">
        <f t="shared" si="16"/>
        <v>353.09999999999997</v>
      </c>
      <c r="H242" s="87">
        <v>60</v>
      </c>
      <c r="I242" s="104">
        <v>718.02</v>
      </c>
      <c r="J242" s="104">
        <v>364.92</v>
      </c>
    </row>
    <row r="243" spans="1:10" ht="23.25">
      <c r="A243" s="85">
        <v>23383</v>
      </c>
      <c r="B243" s="87">
        <v>22</v>
      </c>
      <c r="C243" s="99">
        <v>86.1663</v>
      </c>
      <c r="D243" s="99">
        <v>86.1758</v>
      </c>
      <c r="E243" s="113">
        <f t="shared" si="14"/>
        <v>0.009499999999988518</v>
      </c>
      <c r="F243" s="114">
        <f t="shared" si="15"/>
        <v>32.76313974337329</v>
      </c>
      <c r="G243" s="115">
        <f t="shared" si="16"/>
        <v>289.96000000000004</v>
      </c>
      <c r="H243" s="123">
        <v>61</v>
      </c>
      <c r="I243" s="104">
        <v>711.82</v>
      </c>
      <c r="J243" s="104">
        <v>421.86</v>
      </c>
    </row>
    <row r="244" spans="1:10" ht="23.25">
      <c r="A244" s="85"/>
      <c r="B244" s="87">
        <v>23</v>
      </c>
      <c r="C244" s="99">
        <v>87.6761</v>
      </c>
      <c r="D244" s="99">
        <v>87.6813</v>
      </c>
      <c r="E244" s="113">
        <f t="shared" si="14"/>
        <v>0.005199999999987881</v>
      </c>
      <c r="F244" s="114">
        <f t="shared" si="15"/>
        <v>15.92502985939387</v>
      </c>
      <c r="G244" s="115">
        <f t="shared" si="16"/>
        <v>326.53000000000003</v>
      </c>
      <c r="H244" s="87">
        <v>62</v>
      </c>
      <c r="I244" s="104">
        <v>688.98</v>
      </c>
      <c r="J244" s="104">
        <v>362.45</v>
      </c>
    </row>
    <row r="245" spans="1:10" ht="23.25">
      <c r="A245" s="85"/>
      <c r="B245" s="87">
        <v>24</v>
      </c>
      <c r="C245" s="99">
        <v>88.051</v>
      </c>
      <c r="D245" s="99">
        <v>88.057</v>
      </c>
      <c r="E245" s="113">
        <f t="shared" si="14"/>
        <v>0.006000000000000227</v>
      </c>
      <c r="F245" s="114">
        <f t="shared" si="15"/>
        <v>19.756989034871832</v>
      </c>
      <c r="G245" s="115">
        <f t="shared" si="16"/>
        <v>303.69000000000005</v>
      </c>
      <c r="H245" s="123">
        <v>63</v>
      </c>
      <c r="I245" s="104">
        <v>878.95</v>
      </c>
      <c r="J245" s="104">
        <v>575.26</v>
      </c>
    </row>
    <row r="246" spans="1:10" ht="23.25">
      <c r="A246" s="85">
        <v>23390</v>
      </c>
      <c r="B246" s="87">
        <v>25</v>
      </c>
      <c r="C246" s="99">
        <v>84.945</v>
      </c>
      <c r="D246" s="99">
        <v>84.9476</v>
      </c>
      <c r="E246" s="113">
        <f t="shared" si="14"/>
        <v>0.002600000000001046</v>
      </c>
      <c r="F246" s="114">
        <f t="shared" si="15"/>
        <v>9.190201830974678</v>
      </c>
      <c r="G246" s="115">
        <f t="shared" si="16"/>
        <v>282.90999999999997</v>
      </c>
      <c r="H246" s="87">
        <v>64</v>
      </c>
      <c r="I246" s="104">
        <v>777.38</v>
      </c>
      <c r="J246" s="104">
        <v>494.47</v>
      </c>
    </row>
    <row r="247" spans="1:10" ht="23.25">
      <c r="A247" s="85"/>
      <c r="B247" s="87">
        <v>26</v>
      </c>
      <c r="C247" s="99">
        <v>90.8206</v>
      </c>
      <c r="D247" s="99">
        <v>90.8273</v>
      </c>
      <c r="E247" s="113">
        <f t="shared" si="14"/>
        <v>0.006699999999995043</v>
      </c>
      <c r="F247" s="114">
        <f t="shared" si="15"/>
        <v>25.12657041063208</v>
      </c>
      <c r="G247" s="115">
        <f t="shared" si="16"/>
        <v>266.65</v>
      </c>
      <c r="H247" s="123">
        <v>65</v>
      </c>
      <c r="I247" s="104">
        <v>846.74</v>
      </c>
      <c r="J247" s="104">
        <v>580.09</v>
      </c>
    </row>
    <row r="248" spans="1:10" ht="23.25">
      <c r="A248" s="85"/>
      <c r="B248" s="87">
        <v>27</v>
      </c>
      <c r="C248" s="99">
        <v>85.959</v>
      </c>
      <c r="D248" s="99">
        <v>85.9718</v>
      </c>
      <c r="E248" s="113">
        <f t="shared" si="14"/>
        <v>0.01279999999999859</v>
      </c>
      <c r="F248" s="114">
        <f t="shared" si="15"/>
        <v>38.566995088729975</v>
      </c>
      <c r="G248" s="115">
        <f t="shared" si="16"/>
        <v>331.89</v>
      </c>
      <c r="H248" s="87">
        <v>66</v>
      </c>
      <c r="I248" s="104">
        <v>855.41</v>
      </c>
      <c r="J248" s="104">
        <v>523.52</v>
      </c>
    </row>
    <row r="249" spans="1:10" ht="23.25">
      <c r="A249" s="85">
        <v>23416</v>
      </c>
      <c r="B249" s="87">
        <v>19</v>
      </c>
      <c r="C249" s="99">
        <v>88.961</v>
      </c>
      <c r="D249" s="99">
        <v>89.1298</v>
      </c>
      <c r="E249" s="113">
        <f t="shared" si="14"/>
        <v>0.1688000000000045</v>
      </c>
      <c r="F249" s="114">
        <f t="shared" si="15"/>
        <v>486.2591461658251</v>
      </c>
      <c r="G249" s="115">
        <f t="shared" si="16"/>
        <v>347.14</v>
      </c>
      <c r="H249" s="123">
        <v>67</v>
      </c>
      <c r="I249" s="104">
        <v>741.11</v>
      </c>
      <c r="J249" s="104">
        <v>393.97</v>
      </c>
    </row>
    <row r="250" spans="1:10" ht="23.25">
      <c r="A250" s="85"/>
      <c r="B250" s="87">
        <v>20</v>
      </c>
      <c r="C250" s="99">
        <v>84.655</v>
      </c>
      <c r="D250" s="99">
        <v>84.8187</v>
      </c>
      <c r="E250" s="113">
        <f t="shared" si="14"/>
        <v>0.16370000000000573</v>
      </c>
      <c r="F250" s="114">
        <f t="shared" si="15"/>
        <v>499.1005823348448</v>
      </c>
      <c r="G250" s="115">
        <f t="shared" si="16"/>
        <v>327.99</v>
      </c>
      <c r="H250" s="87">
        <v>68</v>
      </c>
      <c r="I250" s="104">
        <v>815.37</v>
      </c>
      <c r="J250" s="104">
        <v>487.38</v>
      </c>
    </row>
    <row r="251" spans="1:10" ht="23.25">
      <c r="A251" s="85"/>
      <c r="B251" s="87">
        <v>21</v>
      </c>
      <c r="C251" s="99">
        <v>90.0176</v>
      </c>
      <c r="D251" s="99">
        <v>90.1834</v>
      </c>
      <c r="E251" s="113">
        <f t="shared" si="14"/>
        <v>0.1658000000000044</v>
      </c>
      <c r="F251" s="114">
        <f t="shared" si="15"/>
        <v>446.3949168057843</v>
      </c>
      <c r="G251" s="115">
        <f t="shared" si="16"/>
        <v>371.41999999999996</v>
      </c>
      <c r="H251" s="123">
        <v>69</v>
      </c>
      <c r="I251" s="104">
        <v>740.68</v>
      </c>
      <c r="J251" s="104">
        <v>369.26</v>
      </c>
    </row>
    <row r="252" spans="1:10" ht="23.25">
      <c r="A252" s="85">
        <v>23426</v>
      </c>
      <c r="B252" s="87">
        <v>22</v>
      </c>
      <c r="C252" s="99">
        <v>86.161</v>
      </c>
      <c r="D252" s="99">
        <v>86.1632</v>
      </c>
      <c r="E252" s="113">
        <f t="shared" si="14"/>
        <v>0.002200000000001978</v>
      </c>
      <c r="F252" s="114">
        <f t="shared" si="15"/>
        <v>6.798726783899312</v>
      </c>
      <c r="G252" s="115">
        <f t="shared" si="16"/>
        <v>323.59</v>
      </c>
      <c r="H252" s="87">
        <v>70</v>
      </c>
      <c r="I252" s="104">
        <v>771.42</v>
      </c>
      <c r="J252" s="104">
        <v>447.83</v>
      </c>
    </row>
    <row r="253" spans="1:10" ht="23.25">
      <c r="A253" s="85"/>
      <c r="B253" s="87">
        <v>23</v>
      </c>
      <c r="C253" s="99">
        <v>87.6521</v>
      </c>
      <c r="D253" s="99">
        <v>87.6537</v>
      </c>
      <c r="E253" s="113">
        <f t="shared" si="14"/>
        <v>0.001599999999996271</v>
      </c>
      <c r="F253" s="114">
        <f t="shared" si="15"/>
        <v>4.99438132100222</v>
      </c>
      <c r="G253" s="115">
        <f t="shared" si="16"/>
        <v>320.35999999999996</v>
      </c>
      <c r="H253" s="123">
        <v>71</v>
      </c>
      <c r="I253" s="104">
        <v>706.16</v>
      </c>
      <c r="J253" s="104">
        <v>385.8</v>
      </c>
    </row>
    <row r="254" spans="1:10" ht="23.25">
      <c r="A254" s="85"/>
      <c r="B254" s="87">
        <v>24</v>
      </c>
      <c r="C254" s="99">
        <v>88.0218</v>
      </c>
      <c r="D254" s="99">
        <v>88.0248</v>
      </c>
      <c r="E254" s="113">
        <f t="shared" si="14"/>
        <v>0.0030000000000001137</v>
      </c>
      <c r="F254" s="114">
        <f t="shared" si="15"/>
        <v>9.41974378296946</v>
      </c>
      <c r="G254" s="115">
        <f t="shared" si="16"/>
        <v>318.48</v>
      </c>
      <c r="H254" s="87">
        <v>72</v>
      </c>
      <c r="I254" s="104">
        <v>836.08</v>
      </c>
      <c r="J254" s="104">
        <v>517.6</v>
      </c>
    </row>
    <row r="255" spans="1:10" ht="23.25">
      <c r="A255" s="85">
        <v>23447</v>
      </c>
      <c r="B255" s="87">
        <v>34</v>
      </c>
      <c r="C255" s="99">
        <v>86.9618</v>
      </c>
      <c r="D255" s="99">
        <v>86.9618</v>
      </c>
      <c r="E255" s="113">
        <f t="shared" si="14"/>
        <v>0</v>
      </c>
      <c r="F255" s="114">
        <f t="shared" si="15"/>
        <v>0</v>
      </c>
      <c r="G255" s="115">
        <f t="shared" si="16"/>
        <v>314.8800000000001</v>
      </c>
      <c r="H255" s="123">
        <v>73</v>
      </c>
      <c r="I255" s="104">
        <v>857.69</v>
      </c>
      <c r="J255" s="104">
        <v>542.81</v>
      </c>
    </row>
    <row r="256" spans="1:10" ht="23.25">
      <c r="A256" s="85"/>
      <c r="B256" s="87">
        <v>35</v>
      </c>
      <c r="C256" s="99">
        <v>86.0207</v>
      </c>
      <c r="D256" s="99">
        <v>86.0218</v>
      </c>
      <c r="E256" s="113">
        <f t="shared" si="14"/>
        <v>0.0010999999999938836</v>
      </c>
      <c r="F256" s="114">
        <f t="shared" si="15"/>
        <v>3.608568710408699</v>
      </c>
      <c r="G256" s="115">
        <f t="shared" si="16"/>
        <v>304.83</v>
      </c>
      <c r="H256" s="87">
        <v>74</v>
      </c>
      <c r="I256" s="104">
        <v>767.42</v>
      </c>
      <c r="J256" s="104">
        <v>462.59</v>
      </c>
    </row>
    <row r="257" spans="1:10" ht="23.25">
      <c r="A257" s="85"/>
      <c r="B257" s="87">
        <v>36</v>
      </c>
      <c r="C257" s="99">
        <v>84.9867</v>
      </c>
      <c r="D257" s="99">
        <v>84.9885</v>
      </c>
      <c r="E257" s="113">
        <f t="shared" si="14"/>
        <v>0.0018000000000029104</v>
      </c>
      <c r="F257" s="114">
        <f t="shared" si="15"/>
        <v>4.603109656308589</v>
      </c>
      <c r="G257" s="115">
        <f t="shared" si="16"/>
        <v>391.03999999999996</v>
      </c>
      <c r="H257" s="123">
        <v>75</v>
      </c>
      <c r="I257" s="104">
        <v>760.56</v>
      </c>
      <c r="J257" s="104">
        <v>369.52</v>
      </c>
    </row>
    <row r="258" spans="1:10" ht="23.25">
      <c r="A258" s="85">
        <v>23453</v>
      </c>
      <c r="B258" s="87">
        <v>34</v>
      </c>
      <c r="C258" s="99">
        <v>86.9396</v>
      </c>
      <c r="D258" s="99">
        <v>86.9396</v>
      </c>
      <c r="E258" s="113">
        <f t="shared" si="14"/>
        <v>0</v>
      </c>
      <c r="F258" s="114">
        <f t="shared" si="15"/>
        <v>0</v>
      </c>
      <c r="G258" s="115">
        <f t="shared" si="16"/>
        <v>295.86</v>
      </c>
      <c r="H258" s="87">
        <v>76</v>
      </c>
      <c r="I258" s="104">
        <v>865.09</v>
      </c>
      <c r="J258" s="104">
        <v>569.23</v>
      </c>
    </row>
    <row r="259" spans="1:10" ht="23.25">
      <c r="A259" s="85"/>
      <c r="B259" s="87">
        <v>35</v>
      </c>
      <c r="C259" s="99">
        <v>85.9882</v>
      </c>
      <c r="D259" s="99">
        <v>85.9882</v>
      </c>
      <c r="E259" s="113">
        <f t="shared" si="14"/>
        <v>0</v>
      </c>
      <c r="F259" s="114">
        <f t="shared" si="15"/>
        <v>0</v>
      </c>
      <c r="G259" s="115">
        <f t="shared" si="16"/>
        <v>316.28000000000003</v>
      </c>
      <c r="H259" s="123">
        <v>77</v>
      </c>
      <c r="I259" s="104">
        <v>819.08</v>
      </c>
      <c r="J259" s="104">
        <v>502.8</v>
      </c>
    </row>
    <row r="260" spans="1:10" s="177" customFormat="1" ht="24" thickBot="1">
      <c r="A260" s="139"/>
      <c r="B260" s="140">
        <v>36</v>
      </c>
      <c r="C260" s="141">
        <v>84.9634</v>
      </c>
      <c r="D260" s="141">
        <v>84.9646</v>
      </c>
      <c r="E260" s="142">
        <f t="shared" si="14"/>
        <v>0.0012000000000114142</v>
      </c>
      <c r="F260" s="143">
        <f t="shared" si="15"/>
        <v>3.2521206537071854</v>
      </c>
      <c r="G260" s="144">
        <f t="shared" si="16"/>
        <v>368.98999999999995</v>
      </c>
      <c r="H260" s="140">
        <v>78</v>
      </c>
      <c r="I260" s="146">
        <v>746.78</v>
      </c>
      <c r="J260" s="146">
        <v>377.79</v>
      </c>
    </row>
    <row r="261" spans="1:10" ht="23.25">
      <c r="A261" s="117">
        <v>23473</v>
      </c>
      <c r="B261" s="123">
        <v>1</v>
      </c>
      <c r="C261" s="118">
        <v>85.3249</v>
      </c>
      <c r="D261" s="118">
        <v>85.331</v>
      </c>
      <c r="E261" s="172">
        <f>D261-C261</f>
        <v>0.006100000000003547</v>
      </c>
      <c r="F261" s="173">
        <f>((10^6)*E261/G261)</f>
        <v>19.845788463426967</v>
      </c>
      <c r="G261" s="174">
        <f>I261-J261</f>
        <v>307.37</v>
      </c>
      <c r="H261" s="123">
        <v>1</v>
      </c>
      <c r="I261" s="122">
        <v>807.22</v>
      </c>
      <c r="J261" s="122">
        <v>499.85</v>
      </c>
    </row>
    <row r="262" spans="1:10" ht="23.25">
      <c r="A262" s="85"/>
      <c r="B262" s="87">
        <v>2</v>
      </c>
      <c r="C262" s="99">
        <v>87.3792</v>
      </c>
      <c r="D262" s="99">
        <v>87.39</v>
      </c>
      <c r="E262" s="113">
        <f>D262-C262</f>
        <v>0.010800000000003251</v>
      </c>
      <c r="F262" s="173">
        <f>((10^6)*E262/G262)</f>
        <v>32.573289902289936</v>
      </c>
      <c r="G262" s="115">
        <f>I262-J262</f>
        <v>331.56000000000006</v>
      </c>
      <c r="H262" s="87">
        <v>2</v>
      </c>
      <c r="I262" s="104">
        <v>699.21</v>
      </c>
      <c r="J262" s="104">
        <v>367.65</v>
      </c>
    </row>
    <row r="263" spans="1:10" ht="23.25">
      <c r="A263" s="85"/>
      <c r="B263" s="87">
        <v>3</v>
      </c>
      <c r="C263" s="99">
        <v>85.8144</v>
      </c>
      <c r="D263" s="99">
        <v>85.8238</v>
      </c>
      <c r="E263" s="113">
        <f>D263-C263</f>
        <v>0.009399999999999409</v>
      </c>
      <c r="F263" s="173">
        <f>((10^6)*E263/G263)</f>
        <v>28.77257422711788</v>
      </c>
      <c r="G263" s="115">
        <f>I263-J263</f>
        <v>326.69999999999993</v>
      </c>
      <c r="H263" s="123">
        <v>3</v>
      </c>
      <c r="I263" s="104">
        <v>747.05</v>
      </c>
      <c r="J263" s="104">
        <v>420.35</v>
      </c>
    </row>
    <row r="264" spans="1:10" ht="23.25">
      <c r="A264" s="85">
        <v>23489</v>
      </c>
      <c r="B264" s="87">
        <v>4</v>
      </c>
      <c r="C264" s="99">
        <v>84.9605</v>
      </c>
      <c r="D264" s="99">
        <v>85.14</v>
      </c>
      <c r="E264" s="113">
        <f aca="true" t="shared" si="17" ref="E264:E327">D264-C264</f>
        <v>0.17950000000000443</v>
      </c>
      <c r="F264" s="173">
        <f aca="true" t="shared" si="18" ref="F264:F327">((10^6)*E264/G264)</f>
        <v>566.4247396655236</v>
      </c>
      <c r="G264" s="115">
        <f aca="true" t="shared" si="19" ref="G264:G327">I264-J264</f>
        <v>316.9</v>
      </c>
      <c r="H264" s="87">
        <v>4</v>
      </c>
      <c r="I264" s="104">
        <v>859.49</v>
      </c>
      <c r="J264" s="104">
        <v>542.59</v>
      </c>
    </row>
    <row r="265" spans="1:10" ht="23.25">
      <c r="A265" s="85"/>
      <c r="B265" s="87">
        <v>5</v>
      </c>
      <c r="C265" s="99">
        <v>84.9733</v>
      </c>
      <c r="D265" s="99">
        <v>85.1605</v>
      </c>
      <c r="E265" s="113">
        <f t="shared" si="17"/>
        <v>0.18720000000000425</v>
      </c>
      <c r="F265" s="173">
        <f t="shared" si="18"/>
        <v>564.4334559488759</v>
      </c>
      <c r="G265" s="115">
        <f t="shared" si="19"/>
        <v>331.6600000000001</v>
      </c>
      <c r="H265" s="123">
        <v>5</v>
      </c>
      <c r="I265" s="104">
        <v>850.57</v>
      </c>
      <c r="J265" s="104">
        <v>518.91</v>
      </c>
    </row>
    <row r="266" spans="1:10" ht="23.25">
      <c r="A266" s="85"/>
      <c r="B266" s="87">
        <v>6</v>
      </c>
      <c r="C266" s="99">
        <v>87.4059</v>
      </c>
      <c r="D266" s="99">
        <v>87.6069</v>
      </c>
      <c r="E266" s="113">
        <f t="shared" si="17"/>
        <v>0.2009999999999934</v>
      </c>
      <c r="F266" s="173">
        <f t="shared" si="18"/>
        <v>573.8266529633247</v>
      </c>
      <c r="G266" s="115">
        <f t="shared" si="19"/>
        <v>350.28000000000003</v>
      </c>
      <c r="H266" s="87">
        <v>6</v>
      </c>
      <c r="I266" s="104">
        <v>716.09</v>
      </c>
      <c r="J266" s="104">
        <v>365.81</v>
      </c>
    </row>
    <row r="267" spans="1:10" ht="23.25">
      <c r="A267" s="85">
        <v>23509</v>
      </c>
      <c r="B267" s="87">
        <v>19</v>
      </c>
      <c r="C267" s="99">
        <v>88.9526</v>
      </c>
      <c r="D267" s="99">
        <v>88.9674</v>
      </c>
      <c r="E267" s="113">
        <f t="shared" si="17"/>
        <v>0.014799999999993929</v>
      </c>
      <c r="F267" s="173">
        <f t="shared" si="18"/>
        <v>56.883695902813145</v>
      </c>
      <c r="G267" s="115">
        <f t="shared" si="19"/>
        <v>260.18000000000006</v>
      </c>
      <c r="H267" s="123">
        <v>7</v>
      </c>
      <c r="I267" s="104">
        <v>800.11</v>
      </c>
      <c r="J267" s="104">
        <v>539.93</v>
      </c>
    </row>
    <row r="268" spans="1:10" ht="23.25">
      <c r="A268" s="85"/>
      <c r="B268" s="87">
        <v>20</v>
      </c>
      <c r="C268" s="99">
        <v>84.6349</v>
      </c>
      <c r="D268" s="99">
        <v>84.6584</v>
      </c>
      <c r="E268" s="113">
        <f t="shared" si="17"/>
        <v>0.023499999999998522</v>
      </c>
      <c r="F268" s="173">
        <f t="shared" si="18"/>
        <v>73.07668387337061</v>
      </c>
      <c r="G268" s="115">
        <f t="shared" si="19"/>
        <v>321.58000000000004</v>
      </c>
      <c r="H268" s="87">
        <v>8</v>
      </c>
      <c r="I268" s="104">
        <v>663.07</v>
      </c>
      <c r="J268" s="104">
        <v>341.49</v>
      </c>
    </row>
    <row r="269" spans="1:10" ht="23.25">
      <c r="A269" s="85"/>
      <c r="B269" s="87">
        <v>21</v>
      </c>
      <c r="C269" s="99">
        <v>90.0481</v>
      </c>
      <c r="D269" s="99">
        <v>90.0699</v>
      </c>
      <c r="E269" s="113">
        <f t="shared" si="17"/>
        <v>0.02179999999999893</v>
      </c>
      <c r="F269" s="173">
        <f t="shared" si="18"/>
        <v>64.05924010460735</v>
      </c>
      <c r="G269" s="115">
        <f t="shared" si="19"/>
        <v>340.31000000000006</v>
      </c>
      <c r="H269" s="123">
        <v>9</v>
      </c>
      <c r="I269" s="104">
        <v>706.19</v>
      </c>
      <c r="J269" s="104">
        <v>365.88</v>
      </c>
    </row>
    <row r="270" spans="1:10" ht="23.25">
      <c r="A270" s="85">
        <v>23518</v>
      </c>
      <c r="B270" s="87">
        <v>22</v>
      </c>
      <c r="C270" s="99">
        <v>86.2106</v>
      </c>
      <c r="D270" s="99">
        <v>86.2383</v>
      </c>
      <c r="E270" s="113">
        <f t="shared" si="17"/>
        <v>0.02769999999999584</v>
      </c>
      <c r="F270" s="173">
        <f t="shared" si="18"/>
        <v>97.29881625626415</v>
      </c>
      <c r="G270" s="115">
        <f t="shared" si="19"/>
        <v>284.69</v>
      </c>
      <c r="H270" s="87">
        <v>10</v>
      </c>
      <c r="I270" s="104">
        <v>637.24</v>
      </c>
      <c r="J270" s="104">
        <v>352.55</v>
      </c>
    </row>
    <row r="271" spans="1:10" ht="23.25">
      <c r="A271" s="85"/>
      <c r="B271" s="87">
        <v>23</v>
      </c>
      <c r="C271" s="99">
        <v>87.6952</v>
      </c>
      <c r="D271" s="99">
        <v>87.7227</v>
      </c>
      <c r="E271" s="113">
        <f t="shared" si="17"/>
        <v>0.02750000000000341</v>
      </c>
      <c r="F271" s="173">
        <f t="shared" si="18"/>
        <v>109.5879493106058</v>
      </c>
      <c r="G271" s="115">
        <f t="shared" si="19"/>
        <v>250.93999999999994</v>
      </c>
      <c r="H271" s="123">
        <v>11</v>
      </c>
      <c r="I271" s="104">
        <v>805.53</v>
      </c>
      <c r="J271" s="104">
        <v>554.59</v>
      </c>
    </row>
    <row r="272" spans="1:10" ht="23.25">
      <c r="A272" s="85"/>
      <c r="B272" s="87">
        <v>24</v>
      </c>
      <c r="C272" s="99">
        <v>88.0614</v>
      </c>
      <c r="D272" s="99">
        <v>88.0871</v>
      </c>
      <c r="E272" s="113">
        <f t="shared" si="17"/>
        <v>0.0257000000000005</v>
      </c>
      <c r="F272" s="173">
        <f t="shared" si="18"/>
        <v>96.2835306458883</v>
      </c>
      <c r="G272" s="115">
        <f t="shared" si="19"/>
        <v>266.91999999999996</v>
      </c>
      <c r="H272" s="87">
        <v>12</v>
      </c>
      <c r="I272" s="104">
        <v>634.68</v>
      </c>
      <c r="J272" s="104">
        <v>367.76</v>
      </c>
    </row>
    <row r="273" spans="1:10" ht="23.25">
      <c r="A273" s="85">
        <v>23538</v>
      </c>
      <c r="B273" s="87">
        <v>13</v>
      </c>
      <c r="C273" s="99">
        <v>85.3337</v>
      </c>
      <c r="D273" s="99">
        <v>85.5047</v>
      </c>
      <c r="E273" s="113">
        <f t="shared" si="17"/>
        <v>0.17100000000000648</v>
      </c>
      <c r="F273" s="173">
        <f t="shared" si="18"/>
        <v>600.8010680908104</v>
      </c>
      <c r="G273" s="115">
        <f t="shared" si="19"/>
        <v>284.62000000000006</v>
      </c>
      <c r="H273" s="123">
        <v>13</v>
      </c>
      <c r="I273" s="104">
        <v>784.32</v>
      </c>
      <c r="J273" s="104">
        <v>499.7</v>
      </c>
    </row>
    <row r="274" spans="1:10" ht="23.25">
      <c r="A274" s="85"/>
      <c r="B274" s="87">
        <v>14</v>
      </c>
      <c r="C274" s="99">
        <v>87.8243</v>
      </c>
      <c r="D274" s="99">
        <v>88.0354</v>
      </c>
      <c r="E274" s="113">
        <f t="shared" si="17"/>
        <v>0.21110000000000184</v>
      </c>
      <c r="F274" s="173">
        <f t="shared" si="18"/>
        <v>620.553824445887</v>
      </c>
      <c r="G274" s="115">
        <f t="shared" si="19"/>
        <v>340.17999999999995</v>
      </c>
      <c r="H274" s="87">
        <v>14</v>
      </c>
      <c r="I274" s="104">
        <v>705.16</v>
      </c>
      <c r="J274" s="104">
        <v>364.98</v>
      </c>
    </row>
    <row r="275" spans="1:10" ht="23.25">
      <c r="A275" s="85"/>
      <c r="B275" s="87">
        <v>15</v>
      </c>
      <c r="C275" s="99">
        <v>87.0466</v>
      </c>
      <c r="D275" s="99">
        <v>87.2529</v>
      </c>
      <c r="E275" s="113">
        <f t="shared" si="17"/>
        <v>0.20629999999999882</v>
      </c>
      <c r="F275" s="173">
        <f t="shared" si="18"/>
        <v>613.4221402872315</v>
      </c>
      <c r="G275" s="115">
        <f t="shared" si="19"/>
        <v>336.30999999999995</v>
      </c>
      <c r="H275" s="123">
        <v>15</v>
      </c>
      <c r="I275" s="104">
        <v>730.3</v>
      </c>
      <c r="J275" s="104">
        <v>393.99</v>
      </c>
    </row>
    <row r="276" spans="1:10" ht="23.25">
      <c r="A276" s="85">
        <v>23551</v>
      </c>
      <c r="B276" s="87">
        <v>16</v>
      </c>
      <c r="C276" s="99">
        <v>85.7157</v>
      </c>
      <c r="D276" s="99">
        <v>85.7298</v>
      </c>
      <c r="E276" s="113">
        <f t="shared" si="17"/>
        <v>0.014099999999999113</v>
      </c>
      <c r="F276" s="173">
        <f t="shared" si="18"/>
        <v>49.44245739532616</v>
      </c>
      <c r="G276" s="115">
        <f t="shared" si="19"/>
        <v>285.17999999999995</v>
      </c>
      <c r="H276" s="87">
        <v>16</v>
      </c>
      <c r="I276" s="104">
        <v>836.51</v>
      </c>
      <c r="J276" s="104">
        <v>551.33</v>
      </c>
    </row>
    <row r="277" spans="1:10" ht="23.25">
      <c r="A277" s="85"/>
      <c r="B277" s="87">
        <v>17</v>
      </c>
      <c r="C277" s="99">
        <v>89.4036</v>
      </c>
      <c r="D277" s="99">
        <v>89.4195</v>
      </c>
      <c r="E277" s="113">
        <f t="shared" si="17"/>
        <v>0.015900000000002024</v>
      </c>
      <c r="F277" s="173">
        <f t="shared" si="18"/>
        <v>57.627487224102154</v>
      </c>
      <c r="G277" s="115">
        <f t="shared" si="19"/>
        <v>275.90999999999997</v>
      </c>
      <c r="H277" s="123">
        <v>17</v>
      </c>
      <c r="I277" s="104">
        <v>828.74</v>
      </c>
      <c r="J277" s="104">
        <v>552.83</v>
      </c>
    </row>
    <row r="278" spans="1:10" ht="23.25">
      <c r="A278" s="85"/>
      <c r="B278" s="87">
        <v>18</v>
      </c>
      <c r="C278" s="99">
        <v>86.8562</v>
      </c>
      <c r="D278" s="99">
        <v>86.8703</v>
      </c>
      <c r="E278" s="113">
        <f t="shared" si="17"/>
        <v>0.014099999999999113</v>
      </c>
      <c r="F278" s="173">
        <f t="shared" si="18"/>
        <v>46.848523108612525</v>
      </c>
      <c r="G278" s="115">
        <f t="shared" si="19"/>
        <v>300.97</v>
      </c>
      <c r="H278" s="87">
        <v>18</v>
      </c>
      <c r="I278" s="104">
        <v>787.32</v>
      </c>
      <c r="J278" s="104">
        <v>486.35</v>
      </c>
    </row>
    <row r="279" spans="1:10" ht="23.25">
      <c r="A279" s="85">
        <v>23566</v>
      </c>
      <c r="B279" s="87">
        <v>1</v>
      </c>
      <c r="C279" s="99">
        <v>85.3945</v>
      </c>
      <c r="D279" s="99">
        <v>85.4141</v>
      </c>
      <c r="E279" s="113">
        <f t="shared" si="17"/>
        <v>0.019600000000011164</v>
      </c>
      <c r="F279" s="173">
        <f t="shared" si="18"/>
        <v>68.50512040827364</v>
      </c>
      <c r="G279" s="115">
        <f t="shared" si="19"/>
        <v>286.1099999999999</v>
      </c>
      <c r="H279" s="123">
        <v>19</v>
      </c>
      <c r="I279" s="104">
        <v>798.81</v>
      </c>
      <c r="J279" s="104">
        <v>512.7</v>
      </c>
    </row>
    <row r="280" spans="1:10" ht="23.25">
      <c r="A280" s="85"/>
      <c r="B280" s="87">
        <v>2</v>
      </c>
      <c r="C280" s="99">
        <v>87.4487</v>
      </c>
      <c r="D280" s="99">
        <v>87.4671</v>
      </c>
      <c r="E280" s="113">
        <f t="shared" si="17"/>
        <v>0.01839999999999975</v>
      </c>
      <c r="F280" s="173">
        <f t="shared" si="18"/>
        <v>62.12438382064877</v>
      </c>
      <c r="G280" s="115">
        <f t="shared" si="19"/>
        <v>296.17999999999995</v>
      </c>
      <c r="H280" s="87">
        <v>20</v>
      </c>
      <c r="I280" s="104">
        <v>834.54</v>
      </c>
      <c r="J280" s="104">
        <v>538.36</v>
      </c>
    </row>
    <row r="281" spans="1:10" ht="23.25">
      <c r="A281" s="85"/>
      <c r="B281" s="87">
        <v>3</v>
      </c>
      <c r="C281" s="99">
        <v>85.8756</v>
      </c>
      <c r="D281" s="99">
        <v>85.8952</v>
      </c>
      <c r="E281" s="113">
        <f t="shared" si="17"/>
        <v>0.019599999999996953</v>
      </c>
      <c r="F281" s="173">
        <f t="shared" si="18"/>
        <v>70.20308750312316</v>
      </c>
      <c r="G281" s="115">
        <f t="shared" si="19"/>
        <v>279.18999999999994</v>
      </c>
      <c r="H281" s="123">
        <v>21</v>
      </c>
      <c r="I281" s="104">
        <v>819.38</v>
      </c>
      <c r="J281" s="104">
        <v>540.19</v>
      </c>
    </row>
    <row r="282" spans="1:10" ht="23.25">
      <c r="A282" s="85">
        <v>23572</v>
      </c>
      <c r="B282" s="87">
        <v>4</v>
      </c>
      <c r="C282" s="99">
        <v>84.9964</v>
      </c>
      <c r="D282" s="99">
        <v>85.0205</v>
      </c>
      <c r="E282" s="113">
        <f t="shared" si="17"/>
        <v>0.02410000000000423</v>
      </c>
      <c r="F282" s="173">
        <f t="shared" si="18"/>
        <v>77.54681768454928</v>
      </c>
      <c r="G282" s="115">
        <f t="shared" si="19"/>
        <v>310.78000000000003</v>
      </c>
      <c r="H282" s="87">
        <v>22</v>
      </c>
      <c r="I282" s="104">
        <v>654.12</v>
      </c>
      <c r="J282" s="104">
        <v>343.34</v>
      </c>
    </row>
    <row r="283" spans="1:10" ht="23.25">
      <c r="A283" s="85"/>
      <c r="B283" s="87">
        <v>5</v>
      </c>
      <c r="C283" s="99">
        <v>85.0389</v>
      </c>
      <c r="D283" s="99">
        <v>85.0629</v>
      </c>
      <c r="E283" s="113">
        <f t="shared" si="17"/>
        <v>0.02400000000000091</v>
      </c>
      <c r="F283" s="173">
        <f t="shared" si="18"/>
        <v>82.51959840462425</v>
      </c>
      <c r="G283" s="115">
        <f t="shared" si="19"/>
        <v>290.8399999999999</v>
      </c>
      <c r="H283" s="123">
        <v>23</v>
      </c>
      <c r="I283" s="104">
        <v>841.17</v>
      </c>
      <c r="J283" s="104">
        <v>550.33</v>
      </c>
    </row>
    <row r="284" spans="1:10" ht="23.25">
      <c r="A284" s="85"/>
      <c r="B284" s="87">
        <v>6</v>
      </c>
      <c r="C284" s="99">
        <v>87.4515</v>
      </c>
      <c r="D284" s="99">
        <v>87.4841</v>
      </c>
      <c r="E284" s="113">
        <f t="shared" si="17"/>
        <v>0.03260000000000218</v>
      </c>
      <c r="F284" s="173">
        <f t="shared" si="18"/>
        <v>96.37272001656127</v>
      </c>
      <c r="G284" s="115">
        <f t="shared" si="19"/>
        <v>338.27</v>
      </c>
      <c r="H284" s="87">
        <v>24</v>
      </c>
      <c r="I284" s="104">
        <v>637.64</v>
      </c>
      <c r="J284" s="104">
        <v>299.37</v>
      </c>
    </row>
    <row r="285" spans="1:10" ht="23.25">
      <c r="A285" s="85">
        <v>23578</v>
      </c>
      <c r="B285" s="87">
        <v>7</v>
      </c>
      <c r="C285" s="99">
        <v>86.3842</v>
      </c>
      <c r="D285" s="99">
        <v>86.5298</v>
      </c>
      <c r="E285" s="113">
        <f t="shared" si="17"/>
        <v>0.14559999999998752</v>
      </c>
      <c r="F285" s="173">
        <f t="shared" si="18"/>
        <v>483.27137546464263</v>
      </c>
      <c r="G285" s="115">
        <f t="shared" si="19"/>
        <v>301.28</v>
      </c>
      <c r="H285" s="123">
        <v>25</v>
      </c>
      <c r="I285" s="104">
        <v>673.77</v>
      </c>
      <c r="J285" s="104">
        <v>372.49</v>
      </c>
    </row>
    <row r="286" spans="1:10" ht="23.25">
      <c r="A286" s="85"/>
      <c r="B286" s="87">
        <v>8</v>
      </c>
      <c r="C286" s="99">
        <v>84.771</v>
      </c>
      <c r="D286" s="99">
        <v>84.9028</v>
      </c>
      <c r="E286" s="113">
        <f t="shared" si="17"/>
        <v>0.13179999999999836</v>
      </c>
      <c r="F286" s="173">
        <f t="shared" si="18"/>
        <v>457.3847862298667</v>
      </c>
      <c r="G286" s="115">
        <f t="shared" si="19"/>
        <v>288.15999999999997</v>
      </c>
      <c r="H286" s="87">
        <v>26</v>
      </c>
      <c r="I286" s="104">
        <v>683.38</v>
      </c>
      <c r="J286" s="104">
        <v>395.22</v>
      </c>
    </row>
    <row r="287" spans="1:10" ht="23.25">
      <c r="A287" s="85"/>
      <c r="B287" s="87">
        <v>9</v>
      </c>
      <c r="C287" s="99">
        <v>87.6188</v>
      </c>
      <c r="D287" s="99">
        <v>87.7664</v>
      </c>
      <c r="E287" s="113">
        <f t="shared" si="17"/>
        <v>0.14760000000001128</v>
      </c>
      <c r="F287" s="173">
        <f t="shared" si="18"/>
        <v>484.99983570469976</v>
      </c>
      <c r="G287" s="115">
        <f t="shared" si="19"/>
        <v>304.33000000000004</v>
      </c>
      <c r="H287" s="123">
        <v>27</v>
      </c>
      <c r="I287" s="104">
        <v>667.85</v>
      </c>
      <c r="J287" s="104">
        <v>363.52</v>
      </c>
    </row>
    <row r="288" spans="1:10" ht="23.25">
      <c r="A288" s="85">
        <v>23600</v>
      </c>
      <c r="B288" s="87">
        <v>31</v>
      </c>
      <c r="C288" s="99">
        <v>93.4677</v>
      </c>
      <c r="D288" s="99">
        <v>94.6566</v>
      </c>
      <c r="E288" s="113">
        <f t="shared" si="17"/>
        <v>1.1889000000000038</v>
      </c>
      <c r="F288" s="173">
        <f t="shared" si="18"/>
        <v>4275.080906148881</v>
      </c>
      <c r="G288" s="115">
        <f t="shared" si="19"/>
        <v>278.1</v>
      </c>
      <c r="H288" s="87">
        <v>28</v>
      </c>
      <c r="I288" s="104">
        <v>830.22</v>
      </c>
      <c r="J288" s="104">
        <v>552.12</v>
      </c>
    </row>
    <row r="289" spans="1:10" ht="23.25">
      <c r="A289" s="85"/>
      <c r="B289" s="87">
        <v>32</v>
      </c>
      <c r="C289" s="99">
        <v>84.0232</v>
      </c>
      <c r="D289" s="99">
        <v>85.4444</v>
      </c>
      <c r="E289" s="113">
        <f t="shared" si="17"/>
        <v>1.421199999999999</v>
      </c>
      <c r="F289" s="173">
        <f t="shared" si="18"/>
        <v>4085.316775899733</v>
      </c>
      <c r="G289" s="115">
        <f t="shared" si="19"/>
        <v>347.87999999999994</v>
      </c>
      <c r="H289" s="123">
        <v>29</v>
      </c>
      <c r="I289" s="104">
        <v>679.04</v>
      </c>
      <c r="J289" s="104">
        <v>331.16</v>
      </c>
    </row>
    <row r="290" spans="1:10" ht="23.25">
      <c r="A290" s="85"/>
      <c r="B290" s="87">
        <v>33</v>
      </c>
      <c r="C290" s="99">
        <v>88.4221</v>
      </c>
      <c r="D290" s="99">
        <v>89.5337</v>
      </c>
      <c r="E290" s="113">
        <f t="shared" si="17"/>
        <v>1.1115999999999957</v>
      </c>
      <c r="F290" s="173">
        <f t="shared" si="18"/>
        <v>4037.1903827994324</v>
      </c>
      <c r="G290" s="115">
        <f t="shared" si="19"/>
        <v>275.34000000000003</v>
      </c>
      <c r="H290" s="87">
        <v>30</v>
      </c>
      <c r="I290" s="104">
        <v>830.71</v>
      </c>
      <c r="J290" s="104">
        <v>555.37</v>
      </c>
    </row>
    <row r="291" spans="1:10" ht="23.25">
      <c r="A291" s="85">
        <v>23605</v>
      </c>
      <c r="B291" s="87">
        <v>34</v>
      </c>
      <c r="C291" s="99">
        <v>87.0284</v>
      </c>
      <c r="D291" s="99">
        <v>87.2349</v>
      </c>
      <c r="E291" s="113">
        <f t="shared" si="17"/>
        <v>0.20649999999999125</v>
      </c>
      <c r="F291" s="173">
        <f t="shared" si="18"/>
        <v>583.6795839339474</v>
      </c>
      <c r="G291" s="115">
        <f t="shared" si="19"/>
        <v>353.79</v>
      </c>
      <c r="H291" s="123">
        <v>31</v>
      </c>
      <c r="I291" s="104">
        <v>670.83</v>
      </c>
      <c r="J291" s="104">
        <v>317.04</v>
      </c>
    </row>
    <row r="292" spans="1:10" ht="23.25">
      <c r="A292" s="85"/>
      <c r="B292" s="87">
        <v>35</v>
      </c>
      <c r="C292" s="99">
        <v>86.0877</v>
      </c>
      <c r="D292" s="99">
        <v>86.2917</v>
      </c>
      <c r="E292" s="113">
        <f t="shared" si="17"/>
        <v>0.20400000000000773</v>
      </c>
      <c r="F292" s="173">
        <f t="shared" si="18"/>
        <v>602.4808033077607</v>
      </c>
      <c r="G292" s="115">
        <f t="shared" si="19"/>
        <v>338.59999999999997</v>
      </c>
      <c r="H292" s="87">
        <v>32</v>
      </c>
      <c r="I292" s="104">
        <v>722.16</v>
      </c>
      <c r="J292" s="104">
        <v>383.56</v>
      </c>
    </row>
    <row r="293" spans="1:10" ht="23.25">
      <c r="A293" s="85"/>
      <c r="B293" s="87">
        <v>36</v>
      </c>
      <c r="C293" s="99">
        <v>85.0611</v>
      </c>
      <c r="D293" s="99">
        <v>85.24</v>
      </c>
      <c r="E293" s="113">
        <f t="shared" si="17"/>
        <v>0.17889999999999873</v>
      </c>
      <c r="F293" s="173">
        <f t="shared" si="18"/>
        <v>595.261861981762</v>
      </c>
      <c r="G293" s="115">
        <f t="shared" si="19"/>
        <v>300.53999999999996</v>
      </c>
      <c r="H293" s="175">
        <v>33</v>
      </c>
      <c r="I293" s="104">
        <v>834.17</v>
      </c>
      <c r="J293" s="104">
        <v>533.63</v>
      </c>
    </row>
    <row r="294" spans="1:10" ht="23.25">
      <c r="A294" s="85">
        <v>23605</v>
      </c>
      <c r="B294" s="87">
        <v>28</v>
      </c>
      <c r="C294" s="99">
        <v>90.7603</v>
      </c>
      <c r="D294" s="99">
        <v>90.9359</v>
      </c>
      <c r="E294" s="113">
        <f t="shared" si="17"/>
        <v>0.17560000000000286</v>
      </c>
      <c r="F294" s="173">
        <f t="shared" si="18"/>
        <v>574.1751953699861</v>
      </c>
      <c r="G294" s="115">
        <f t="shared" si="19"/>
        <v>305.83</v>
      </c>
      <c r="H294" s="87">
        <v>34</v>
      </c>
      <c r="I294" s="104">
        <v>682.02</v>
      </c>
      <c r="J294" s="104">
        <v>376.19</v>
      </c>
    </row>
    <row r="295" spans="1:10" ht="23.25">
      <c r="A295" s="85"/>
      <c r="B295" s="87">
        <v>29</v>
      </c>
      <c r="C295" s="99">
        <v>85.2773</v>
      </c>
      <c r="D295" s="99">
        <v>85.4435</v>
      </c>
      <c r="E295" s="113">
        <f t="shared" si="17"/>
        <v>0.16620000000000346</v>
      </c>
      <c r="F295" s="173">
        <f t="shared" si="18"/>
        <v>580.2059696282193</v>
      </c>
      <c r="G295" s="115">
        <f t="shared" si="19"/>
        <v>286.45000000000005</v>
      </c>
      <c r="H295" s="123">
        <v>35</v>
      </c>
      <c r="I295" s="104">
        <v>821.36</v>
      </c>
      <c r="J295" s="104">
        <v>534.91</v>
      </c>
    </row>
    <row r="296" spans="1:10" ht="23.25">
      <c r="A296" s="85"/>
      <c r="B296" s="87">
        <v>30</v>
      </c>
      <c r="C296" s="99">
        <v>85.3505</v>
      </c>
      <c r="D296" s="99">
        <v>85.5295</v>
      </c>
      <c r="E296" s="113">
        <f t="shared" si="17"/>
        <v>0.17900000000000205</v>
      </c>
      <c r="F296" s="173">
        <f t="shared" si="18"/>
        <v>577.7734740647559</v>
      </c>
      <c r="G296" s="115">
        <f t="shared" si="19"/>
        <v>309.81000000000006</v>
      </c>
      <c r="H296" s="87">
        <v>36</v>
      </c>
      <c r="I296" s="104">
        <v>828.09</v>
      </c>
      <c r="J296" s="104">
        <v>518.28</v>
      </c>
    </row>
    <row r="297" spans="1:10" ht="23.25">
      <c r="A297" s="85">
        <v>23608</v>
      </c>
      <c r="B297" s="87">
        <v>31</v>
      </c>
      <c r="C297" s="99">
        <v>91.4005</v>
      </c>
      <c r="D297" s="99">
        <v>91.6306</v>
      </c>
      <c r="E297" s="113">
        <f t="shared" si="17"/>
        <v>0.2301000000000073</v>
      </c>
      <c r="F297" s="173">
        <f t="shared" si="18"/>
        <v>673.6934563021733</v>
      </c>
      <c r="G297" s="115">
        <f t="shared" si="19"/>
        <v>341.55</v>
      </c>
      <c r="H297" s="123">
        <v>37</v>
      </c>
      <c r="I297" s="104">
        <v>820.61</v>
      </c>
      <c r="J297" s="104">
        <v>479.06</v>
      </c>
    </row>
    <row r="298" spans="1:10" ht="23.25">
      <c r="A298" s="85"/>
      <c r="B298" s="87">
        <v>32</v>
      </c>
      <c r="C298" s="99">
        <v>84.0026</v>
      </c>
      <c r="D298" s="99">
        <v>84.1838</v>
      </c>
      <c r="E298" s="113">
        <f t="shared" si="17"/>
        <v>0.18120000000000402</v>
      </c>
      <c r="F298" s="173">
        <f t="shared" si="18"/>
        <v>544.0951265651863</v>
      </c>
      <c r="G298" s="115">
        <f t="shared" si="19"/>
        <v>333.03000000000003</v>
      </c>
      <c r="H298" s="87">
        <v>38</v>
      </c>
      <c r="I298" s="104">
        <v>694.34</v>
      </c>
      <c r="J298" s="104">
        <v>361.31</v>
      </c>
    </row>
    <row r="299" spans="1:10" ht="23.25">
      <c r="A299" s="85"/>
      <c r="B299" s="87">
        <v>33</v>
      </c>
      <c r="C299" s="99">
        <v>88.4185</v>
      </c>
      <c r="D299" s="99">
        <v>88.5876</v>
      </c>
      <c r="E299" s="113">
        <f t="shared" si="17"/>
        <v>0.16910000000000025</v>
      </c>
      <c r="F299" s="173">
        <f t="shared" si="18"/>
        <v>489.57730167921324</v>
      </c>
      <c r="G299" s="115">
        <f t="shared" si="19"/>
        <v>345.40000000000003</v>
      </c>
      <c r="H299" s="123">
        <v>39</v>
      </c>
      <c r="I299" s="104">
        <v>618.21</v>
      </c>
      <c r="J299" s="104">
        <v>272.81</v>
      </c>
    </row>
    <row r="300" spans="1:10" ht="23.25">
      <c r="A300" s="85">
        <v>23626</v>
      </c>
      <c r="B300" s="87">
        <v>28</v>
      </c>
      <c r="C300" s="99">
        <v>91.7254</v>
      </c>
      <c r="D300" s="99">
        <v>91.7649</v>
      </c>
      <c r="E300" s="113">
        <f t="shared" si="17"/>
        <v>0.039500000000003865</v>
      </c>
      <c r="F300" s="173">
        <f t="shared" si="18"/>
        <v>131.66227792408208</v>
      </c>
      <c r="G300" s="115">
        <f t="shared" si="19"/>
        <v>300.01</v>
      </c>
      <c r="H300" s="87">
        <v>40</v>
      </c>
      <c r="I300" s="104">
        <v>863.84</v>
      </c>
      <c r="J300" s="104">
        <v>563.83</v>
      </c>
    </row>
    <row r="301" spans="1:10" ht="23.25">
      <c r="A301" s="85"/>
      <c r="B301" s="87">
        <v>29</v>
      </c>
      <c r="C301" s="99">
        <v>85.2512</v>
      </c>
      <c r="D301" s="99">
        <v>85.2881</v>
      </c>
      <c r="E301" s="113">
        <f t="shared" si="17"/>
        <v>0.03690000000000282</v>
      </c>
      <c r="F301" s="173">
        <f t="shared" si="18"/>
        <v>104.48817782812635</v>
      </c>
      <c r="G301" s="115">
        <f t="shared" si="19"/>
        <v>353.15000000000003</v>
      </c>
      <c r="H301" s="123">
        <v>41</v>
      </c>
      <c r="I301" s="104">
        <v>832.22</v>
      </c>
      <c r="J301" s="104">
        <v>479.07</v>
      </c>
    </row>
    <row r="302" spans="1:10" ht="23.25">
      <c r="A302" s="85"/>
      <c r="B302" s="87">
        <v>30</v>
      </c>
      <c r="C302" s="99">
        <v>85.3327</v>
      </c>
      <c r="D302" s="99">
        <v>85.3765</v>
      </c>
      <c r="E302" s="113">
        <f t="shared" si="17"/>
        <v>0.04379999999999029</v>
      </c>
      <c r="F302" s="173">
        <f t="shared" si="18"/>
        <v>140.22281982324975</v>
      </c>
      <c r="G302" s="115">
        <f t="shared" si="19"/>
        <v>312.36</v>
      </c>
      <c r="H302" s="87">
        <v>42</v>
      </c>
      <c r="I302" s="104">
        <v>858.04</v>
      </c>
      <c r="J302" s="104">
        <v>545.68</v>
      </c>
    </row>
    <row r="303" spans="1:10" ht="23.25">
      <c r="A303" s="85">
        <v>23628</v>
      </c>
      <c r="B303" s="87">
        <v>31</v>
      </c>
      <c r="C303" s="99">
        <v>91.3896</v>
      </c>
      <c r="D303" s="99">
        <v>91.4148</v>
      </c>
      <c r="E303" s="113">
        <f t="shared" si="17"/>
        <v>0.025199999999998113</v>
      </c>
      <c r="F303" s="173">
        <f t="shared" si="18"/>
        <v>84.55524611615644</v>
      </c>
      <c r="G303" s="115">
        <f t="shared" si="19"/>
        <v>298.0300000000001</v>
      </c>
      <c r="H303" s="123">
        <v>43</v>
      </c>
      <c r="I303" s="104">
        <v>834.84</v>
      </c>
      <c r="J303" s="104">
        <v>536.81</v>
      </c>
    </row>
    <row r="304" spans="1:10" ht="23.25">
      <c r="A304" s="85"/>
      <c r="B304" s="87">
        <v>32</v>
      </c>
      <c r="C304" s="99">
        <v>83.973</v>
      </c>
      <c r="D304" s="99">
        <v>84.0042</v>
      </c>
      <c r="E304" s="113">
        <f t="shared" si="17"/>
        <v>0.03119999999999834</v>
      </c>
      <c r="F304" s="173">
        <f t="shared" si="18"/>
        <v>99.01932781109632</v>
      </c>
      <c r="G304" s="115">
        <f t="shared" si="19"/>
        <v>315.09000000000003</v>
      </c>
      <c r="H304" s="87">
        <v>44</v>
      </c>
      <c r="I304" s="104">
        <v>835</v>
      </c>
      <c r="J304" s="104">
        <v>519.91</v>
      </c>
    </row>
    <row r="305" spans="1:10" ht="23.25">
      <c r="A305" s="85"/>
      <c r="B305" s="87">
        <v>33</v>
      </c>
      <c r="C305" s="99">
        <v>88.407</v>
      </c>
      <c r="D305" s="99">
        <v>88.4362</v>
      </c>
      <c r="E305" s="113">
        <f t="shared" si="17"/>
        <v>0.029200000000003</v>
      </c>
      <c r="F305" s="173">
        <f t="shared" si="18"/>
        <v>89.56505735845349</v>
      </c>
      <c r="G305" s="115">
        <f t="shared" si="19"/>
        <v>326.0199999999999</v>
      </c>
      <c r="H305" s="123">
        <v>45</v>
      </c>
      <c r="I305" s="104">
        <v>700.18</v>
      </c>
      <c r="J305" s="104">
        <v>374.16</v>
      </c>
    </row>
    <row r="306" spans="1:10" ht="23.25">
      <c r="A306" s="85">
        <v>23642</v>
      </c>
      <c r="B306" s="87">
        <v>34</v>
      </c>
      <c r="C306" s="99">
        <v>87.0278</v>
      </c>
      <c r="D306" s="99">
        <v>87.5593</v>
      </c>
      <c r="E306" s="113">
        <f t="shared" si="17"/>
        <v>0.5314999999999941</v>
      </c>
      <c r="F306" s="173">
        <f t="shared" si="18"/>
        <v>1705.8219397907253</v>
      </c>
      <c r="G306" s="115">
        <f t="shared" si="19"/>
        <v>311.5799999999999</v>
      </c>
      <c r="H306" s="87">
        <v>46</v>
      </c>
      <c r="I306" s="104">
        <v>841.29</v>
      </c>
      <c r="J306" s="104">
        <v>529.71</v>
      </c>
    </row>
    <row r="307" spans="1:10" ht="23.25">
      <c r="A307" s="85"/>
      <c r="B307" s="87">
        <v>35</v>
      </c>
      <c r="C307" s="99">
        <v>86.0656</v>
      </c>
      <c r="D307" s="99">
        <v>86.6128</v>
      </c>
      <c r="E307" s="113">
        <f t="shared" si="17"/>
        <v>0.5471999999999895</v>
      </c>
      <c r="F307" s="173">
        <f t="shared" si="18"/>
        <v>1823.3922025990985</v>
      </c>
      <c r="G307" s="115">
        <f t="shared" si="19"/>
        <v>300.1</v>
      </c>
      <c r="H307" s="123">
        <v>47</v>
      </c>
      <c r="I307" s="104">
        <v>865.26</v>
      </c>
      <c r="J307" s="104">
        <v>565.16</v>
      </c>
    </row>
    <row r="308" spans="1:10" ht="23.25">
      <c r="A308" s="85"/>
      <c r="B308" s="87">
        <v>36</v>
      </c>
      <c r="C308" s="99">
        <v>85.0215</v>
      </c>
      <c r="D308" s="99">
        <v>85.5467</v>
      </c>
      <c r="E308" s="113">
        <f t="shared" si="17"/>
        <v>0.5251999999999981</v>
      </c>
      <c r="F308" s="173">
        <f t="shared" si="18"/>
        <v>1697.369271540295</v>
      </c>
      <c r="G308" s="115">
        <f t="shared" si="19"/>
        <v>309.4200000000001</v>
      </c>
      <c r="H308" s="87">
        <v>48</v>
      </c>
      <c r="I308" s="104">
        <v>881.7</v>
      </c>
      <c r="J308" s="104">
        <v>572.28</v>
      </c>
    </row>
    <row r="309" spans="1:10" ht="23.25">
      <c r="A309" s="85">
        <v>23655</v>
      </c>
      <c r="B309" s="87">
        <v>22</v>
      </c>
      <c r="C309" s="99">
        <v>86.1922</v>
      </c>
      <c r="D309" s="99">
        <v>86.2529</v>
      </c>
      <c r="E309" s="113">
        <f t="shared" si="17"/>
        <v>0.06069999999999709</v>
      </c>
      <c r="F309" s="173">
        <f t="shared" si="18"/>
        <v>201.09992048766594</v>
      </c>
      <c r="G309" s="115">
        <f t="shared" si="19"/>
        <v>301.84000000000003</v>
      </c>
      <c r="H309" s="123">
        <v>49</v>
      </c>
      <c r="I309" s="104">
        <v>911.69</v>
      </c>
      <c r="J309" s="104">
        <v>609.85</v>
      </c>
    </row>
    <row r="310" spans="1:10" ht="23.25">
      <c r="A310" s="85"/>
      <c r="B310" s="87">
        <v>23</v>
      </c>
      <c r="C310" s="99">
        <v>87.6715</v>
      </c>
      <c r="D310" s="99">
        <v>87.7383</v>
      </c>
      <c r="E310" s="113">
        <f t="shared" si="17"/>
        <v>0.06680000000000064</v>
      </c>
      <c r="F310" s="173">
        <f t="shared" si="18"/>
        <v>229.98003167389885</v>
      </c>
      <c r="G310" s="115">
        <f t="shared" si="19"/>
        <v>290.4599999999999</v>
      </c>
      <c r="H310" s="87">
        <v>50</v>
      </c>
      <c r="I310" s="104">
        <v>715.81</v>
      </c>
      <c r="J310" s="104">
        <v>425.35</v>
      </c>
    </row>
    <row r="311" spans="1:10" ht="23.25">
      <c r="A311" s="85"/>
      <c r="B311" s="87">
        <v>24</v>
      </c>
      <c r="C311" s="99">
        <v>87.8586</v>
      </c>
      <c r="D311" s="99">
        <v>87.9286</v>
      </c>
      <c r="E311" s="113">
        <f t="shared" si="17"/>
        <v>0.07000000000000739</v>
      </c>
      <c r="F311" s="173">
        <f t="shared" si="18"/>
        <v>208.69357820048708</v>
      </c>
      <c r="G311" s="115">
        <f t="shared" si="19"/>
        <v>335.4200000000001</v>
      </c>
      <c r="H311" s="123">
        <v>51</v>
      </c>
      <c r="I311" s="104">
        <v>868.73</v>
      </c>
      <c r="J311" s="104">
        <v>533.31</v>
      </c>
    </row>
    <row r="312" spans="1:10" ht="23.25">
      <c r="A312" s="85">
        <v>23664</v>
      </c>
      <c r="B312" s="87">
        <v>25</v>
      </c>
      <c r="C312" s="99">
        <v>87.212</v>
      </c>
      <c r="D312" s="99">
        <v>87.247</v>
      </c>
      <c r="E312" s="113">
        <f t="shared" si="17"/>
        <v>0.03499999999999659</v>
      </c>
      <c r="F312" s="173">
        <f t="shared" si="18"/>
        <v>120.3286691649073</v>
      </c>
      <c r="G312" s="115">
        <f t="shared" si="19"/>
        <v>290.87</v>
      </c>
      <c r="H312" s="87">
        <v>52</v>
      </c>
      <c r="I312" s="104">
        <v>839.9</v>
      </c>
      <c r="J312" s="104">
        <v>549.03</v>
      </c>
    </row>
    <row r="313" spans="1:10" ht="23.25">
      <c r="A313" s="85"/>
      <c r="B313" s="87">
        <v>26</v>
      </c>
      <c r="C313" s="99">
        <v>88.7362</v>
      </c>
      <c r="D313" s="99">
        <v>88.7762</v>
      </c>
      <c r="E313" s="113">
        <f t="shared" si="17"/>
        <v>0.04000000000000625</v>
      </c>
      <c r="F313" s="173">
        <f t="shared" si="18"/>
        <v>122.24565263899713</v>
      </c>
      <c r="G313" s="115">
        <f t="shared" si="19"/>
        <v>327.21</v>
      </c>
      <c r="H313" s="123">
        <v>53</v>
      </c>
      <c r="I313" s="104">
        <v>829.28</v>
      </c>
      <c r="J313" s="104">
        <v>502.07</v>
      </c>
    </row>
    <row r="314" spans="1:10" ht="23.25">
      <c r="A314" s="85"/>
      <c r="B314" s="87">
        <v>27</v>
      </c>
      <c r="C314" s="99">
        <v>88.023</v>
      </c>
      <c r="D314" s="99">
        <v>88.0581</v>
      </c>
      <c r="E314" s="113">
        <f t="shared" si="17"/>
        <v>0.03509999999999991</v>
      </c>
      <c r="F314" s="173">
        <f t="shared" si="18"/>
        <v>114.2392188771356</v>
      </c>
      <c r="G314" s="115">
        <f t="shared" si="19"/>
        <v>307.25</v>
      </c>
      <c r="H314" s="87">
        <v>54</v>
      </c>
      <c r="I314" s="104">
        <v>691.12</v>
      </c>
      <c r="J314" s="104">
        <v>383.87</v>
      </c>
    </row>
    <row r="315" spans="1:10" ht="23.25">
      <c r="A315" s="85">
        <v>23670</v>
      </c>
      <c r="B315" s="87">
        <v>28</v>
      </c>
      <c r="C315" s="99">
        <v>91.7219</v>
      </c>
      <c r="D315" s="99">
        <v>91.7821</v>
      </c>
      <c r="E315" s="113">
        <f t="shared" si="17"/>
        <v>0.0601999999999947</v>
      </c>
      <c r="F315" s="173">
        <f t="shared" si="18"/>
        <v>178.10123960827994</v>
      </c>
      <c r="G315" s="115">
        <f t="shared" si="19"/>
        <v>338.01</v>
      </c>
      <c r="H315" s="123">
        <v>55</v>
      </c>
      <c r="I315" s="104">
        <v>677.11</v>
      </c>
      <c r="J315" s="104">
        <v>339.1</v>
      </c>
    </row>
    <row r="316" spans="1:10" ht="23.25">
      <c r="A316" s="85"/>
      <c r="B316" s="87">
        <v>29</v>
      </c>
      <c r="C316" s="99">
        <v>85.2403</v>
      </c>
      <c r="D316" s="99">
        <v>85.2934</v>
      </c>
      <c r="E316" s="113">
        <f t="shared" si="17"/>
        <v>0.05310000000000059</v>
      </c>
      <c r="F316" s="173">
        <f t="shared" si="18"/>
        <v>157.1052397999958</v>
      </c>
      <c r="G316" s="115">
        <f t="shared" si="19"/>
        <v>337.99000000000007</v>
      </c>
      <c r="H316" s="87">
        <v>56</v>
      </c>
      <c r="I316" s="104">
        <v>825.33</v>
      </c>
      <c r="J316" s="104">
        <v>487.34</v>
      </c>
    </row>
    <row r="317" spans="1:10" ht="23.25">
      <c r="A317" s="85"/>
      <c r="B317" s="87">
        <v>30</v>
      </c>
      <c r="C317" s="99">
        <v>85.3176</v>
      </c>
      <c r="D317" s="99">
        <v>85.369</v>
      </c>
      <c r="E317" s="113">
        <f t="shared" si="17"/>
        <v>0.051400000000001</v>
      </c>
      <c r="F317" s="173">
        <f t="shared" si="18"/>
        <v>163.3093982334657</v>
      </c>
      <c r="G317" s="115">
        <f t="shared" si="19"/>
        <v>314.74</v>
      </c>
      <c r="H317" s="123">
        <v>57</v>
      </c>
      <c r="I317" s="104">
        <v>690.73</v>
      </c>
      <c r="J317" s="104">
        <v>375.99</v>
      </c>
    </row>
    <row r="318" spans="1:10" ht="23.25">
      <c r="A318" s="85">
        <v>23682</v>
      </c>
      <c r="B318" s="87">
        <v>31</v>
      </c>
      <c r="C318" s="99">
        <v>91.3542</v>
      </c>
      <c r="D318" s="99">
        <v>91.3944</v>
      </c>
      <c r="E318" s="113">
        <f t="shared" si="17"/>
        <v>0.04019999999999868</v>
      </c>
      <c r="F318" s="173">
        <f t="shared" si="18"/>
        <v>136.46084388471667</v>
      </c>
      <c r="G318" s="115">
        <f t="shared" si="19"/>
        <v>294.59000000000003</v>
      </c>
      <c r="H318" s="87">
        <v>58</v>
      </c>
      <c r="I318" s="104">
        <v>844.2</v>
      </c>
      <c r="J318" s="104">
        <v>549.61</v>
      </c>
    </row>
    <row r="319" spans="1:10" ht="23.25">
      <c r="A319" s="85"/>
      <c r="B319" s="87">
        <v>32</v>
      </c>
      <c r="C319" s="99">
        <v>83.9722</v>
      </c>
      <c r="D319" s="99">
        <v>84.0068</v>
      </c>
      <c r="E319" s="113">
        <f t="shared" si="17"/>
        <v>0.03459999999999752</v>
      </c>
      <c r="F319" s="173">
        <f t="shared" si="18"/>
        <v>110.75189654619737</v>
      </c>
      <c r="G319" s="115">
        <f t="shared" si="19"/>
        <v>312.40999999999997</v>
      </c>
      <c r="H319" s="123">
        <v>59</v>
      </c>
      <c r="I319" s="104">
        <v>646.77</v>
      </c>
      <c r="J319" s="104">
        <v>334.36</v>
      </c>
    </row>
    <row r="320" spans="1:10" ht="23.25">
      <c r="A320" s="85"/>
      <c r="B320" s="87">
        <v>33</v>
      </c>
      <c r="C320" s="99">
        <v>88.388</v>
      </c>
      <c r="D320" s="99">
        <v>88.4146</v>
      </c>
      <c r="E320" s="113">
        <f t="shared" si="17"/>
        <v>0.026599999999987745</v>
      </c>
      <c r="F320" s="173">
        <f t="shared" si="18"/>
        <v>94.1293039385249</v>
      </c>
      <c r="G320" s="115">
        <f t="shared" si="19"/>
        <v>282.5899999999999</v>
      </c>
      <c r="H320" s="87">
        <v>60</v>
      </c>
      <c r="I320" s="104">
        <v>834.56</v>
      </c>
      <c r="J320" s="104">
        <v>551.97</v>
      </c>
    </row>
    <row r="321" spans="1:10" ht="23.25">
      <c r="A321" s="85">
        <v>23698</v>
      </c>
      <c r="B321" s="87">
        <v>34</v>
      </c>
      <c r="C321" s="99">
        <v>87.0181</v>
      </c>
      <c r="D321" s="99">
        <v>87.0285</v>
      </c>
      <c r="E321" s="113">
        <f t="shared" si="17"/>
        <v>0.010399999999989973</v>
      </c>
      <c r="F321" s="173">
        <f t="shared" si="18"/>
        <v>29.241410335685693</v>
      </c>
      <c r="G321" s="115">
        <f t="shared" si="19"/>
        <v>355.66</v>
      </c>
      <c r="H321" s="123">
        <v>61</v>
      </c>
      <c r="I321" s="104">
        <v>775.59</v>
      </c>
      <c r="J321" s="104">
        <v>419.93</v>
      </c>
    </row>
    <row r="322" spans="1:10" ht="23.25">
      <c r="A322" s="85"/>
      <c r="B322" s="87">
        <v>35</v>
      </c>
      <c r="C322" s="99">
        <v>86.0713</v>
      </c>
      <c r="D322" s="99">
        <v>86.0785</v>
      </c>
      <c r="E322" s="113">
        <f t="shared" si="17"/>
        <v>0.0072000000000116415</v>
      </c>
      <c r="F322" s="173">
        <f t="shared" si="18"/>
        <v>22.55851113830135</v>
      </c>
      <c r="G322" s="115">
        <f t="shared" si="19"/>
        <v>319.17</v>
      </c>
      <c r="H322" s="87">
        <v>62</v>
      </c>
      <c r="I322" s="104">
        <v>698.12</v>
      </c>
      <c r="J322" s="104">
        <v>378.95</v>
      </c>
    </row>
    <row r="323" spans="1:10" ht="23.25">
      <c r="A323" s="85"/>
      <c r="B323" s="87">
        <v>36</v>
      </c>
      <c r="C323" s="99">
        <v>85.0439</v>
      </c>
      <c r="D323" s="99">
        <v>85.0492</v>
      </c>
      <c r="E323" s="113">
        <f t="shared" si="17"/>
        <v>0.0053000000000054115</v>
      </c>
      <c r="F323" s="173">
        <f t="shared" si="18"/>
        <v>16.831274413304364</v>
      </c>
      <c r="G323" s="115">
        <f t="shared" si="19"/>
        <v>314.89000000000004</v>
      </c>
      <c r="H323" s="123">
        <v>63</v>
      </c>
      <c r="I323" s="104">
        <v>695.23</v>
      </c>
      <c r="J323" s="104">
        <v>380.34</v>
      </c>
    </row>
    <row r="324" spans="1:10" ht="23.25">
      <c r="A324" s="85">
        <v>23718</v>
      </c>
      <c r="B324" s="87">
        <v>28</v>
      </c>
      <c r="C324" s="99">
        <v>91.7358</v>
      </c>
      <c r="D324" s="99">
        <v>91.7492</v>
      </c>
      <c r="E324" s="113">
        <f t="shared" si="17"/>
        <v>0.013400000000004297</v>
      </c>
      <c r="F324" s="173">
        <f t="shared" si="18"/>
        <v>44.34296303651444</v>
      </c>
      <c r="G324" s="115">
        <f t="shared" si="19"/>
        <v>302.18999999999994</v>
      </c>
      <c r="H324" s="87">
        <v>64</v>
      </c>
      <c r="I324" s="104">
        <v>722.68</v>
      </c>
      <c r="J324" s="104">
        <v>420.49</v>
      </c>
    </row>
    <row r="325" spans="1:10" ht="23.25">
      <c r="A325" s="85"/>
      <c r="B325" s="87">
        <v>29</v>
      </c>
      <c r="C325" s="99">
        <v>85.235</v>
      </c>
      <c r="D325" s="99">
        <v>85.251</v>
      </c>
      <c r="E325" s="113">
        <f t="shared" si="17"/>
        <v>0.016000000000005343</v>
      </c>
      <c r="F325" s="173">
        <f t="shared" si="18"/>
        <v>45.32192731497421</v>
      </c>
      <c r="G325" s="115">
        <f t="shared" si="19"/>
        <v>353.03</v>
      </c>
      <c r="H325" s="123">
        <v>65</v>
      </c>
      <c r="I325" s="104">
        <v>719.15</v>
      </c>
      <c r="J325" s="104">
        <v>366.12</v>
      </c>
    </row>
    <row r="326" spans="1:10" ht="23.25">
      <c r="A326" s="85"/>
      <c r="B326" s="87">
        <v>30</v>
      </c>
      <c r="C326" s="99">
        <v>85.3157</v>
      </c>
      <c r="D326" s="99">
        <v>85.3312</v>
      </c>
      <c r="E326" s="113">
        <f t="shared" si="17"/>
        <v>0.015499999999988745</v>
      </c>
      <c r="F326" s="173">
        <f t="shared" si="18"/>
        <v>46.917092956348164</v>
      </c>
      <c r="G326" s="115">
        <f t="shared" si="19"/>
        <v>330.37</v>
      </c>
      <c r="H326" s="87">
        <v>66</v>
      </c>
      <c r="I326" s="104">
        <v>699.88</v>
      </c>
      <c r="J326" s="104">
        <v>369.51</v>
      </c>
    </row>
    <row r="327" spans="1:10" ht="23.25">
      <c r="A327" s="85">
        <v>23725</v>
      </c>
      <c r="B327" s="87">
        <v>31</v>
      </c>
      <c r="C327" s="99">
        <v>91.3472</v>
      </c>
      <c r="D327" s="99">
        <v>91.36</v>
      </c>
      <c r="E327" s="113">
        <f t="shared" si="17"/>
        <v>0.01279999999999859</v>
      </c>
      <c r="F327" s="173">
        <f t="shared" si="18"/>
        <v>38.886863531409006</v>
      </c>
      <c r="G327" s="115">
        <f t="shared" si="19"/>
        <v>329.16</v>
      </c>
      <c r="H327" s="123">
        <v>67</v>
      </c>
      <c r="I327" s="104">
        <v>658.57</v>
      </c>
      <c r="J327" s="104">
        <v>329.41</v>
      </c>
    </row>
    <row r="328" spans="1:10" ht="23.25">
      <c r="A328" s="85"/>
      <c r="B328" s="87">
        <v>32</v>
      </c>
      <c r="C328" s="99">
        <v>83.9564</v>
      </c>
      <c r="D328" s="99">
        <v>83.9735</v>
      </c>
      <c r="E328" s="113">
        <f aca="true" t="shared" si="20" ref="E328:E423">D328-C328</f>
        <v>0.017099999999999227</v>
      </c>
      <c r="F328" s="173">
        <f aca="true" t="shared" si="21" ref="F328:F423">((10^6)*E328/G328)</f>
        <v>71.77937287494953</v>
      </c>
      <c r="G328" s="115">
        <f aca="true" t="shared" si="22" ref="G328:G423">I328-J328</f>
        <v>238.23000000000002</v>
      </c>
      <c r="H328" s="87">
        <v>68</v>
      </c>
      <c r="I328" s="104">
        <v>781.13</v>
      </c>
      <c r="J328" s="104">
        <v>542.9</v>
      </c>
    </row>
    <row r="329" spans="1:10" ht="23.25">
      <c r="A329" s="85"/>
      <c r="B329" s="87">
        <v>33</v>
      </c>
      <c r="C329" s="99">
        <v>88.3591</v>
      </c>
      <c r="D329" s="99">
        <v>88.372</v>
      </c>
      <c r="E329" s="113">
        <f t="shared" si="20"/>
        <v>0.01290000000000191</v>
      </c>
      <c r="F329" s="173">
        <f t="shared" si="21"/>
        <v>42.575662563127196</v>
      </c>
      <c r="G329" s="115">
        <f t="shared" si="22"/>
        <v>302.99</v>
      </c>
      <c r="H329" s="123">
        <v>69</v>
      </c>
      <c r="I329" s="104">
        <v>671.98</v>
      </c>
      <c r="J329" s="104">
        <v>368.99</v>
      </c>
    </row>
    <row r="330" spans="1:10" ht="23.25">
      <c r="A330" s="85">
        <v>23733</v>
      </c>
      <c r="B330" s="87">
        <v>34</v>
      </c>
      <c r="C330" s="99">
        <v>86.9751</v>
      </c>
      <c r="D330" s="99">
        <v>86.9876</v>
      </c>
      <c r="E330" s="113">
        <f t="shared" si="20"/>
        <v>0.012500000000002842</v>
      </c>
      <c r="F330" s="173">
        <f t="shared" si="21"/>
        <v>40.80566709105488</v>
      </c>
      <c r="G330" s="115">
        <f t="shared" si="22"/>
        <v>306.33</v>
      </c>
      <c r="H330" s="87">
        <v>70</v>
      </c>
      <c r="I330" s="104">
        <v>673.65</v>
      </c>
      <c r="J330" s="104">
        <v>367.32</v>
      </c>
    </row>
    <row r="331" spans="1:10" ht="23.25">
      <c r="A331" s="85"/>
      <c r="B331" s="87">
        <v>35</v>
      </c>
      <c r="C331" s="99">
        <v>86.0364</v>
      </c>
      <c r="D331" s="99">
        <v>86.045</v>
      </c>
      <c r="E331" s="113">
        <f t="shared" si="20"/>
        <v>0.008600000000001273</v>
      </c>
      <c r="F331" s="173">
        <f t="shared" si="21"/>
        <v>31.079469480688346</v>
      </c>
      <c r="G331" s="115">
        <f t="shared" si="22"/>
        <v>276.71000000000004</v>
      </c>
      <c r="H331" s="123">
        <v>71</v>
      </c>
      <c r="I331" s="104">
        <v>820.7</v>
      </c>
      <c r="J331" s="104">
        <v>543.99</v>
      </c>
    </row>
    <row r="332" spans="1:10" ht="23.25">
      <c r="A332" s="85"/>
      <c r="B332" s="87">
        <v>36</v>
      </c>
      <c r="C332" s="99">
        <v>85.0084</v>
      </c>
      <c r="D332" s="99">
        <v>85.0247</v>
      </c>
      <c r="E332" s="113">
        <f t="shared" si="20"/>
        <v>0.01630000000000109</v>
      </c>
      <c r="F332" s="173">
        <f t="shared" si="21"/>
        <v>55.427094668121235</v>
      </c>
      <c r="G332" s="115">
        <f t="shared" si="22"/>
        <v>294.08</v>
      </c>
      <c r="H332" s="87">
        <v>72</v>
      </c>
      <c r="I332" s="104">
        <v>695.89</v>
      </c>
      <c r="J332" s="104">
        <v>401.81</v>
      </c>
    </row>
    <row r="333" spans="1:10" ht="23.25">
      <c r="A333" s="85">
        <v>23749</v>
      </c>
      <c r="B333" s="87">
        <v>1</v>
      </c>
      <c r="C333" s="99">
        <v>85.4038</v>
      </c>
      <c r="D333" s="99">
        <v>85.4038</v>
      </c>
      <c r="E333" s="113">
        <f t="shared" si="20"/>
        <v>0</v>
      </c>
      <c r="F333" s="173">
        <f t="shared" si="21"/>
        <v>0</v>
      </c>
      <c r="G333" s="115">
        <f t="shared" si="22"/>
        <v>314.01</v>
      </c>
      <c r="H333" s="123">
        <v>73</v>
      </c>
      <c r="I333" s="104">
        <v>856.78</v>
      </c>
      <c r="J333" s="104">
        <v>542.77</v>
      </c>
    </row>
    <row r="334" spans="1:10" ht="23.25">
      <c r="A334" s="85"/>
      <c r="B334" s="87">
        <v>2</v>
      </c>
      <c r="C334" s="99">
        <v>87.4613</v>
      </c>
      <c r="D334" s="99">
        <v>87.4658</v>
      </c>
      <c r="E334" s="113">
        <f t="shared" si="20"/>
        <v>0.004500000000007276</v>
      </c>
      <c r="F334" s="173">
        <f t="shared" si="21"/>
        <v>10.903275828666592</v>
      </c>
      <c r="G334" s="115">
        <f t="shared" si="22"/>
        <v>412.72</v>
      </c>
      <c r="H334" s="87">
        <v>74</v>
      </c>
      <c r="I334" s="104">
        <v>695.19</v>
      </c>
      <c r="J334" s="104">
        <v>282.47</v>
      </c>
    </row>
    <row r="335" spans="1:10" ht="23.25">
      <c r="A335" s="85"/>
      <c r="B335" s="87">
        <v>3</v>
      </c>
      <c r="C335" s="99">
        <v>85.8727</v>
      </c>
      <c r="D335" s="99">
        <v>85.8733</v>
      </c>
      <c r="E335" s="113">
        <f t="shared" si="20"/>
        <v>0.0006000000000057071</v>
      </c>
      <c r="F335" s="173">
        <f t="shared" si="21"/>
        <v>1.9206145966892034</v>
      </c>
      <c r="G335" s="115">
        <f t="shared" si="22"/>
        <v>312.4</v>
      </c>
      <c r="H335" s="123">
        <v>75</v>
      </c>
      <c r="I335" s="104">
        <v>870.13</v>
      </c>
      <c r="J335" s="104">
        <v>557.73</v>
      </c>
    </row>
    <row r="336" spans="1:10" ht="23.25">
      <c r="A336" s="85">
        <v>23752</v>
      </c>
      <c r="B336" s="87">
        <v>4</v>
      </c>
      <c r="C336" s="99">
        <v>85.0137</v>
      </c>
      <c r="D336" s="99">
        <v>85.0667</v>
      </c>
      <c r="E336" s="113">
        <f t="shared" si="20"/>
        <v>0.05299999999999727</v>
      </c>
      <c r="F336" s="173">
        <f t="shared" si="21"/>
        <v>168.1258723512158</v>
      </c>
      <c r="G336" s="115">
        <f t="shared" si="22"/>
        <v>315.24</v>
      </c>
      <c r="H336" s="87">
        <v>76</v>
      </c>
      <c r="I336" s="104">
        <v>862.19</v>
      </c>
      <c r="J336" s="104">
        <v>546.95</v>
      </c>
    </row>
    <row r="337" spans="1:10" ht="23.25">
      <c r="A337" s="85"/>
      <c r="B337" s="87">
        <v>5</v>
      </c>
      <c r="C337" s="99">
        <v>85.0397</v>
      </c>
      <c r="D337" s="99">
        <v>85.0911</v>
      </c>
      <c r="E337" s="113">
        <f t="shared" si="20"/>
        <v>0.051400000000001</v>
      </c>
      <c r="F337" s="173">
        <f t="shared" si="21"/>
        <v>158.92155953375072</v>
      </c>
      <c r="G337" s="115">
        <f t="shared" si="22"/>
        <v>323.43000000000006</v>
      </c>
      <c r="H337" s="123">
        <v>77</v>
      </c>
      <c r="I337" s="104">
        <v>717.32</v>
      </c>
      <c r="J337" s="104">
        <v>393.89</v>
      </c>
    </row>
    <row r="338" spans="1:10" ht="23.25">
      <c r="A338" s="85"/>
      <c r="B338" s="87">
        <v>6</v>
      </c>
      <c r="C338" s="99">
        <v>87.4398</v>
      </c>
      <c r="D338" s="99">
        <v>87.4996</v>
      </c>
      <c r="E338" s="113">
        <f t="shared" si="20"/>
        <v>0.059799999999995634</v>
      </c>
      <c r="F338" s="173">
        <f t="shared" si="21"/>
        <v>173.9231597010023</v>
      </c>
      <c r="G338" s="115">
        <f t="shared" si="22"/>
        <v>343.83000000000004</v>
      </c>
      <c r="H338" s="123">
        <v>78</v>
      </c>
      <c r="I338" s="104">
        <v>815.71</v>
      </c>
      <c r="J338" s="104">
        <v>471.88</v>
      </c>
    </row>
    <row r="339" spans="1:10" ht="23.25">
      <c r="A339" s="85">
        <v>23759</v>
      </c>
      <c r="B339" s="87">
        <v>7</v>
      </c>
      <c r="C339" s="99">
        <v>86.3601</v>
      </c>
      <c r="D339" s="99">
        <v>86.365</v>
      </c>
      <c r="E339" s="127">
        <f t="shared" si="20"/>
        <v>0.004899999999992133</v>
      </c>
      <c r="F339" s="173">
        <f t="shared" si="21"/>
        <v>12.74614364121461</v>
      </c>
      <c r="G339" s="127">
        <f t="shared" si="22"/>
        <v>384.43</v>
      </c>
      <c r="H339" s="123">
        <v>79</v>
      </c>
      <c r="I339" s="104">
        <v>714.25</v>
      </c>
      <c r="J339" s="104">
        <v>329.82</v>
      </c>
    </row>
    <row r="340" spans="1:10" ht="23.25">
      <c r="A340" s="85"/>
      <c r="B340" s="87">
        <v>8</v>
      </c>
      <c r="C340" s="99">
        <v>84.7698</v>
      </c>
      <c r="D340" s="99">
        <v>84.775</v>
      </c>
      <c r="E340" s="127">
        <f t="shared" si="20"/>
        <v>0.005200000000002092</v>
      </c>
      <c r="F340" s="173">
        <f t="shared" si="21"/>
        <v>18.82421083116888</v>
      </c>
      <c r="G340" s="127">
        <f t="shared" si="22"/>
        <v>276.24</v>
      </c>
      <c r="H340" s="123">
        <v>80</v>
      </c>
      <c r="I340" s="104">
        <v>838.32</v>
      </c>
      <c r="J340" s="104">
        <v>562.08</v>
      </c>
    </row>
    <row r="341" spans="1:10" ht="23.25">
      <c r="A341" s="85"/>
      <c r="B341" s="87">
        <v>9</v>
      </c>
      <c r="C341" s="99">
        <v>87.63</v>
      </c>
      <c r="D341" s="99">
        <v>87.636</v>
      </c>
      <c r="E341" s="127">
        <f t="shared" si="20"/>
        <v>0.006000000000000227</v>
      </c>
      <c r="F341" s="173">
        <f t="shared" si="21"/>
        <v>17.911517105499513</v>
      </c>
      <c r="G341" s="127">
        <f t="shared" si="22"/>
        <v>334.98</v>
      </c>
      <c r="H341" s="123">
        <v>81</v>
      </c>
      <c r="I341" s="104">
        <v>700.76</v>
      </c>
      <c r="J341" s="104">
        <v>365.78</v>
      </c>
    </row>
    <row r="342" spans="1:10" ht="23.25">
      <c r="A342" s="85">
        <v>23780</v>
      </c>
      <c r="B342" s="87">
        <v>28</v>
      </c>
      <c r="C342" s="99">
        <v>91.7201</v>
      </c>
      <c r="D342" s="99">
        <v>91.7401</v>
      </c>
      <c r="E342" s="127">
        <f t="shared" si="20"/>
        <v>0.01999999999999602</v>
      </c>
      <c r="F342" s="173">
        <f t="shared" si="21"/>
        <v>62.394708928670426</v>
      </c>
      <c r="G342" s="127">
        <f t="shared" si="22"/>
        <v>320.54</v>
      </c>
      <c r="H342" s="123">
        <v>82</v>
      </c>
      <c r="I342" s="104">
        <v>613.12</v>
      </c>
      <c r="J342" s="104">
        <v>292.58</v>
      </c>
    </row>
    <row r="343" spans="1:10" ht="23.25">
      <c r="A343" s="85"/>
      <c r="B343" s="87">
        <v>29</v>
      </c>
      <c r="C343" s="99">
        <v>85.2541</v>
      </c>
      <c r="D343" s="99">
        <v>85.2738</v>
      </c>
      <c r="E343" s="127">
        <f t="shared" si="20"/>
        <v>0.019700000000000273</v>
      </c>
      <c r="F343" s="173">
        <f t="shared" si="21"/>
        <v>66.90439803022676</v>
      </c>
      <c r="G343" s="127">
        <f t="shared" si="22"/>
        <v>294.45000000000005</v>
      </c>
      <c r="H343" s="123">
        <v>83</v>
      </c>
      <c r="I343" s="104">
        <v>654.47</v>
      </c>
      <c r="J343" s="104">
        <v>360.02</v>
      </c>
    </row>
    <row r="344" spans="1:10" ht="23.25">
      <c r="A344" s="85"/>
      <c r="B344" s="87">
        <v>30</v>
      </c>
      <c r="C344" s="99">
        <v>85.3435</v>
      </c>
      <c r="D344" s="99">
        <v>85.3639</v>
      </c>
      <c r="E344" s="127">
        <f t="shared" si="20"/>
        <v>0.02039999999999509</v>
      </c>
      <c r="F344" s="173">
        <f t="shared" si="21"/>
        <v>67.78084194436352</v>
      </c>
      <c r="G344" s="127">
        <f t="shared" si="22"/>
        <v>300.97</v>
      </c>
      <c r="H344" s="123">
        <v>84</v>
      </c>
      <c r="I344" s="104">
        <v>830.34</v>
      </c>
      <c r="J344" s="104">
        <v>529.37</v>
      </c>
    </row>
    <row r="345" spans="1:10" ht="23.25">
      <c r="A345" s="85">
        <v>23791</v>
      </c>
      <c r="B345" s="87">
        <v>31</v>
      </c>
      <c r="C345" s="99">
        <v>91.3675</v>
      </c>
      <c r="D345" s="99">
        <v>91.372</v>
      </c>
      <c r="E345" s="127">
        <f t="shared" si="20"/>
        <v>0.004499999999993065</v>
      </c>
      <c r="F345" s="173">
        <f t="shared" si="21"/>
        <v>17.473692385326235</v>
      </c>
      <c r="G345" s="127">
        <f t="shared" si="22"/>
        <v>257.53</v>
      </c>
      <c r="H345" s="123">
        <v>85</v>
      </c>
      <c r="I345" s="104">
        <v>867.37</v>
      </c>
      <c r="J345" s="104">
        <v>609.84</v>
      </c>
    </row>
    <row r="346" spans="1:10" ht="23.25">
      <c r="A346" s="85"/>
      <c r="B346" s="87">
        <v>32</v>
      </c>
      <c r="C346" s="99">
        <v>83.9733</v>
      </c>
      <c r="D346" s="99">
        <v>83.9756</v>
      </c>
      <c r="E346" s="127">
        <f t="shared" si="20"/>
        <v>0.002300000000005298</v>
      </c>
      <c r="F346" s="173">
        <f t="shared" si="21"/>
        <v>7.915476477287047</v>
      </c>
      <c r="G346" s="127">
        <f t="shared" si="22"/>
        <v>290.57000000000005</v>
      </c>
      <c r="H346" s="123">
        <v>86</v>
      </c>
      <c r="I346" s="104">
        <v>798.83</v>
      </c>
      <c r="J346" s="104">
        <v>508.26</v>
      </c>
    </row>
    <row r="347" spans="1:10" ht="23.25">
      <c r="A347" s="85"/>
      <c r="B347" s="87">
        <v>33</v>
      </c>
      <c r="C347" s="99">
        <v>88.3936</v>
      </c>
      <c r="D347" s="99">
        <v>88.4013</v>
      </c>
      <c r="E347" s="127">
        <f t="shared" si="20"/>
        <v>0.007699999999999818</v>
      </c>
      <c r="F347" s="173">
        <f t="shared" si="21"/>
        <v>22.31819367554511</v>
      </c>
      <c r="G347" s="127">
        <f t="shared" si="22"/>
        <v>345.01</v>
      </c>
      <c r="H347" s="123">
        <v>87</v>
      </c>
      <c r="I347" s="104">
        <v>714.51</v>
      </c>
      <c r="J347" s="104">
        <v>369.5</v>
      </c>
    </row>
    <row r="348" spans="1:10" ht="23.25">
      <c r="A348" s="85">
        <v>23795</v>
      </c>
      <c r="B348" s="87">
        <v>34</v>
      </c>
      <c r="C348" s="99">
        <v>87.0163</v>
      </c>
      <c r="D348" s="99">
        <v>87.0301</v>
      </c>
      <c r="E348" s="127">
        <f t="shared" si="20"/>
        <v>0.013800000000003365</v>
      </c>
      <c r="F348" s="173">
        <f t="shared" si="21"/>
        <v>43.98266190720093</v>
      </c>
      <c r="G348" s="127">
        <f t="shared" si="22"/>
        <v>313.76000000000005</v>
      </c>
      <c r="H348" s="123">
        <v>88</v>
      </c>
      <c r="I348" s="104">
        <v>824.69</v>
      </c>
      <c r="J348" s="104">
        <v>510.93</v>
      </c>
    </row>
    <row r="349" spans="1:10" ht="23.25">
      <c r="A349" s="85"/>
      <c r="B349" s="87">
        <v>35</v>
      </c>
      <c r="C349" s="99">
        <v>86.0808</v>
      </c>
      <c r="D349" s="99">
        <v>86.0981</v>
      </c>
      <c r="E349" s="127">
        <f t="shared" si="20"/>
        <v>0.017300000000005866</v>
      </c>
      <c r="F349" s="173">
        <f t="shared" si="21"/>
        <v>47.59939468979464</v>
      </c>
      <c r="G349" s="127">
        <f t="shared" si="22"/>
        <v>363.45000000000005</v>
      </c>
      <c r="H349" s="123">
        <v>89</v>
      </c>
      <c r="I349" s="104">
        <v>730.19</v>
      </c>
      <c r="J349" s="104">
        <v>366.74</v>
      </c>
    </row>
    <row r="350" spans="1:10" ht="23.25">
      <c r="A350" s="85"/>
      <c r="B350" s="87">
        <v>36</v>
      </c>
      <c r="C350" s="99">
        <v>85.0254</v>
      </c>
      <c r="D350" s="99">
        <v>85.0411</v>
      </c>
      <c r="E350" s="127">
        <f t="shared" si="20"/>
        <v>0.015699999999995384</v>
      </c>
      <c r="F350" s="173">
        <f t="shared" si="21"/>
        <v>48.53768626722124</v>
      </c>
      <c r="G350" s="127">
        <f t="shared" si="22"/>
        <v>323.46000000000004</v>
      </c>
      <c r="H350" s="123">
        <v>90</v>
      </c>
      <c r="I350" s="104">
        <v>712.36</v>
      </c>
      <c r="J350" s="104">
        <v>388.9</v>
      </c>
    </row>
    <row r="351" spans="1:10" ht="23.25">
      <c r="A351" s="85">
        <v>23808</v>
      </c>
      <c r="B351" s="87">
        <v>7</v>
      </c>
      <c r="C351" s="99">
        <v>86.4001</v>
      </c>
      <c r="D351" s="99">
        <v>86.4043</v>
      </c>
      <c r="E351" s="127">
        <f t="shared" si="20"/>
        <v>0.004200000000011528</v>
      </c>
      <c r="F351" s="173">
        <f t="shared" si="21"/>
        <v>11.909825606157742</v>
      </c>
      <c r="G351" s="127">
        <f t="shared" si="22"/>
        <v>352.65</v>
      </c>
      <c r="H351" s="123">
        <v>91</v>
      </c>
      <c r="I351" s="104">
        <v>733.01</v>
      </c>
      <c r="J351" s="104">
        <v>380.36</v>
      </c>
    </row>
    <row r="352" spans="1:10" ht="23.25">
      <c r="A352" s="85"/>
      <c r="B352" s="87">
        <v>8</v>
      </c>
      <c r="C352" s="99">
        <v>85.903</v>
      </c>
      <c r="D352" s="99">
        <v>85.9051</v>
      </c>
      <c r="E352" s="127">
        <f t="shared" si="20"/>
        <v>0.0020999999999986585</v>
      </c>
      <c r="F352" s="173">
        <f t="shared" si="21"/>
        <v>5.7264397905722575</v>
      </c>
      <c r="G352" s="127">
        <f t="shared" si="22"/>
        <v>366.72</v>
      </c>
      <c r="H352" s="123">
        <v>92</v>
      </c>
      <c r="I352" s="104">
        <v>701.09</v>
      </c>
      <c r="J352" s="104">
        <v>334.37</v>
      </c>
    </row>
    <row r="353" spans="1:10" ht="23.25">
      <c r="A353" s="85"/>
      <c r="B353" s="87">
        <v>9</v>
      </c>
      <c r="C353" s="99">
        <v>86.5621</v>
      </c>
      <c r="D353" s="99">
        <v>86.5642</v>
      </c>
      <c r="E353" s="127">
        <f t="shared" si="20"/>
        <v>0.0020999999999986585</v>
      </c>
      <c r="F353" s="173">
        <f t="shared" si="21"/>
        <v>6.195055755497842</v>
      </c>
      <c r="G353" s="127">
        <f t="shared" si="22"/>
        <v>338.98</v>
      </c>
      <c r="H353" s="123">
        <v>93</v>
      </c>
      <c r="I353" s="104">
        <v>786.1</v>
      </c>
      <c r="J353" s="104">
        <v>447.12</v>
      </c>
    </row>
    <row r="354" spans="1:10" ht="23.25">
      <c r="A354" s="85">
        <v>23816</v>
      </c>
      <c r="B354" s="87">
        <v>10</v>
      </c>
      <c r="C354" s="99">
        <v>85.09</v>
      </c>
      <c r="D354" s="99">
        <v>85.0925</v>
      </c>
      <c r="E354" s="127">
        <f t="shared" si="20"/>
        <v>0.0024999999999977263</v>
      </c>
      <c r="F354" s="173">
        <f t="shared" si="21"/>
        <v>6.764801385425172</v>
      </c>
      <c r="G354" s="127">
        <f t="shared" si="22"/>
        <v>369.55999999999995</v>
      </c>
      <c r="H354" s="123">
        <v>94</v>
      </c>
      <c r="I354" s="104">
        <v>706.92</v>
      </c>
      <c r="J354" s="104">
        <v>337.36</v>
      </c>
    </row>
    <row r="355" spans="1:10" ht="23.25">
      <c r="A355" s="85"/>
      <c r="B355" s="87">
        <v>11</v>
      </c>
      <c r="C355" s="99">
        <v>86.1105</v>
      </c>
      <c r="D355" s="99">
        <v>86.115</v>
      </c>
      <c r="E355" s="127">
        <f t="shared" si="20"/>
        <v>0.004499999999993065</v>
      </c>
      <c r="F355" s="173">
        <f t="shared" si="21"/>
        <v>13.337285121496931</v>
      </c>
      <c r="G355" s="127">
        <f t="shared" si="22"/>
        <v>337.40000000000003</v>
      </c>
      <c r="H355" s="123">
        <v>95</v>
      </c>
      <c r="I355" s="104">
        <v>780.69</v>
      </c>
      <c r="J355" s="104">
        <v>443.29</v>
      </c>
    </row>
    <row r="356" spans="1:10" s="177" customFormat="1" ht="24" thickBot="1">
      <c r="A356" s="139"/>
      <c r="B356" s="140">
        <v>12</v>
      </c>
      <c r="C356" s="141">
        <v>84.8623</v>
      </c>
      <c r="D356" s="141">
        <v>84.8697</v>
      </c>
      <c r="E356" s="185">
        <f t="shared" si="20"/>
        <v>0.007399999999989859</v>
      </c>
      <c r="F356" s="143">
        <f t="shared" si="21"/>
        <v>21.49163568770289</v>
      </c>
      <c r="G356" s="185">
        <f t="shared" si="22"/>
        <v>344.32</v>
      </c>
      <c r="H356" s="186">
        <v>96</v>
      </c>
      <c r="I356" s="146">
        <v>836.24</v>
      </c>
      <c r="J356" s="146">
        <v>491.92</v>
      </c>
    </row>
    <row r="357" spans="1:10" ht="23.25">
      <c r="A357" s="117">
        <v>23836</v>
      </c>
      <c r="B357" s="123">
        <v>7</v>
      </c>
      <c r="C357" s="118">
        <v>86.4541</v>
      </c>
      <c r="D357" s="118">
        <v>86.5553</v>
      </c>
      <c r="E357" s="183">
        <f t="shared" si="20"/>
        <v>0.10120000000000573</v>
      </c>
      <c r="F357" s="184">
        <f t="shared" si="21"/>
        <v>345.9355985506451</v>
      </c>
      <c r="G357" s="183">
        <f t="shared" si="22"/>
        <v>292.54</v>
      </c>
      <c r="H357" s="123">
        <v>1</v>
      </c>
      <c r="I357" s="122">
        <v>675.36</v>
      </c>
      <c r="J357" s="122">
        <v>382.82</v>
      </c>
    </row>
    <row r="358" spans="1:10" ht="23.25">
      <c r="A358" s="85"/>
      <c r="B358" s="87">
        <v>8</v>
      </c>
      <c r="C358" s="99">
        <v>85.8877</v>
      </c>
      <c r="D358" s="99">
        <v>85.9906</v>
      </c>
      <c r="E358" s="127">
        <f t="shared" si="20"/>
        <v>0.10290000000000532</v>
      </c>
      <c r="F358" s="173">
        <f t="shared" si="21"/>
        <v>394.6308724832419</v>
      </c>
      <c r="G358" s="127">
        <f t="shared" si="22"/>
        <v>260.75</v>
      </c>
      <c r="H358" s="123">
        <v>2</v>
      </c>
      <c r="I358" s="104">
        <v>815.99</v>
      </c>
      <c r="J358" s="104">
        <v>555.24</v>
      </c>
    </row>
    <row r="359" spans="1:10" ht="23.25">
      <c r="A359" s="85"/>
      <c r="B359" s="87">
        <v>9</v>
      </c>
      <c r="C359" s="99">
        <v>86.5557</v>
      </c>
      <c r="D359" s="99">
        <v>86.6596</v>
      </c>
      <c r="E359" s="127">
        <f t="shared" si="20"/>
        <v>0.10389999999999588</v>
      </c>
      <c r="F359" s="114">
        <f t="shared" si="21"/>
        <v>363.4392052609343</v>
      </c>
      <c r="G359" s="127">
        <f t="shared" si="22"/>
        <v>285.88</v>
      </c>
      <c r="H359" s="123">
        <v>3</v>
      </c>
      <c r="I359" s="104">
        <v>803.04</v>
      </c>
      <c r="J359" s="104">
        <v>517.16</v>
      </c>
    </row>
    <row r="360" spans="1:10" ht="23.25">
      <c r="A360" s="85">
        <v>23854</v>
      </c>
      <c r="B360" s="87">
        <v>10</v>
      </c>
      <c r="C360" s="99">
        <v>85.077</v>
      </c>
      <c r="D360" s="99">
        <v>85.0872</v>
      </c>
      <c r="E360" s="127">
        <f t="shared" si="20"/>
        <v>0.010199999999997544</v>
      </c>
      <c r="F360" s="114">
        <f t="shared" si="21"/>
        <v>33.13732497318978</v>
      </c>
      <c r="G360" s="127">
        <f t="shared" si="22"/>
        <v>307.80999999999995</v>
      </c>
      <c r="H360" s="123">
        <v>4</v>
      </c>
      <c r="I360" s="104">
        <v>792.17</v>
      </c>
      <c r="J360" s="104">
        <v>484.36</v>
      </c>
    </row>
    <row r="361" spans="1:10" ht="23.25">
      <c r="A361" s="85"/>
      <c r="B361" s="87">
        <v>11</v>
      </c>
      <c r="C361" s="99">
        <v>86.1213</v>
      </c>
      <c r="D361" s="99">
        <v>86.1269</v>
      </c>
      <c r="E361" s="127">
        <f t="shared" si="20"/>
        <v>0.00560000000000116</v>
      </c>
      <c r="F361" s="114">
        <f t="shared" si="21"/>
        <v>19.25457296108225</v>
      </c>
      <c r="G361" s="127">
        <f t="shared" si="22"/>
        <v>290.8399999999999</v>
      </c>
      <c r="H361" s="123">
        <v>5</v>
      </c>
      <c r="I361" s="104">
        <v>827.04</v>
      </c>
      <c r="J361" s="104">
        <v>536.2</v>
      </c>
    </row>
    <row r="362" spans="1:10" ht="23.25">
      <c r="A362" s="85"/>
      <c r="B362" s="87">
        <v>12</v>
      </c>
      <c r="C362" s="99">
        <v>84.862</v>
      </c>
      <c r="D362" s="99">
        <v>84.8702</v>
      </c>
      <c r="E362" s="127">
        <f t="shared" si="20"/>
        <v>0.008200000000002206</v>
      </c>
      <c r="F362" s="114">
        <f t="shared" si="21"/>
        <v>25.48166563083345</v>
      </c>
      <c r="G362" s="127">
        <f t="shared" si="22"/>
        <v>321.8</v>
      </c>
      <c r="H362" s="123">
        <v>6</v>
      </c>
      <c r="I362" s="104">
        <v>707.5</v>
      </c>
      <c r="J362" s="104">
        <v>385.7</v>
      </c>
    </row>
    <row r="363" spans="1:10" ht="23.25">
      <c r="A363" s="85">
        <v>243017</v>
      </c>
      <c r="B363" s="87">
        <v>16</v>
      </c>
      <c r="C363" s="99">
        <v>85.6658</v>
      </c>
      <c r="D363" s="99">
        <v>85.678</v>
      </c>
      <c r="E363" s="127">
        <f t="shared" si="20"/>
        <v>0.012199999999992883</v>
      </c>
      <c r="F363" s="114">
        <f t="shared" si="21"/>
        <v>35.70278891455587</v>
      </c>
      <c r="G363" s="127">
        <f t="shared" si="22"/>
        <v>341.71</v>
      </c>
      <c r="H363" s="123">
        <v>7</v>
      </c>
      <c r="I363" s="104">
        <v>667.79</v>
      </c>
      <c r="J363" s="104">
        <v>326.08</v>
      </c>
    </row>
    <row r="364" spans="1:10" ht="23.25">
      <c r="A364" s="85"/>
      <c r="B364" s="87">
        <v>17</v>
      </c>
      <c r="C364" s="99">
        <v>89.3797</v>
      </c>
      <c r="D364" s="99">
        <v>89.3902</v>
      </c>
      <c r="E364" s="127">
        <f t="shared" si="20"/>
        <v>0.010499999999993292</v>
      </c>
      <c r="F364" s="114">
        <f t="shared" si="21"/>
        <v>33.34921391136506</v>
      </c>
      <c r="G364" s="127">
        <f t="shared" si="22"/>
        <v>314.85</v>
      </c>
      <c r="H364" s="123">
        <v>8</v>
      </c>
      <c r="I364" s="104">
        <v>752.1</v>
      </c>
      <c r="J364" s="104">
        <v>437.25</v>
      </c>
    </row>
    <row r="365" spans="1:10" ht="23.25">
      <c r="A365" s="85"/>
      <c r="B365" s="87">
        <v>18</v>
      </c>
      <c r="C365" s="99">
        <v>86.8185</v>
      </c>
      <c r="D365" s="99">
        <v>86.8262</v>
      </c>
      <c r="E365" s="127">
        <f t="shared" si="20"/>
        <v>0.007699999999999818</v>
      </c>
      <c r="F365" s="114">
        <f t="shared" si="21"/>
        <v>22.680412371133485</v>
      </c>
      <c r="G365" s="127">
        <f t="shared" si="22"/>
        <v>339.5</v>
      </c>
      <c r="H365" s="123">
        <v>9</v>
      </c>
      <c r="I365" s="104">
        <v>705.88</v>
      </c>
      <c r="J365" s="104">
        <v>366.38</v>
      </c>
    </row>
    <row r="366" spans="1:10" ht="23.25">
      <c r="A366" s="85">
        <v>243033</v>
      </c>
      <c r="B366" s="87">
        <v>19</v>
      </c>
      <c r="C366" s="99">
        <v>86.1888</v>
      </c>
      <c r="D366" s="99">
        <v>86.2117</v>
      </c>
      <c r="E366" s="127">
        <f t="shared" si="20"/>
        <v>0.022899999999992815</v>
      </c>
      <c r="F366" s="114">
        <f t="shared" si="21"/>
        <v>62.781006689310274</v>
      </c>
      <c r="G366" s="127">
        <f t="shared" si="22"/>
        <v>364.76</v>
      </c>
      <c r="H366" s="123">
        <v>10</v>
      </c>
      <c r="I366" s="104">
        <v>730.78</v>
      </c>
      <c r="J366" s="104">
        <v>366.02</v>
      </c>
    </row>
    <row r="367" spans="1:10" ht="23.25">
      <c r="A367" s="85"/>
      <c r="B367" s="87">
        <v>20</v>
      </c>
      <c r="C367" s="99">
        <v>87.458</v>
      </c>
      <c r="D367" s="99">
        <v>87.4772</v>
      </c>
      <c r="E367" s="127">
        <f t="shared" si="20"/>
        <v>0.019199999999997885</v>
      </c>
      <c r="F367" s="114">
        <f t="shared" si="21"/>
        <v>60.371663050648934</v>
      </c>
      <c r="G367" s="127">
        <f t="shared" si="22"/>
        <v>318.0300000000001</v>
      </c>
      <c r="H367" s="123">
        <v>11</v>
      </c>
      <c r="I367" s="104">
        <v>890.32</v>
      </c>
      <c r="J367" s="104">
        <v>572.29</v>
      </c>
    </row>
    <row r="368" spans="1:10" ht="23.25">
      <c r="A368" s="85"/>
      <c r="B368" s="87">
        <v>21</v>
      </c>
      <c r="C368" s="99">
        <v>90.0928</v>
      </c>
      <c r="D368" s="99">
        <v>90.1183</v>
      </c>
      <c r="E368" s="127">
        <f t="shared" si="20"/>
        <v>0.025500000000008072</v>
      </c>
      <c r="F368" s="114">
        <f t="shared" si="21"/>
        <v>69.60556844549767</v>
      </c>
      <c r="G368" s="127">
        <f t="shared" si="22"/>
        <v>366.35</v>
      </c>
      <c r="H368" s="123">
        <v>12</v>
      </c>
      <c r="I368" s="104">
        <v>695.74</v>
      </c>
      <c r="J368" s="104">
        <v>329.39</v>
      </c>
    </row>
    <row r="369" spans="1:10" ht="23.25">
      <c r="A369" s="85">
        <v>23908</v>
      </c>
      <c r="B369" s="87">
        <v>22</v>
      </c>
      <c r="C369" s="99">
        <v>86.219</v>
      </c>
      <c r="D369" s="99">
        <v>86.2774</v>
      </c>
      <c r="E369" s="127">
        <f t="shared" si="20"/>
        <v>0.058400000000006</v>
      </c>
      <c r="F369" s="114">
        <f t="shared" si="21"/>
        <v>183.7344659430738</v>
      </c>
      <c r="G369" s="127">
        <f t="shared" si="22"/>
        <v>317.85</v>
      </c>
      <c r="H369" s="123">
        <v>13</v>
      </c>
      <c r="I369" s="104">
        <v>666.08</v>
      </c>
      <c r="J369" s="104">
        <v>348.23</v>
      </c>
    </row>
    <row r="370" spans="1:10" ht="23.25">
      <c r="A370" s="85"/>
      <c r="B370" s="87">
        <v>23</v>
      </c>
      <c r="C370" s="99">
        <v>87.7183</v>
      </c>
      <c r="D370" s="99">
        <v>87.7756</v>
      </c>
      <c r="E370" s="127">
        <f t="shared" si="20"/>
        <v>0.05729999999999791</v>
      </c>
      <c r="F370" s="114">
        <f t="shared" si="21"/>
        <v>182.62366139723963</v>
      </c>
      <c r="G370" s="127">
        <f t="shared" si="22"/>
        <v>313.76</v>
      </c>
      <c r="H370" s="123">
        <v>14</v>
      </c>
      <c r="I370" s="104">
        <v>868.58</v>
      </c>
      <c r="J370" s="104">
        <v>554.82</v>
      </c>
    </row>
    <row r="371" spans="1:10" ht="23.25">
      <c r="A371" s="85"/>
      <c r="B371" s="87">
        <v>24</v>
      </c>
      <c r="C371" s="99">
        <v>87.9253</v>
      </c>
      <c r="D371" s="99">
        <v>87.9809</v>
      </c>
      <c r="E371" s="127">
        <f t="shared" si="20"/>
        <v>0.05560000000001253</v>
      </c>
      <c r="F371" s="114">
        <f t="shared" si="21"/>
        <v>178.8298864623606</v>
      </c>
      <c r="G371" s="127">
        <f t="shared" si="22"/>
        <v>310.90999999999997</v>
      </c>
      <c r="H371" s="123">
        <v>15</v>
      </c>
      <c r="I371" s="104">
        <v>833.63</v>
      </c>
      <c r="J371" s="104">
        <v>522.72</v>
      </c>
    </row>
    <row r="372" spans="1:10" ht="23.25">
      <c r="A372" s="85">
        <v>23916</v>
      </c>
      <c r="B372" s="87">
        <v>25</v>
      </c>
      <c r="C372" s="99">
        <v>87.2613</v>
      </c>
      <c r="D372" s="99">
        <v>87.2801</v>
      </c>
      <c r="E372" s="127">
        <f t="shared" si="20"/>
        <v>0.018799999999998818</v>
      </c>
      <c r="F372" s="114">
        <f t="shared" si="21"/>
        <v>56.912784185507874</v>
      </c>
      <c r="G372" s="127">
        <f t="shared" si="22"/>
        <v>330.33000000000004</v>
      </c>
      <c r="H372" s="123">
        <v>16</v>
      </c>
      <c r="I372" s="104">
        <v>651.46</v>
      </c>
      <c r="J372" s="104">
        <v>321.13</v>
      </c>
    </row>
    <row r="373" spans="1:10" ht="23.25">
      <c r="A373" s="85"/>
      <c r="B373" s="87">
        <v>26</v>
      </c>
      <c r="C373" s="99">
        <v>88.7735</v>
      </c>
      <c r="D373" s="99">
        <v>88.7889</v>
      </c>
      <c r="E373" s="127">
        <f t="shared" si="20"/>
        <v>0.015399999999999636</v>
      </c>
      <c r="F373" s="114">
        <f t="shared" si="21"/>
        <v>50.692912867440135</v>
      </c>
      <c r="G373" s="127">
        <f t="shared" si="22"/>
        <v>303.78999999999996</v>
      </c>
      <c r="H373" s="123">
        <v>17</v>
      </c>
      <c r="I373" s="104">
        <v>849.92</v>
      </c>
      <c r="J373" s="104">
        <v>546.13</v>
      </c>
    </row>
    <row r="374" spans="1:10" ht="23.25">
      <c r="A374" s="85"/>
      <c r="B374" s="87">
        <v>27</v>
      </c>
      <c r="C374" s="99">
        <v>88.0721</v>
      </c>
      <c r="D374" s="99">
        <v>88.0846</v>
      </c>
      <c r="E374" s="127">
        <f t="shared" si="20"/>
        <v>0.012499999999988631</v>
      </c>
      <c r="F374" s="114">
        <f t="shared" si="21"/>
        <v>41.704200447031106</v>
      </c>
      <c r="G374" s="127">
        <f t="shared" si="22"/>
        <v>299.72999999999996</v>
      </c>
      <c r="H374" s="123">
        <v>18</v>
      </c>
      <c r="I374" s="104">
        <v>624.68</v>
      </c>
      <c r="J374" s="104">
        <v>324.95</v>
      </c>
    </row>
    <row r="375" spans="1:10" ht="23.25">
      <c r="A375" s="85">
        <v>23917</v>
      </c>
      <c r="B375" s="87">
        <v>28</v>
      </c>
      <c r="C375" s="99">
        <v>91.7748</v>
      </c>
      <c r="D375" s="100">
        <v>92.4013</v>
      </c>
      <c r="E375" s="127">
        <f t="shared" si="20"/>
        <v>0.6265000000000072</v>
      </c>
      <c r="F375" s="114">
        <f t="shared" si="21"/>
        <v>1627.6955053260776</v>
      </c>
      <c r="G375" s="127">
        <f t="shared" si="22"/>
        <v>384.9</v>
      </c>
      <c r="H375" s="123">
        <v>19</v>
      </c>
      <c r="I375" s="104">
        <v>713.37</v>
      </c>
      <c r="J375" s="104">
        <v>328.47</v>
      </c>
    </row>
    <row r="376" spans="1:10" ht="23.25">
      <c r="A376" s="85"/>
      <c r="B376" s="87">
        <v>29</v>
      </c>
      <c r="C376" s="99">
        <v>85.2816</v>
      </c>
      <c r="D376" s="99">
        <v>85.8438</v>
      </c>
      <c r="E376" s="127">
        <f t="shared" si="20"/>
        <v>0.5622000000000043</v>
      </c>
      <c r="F376" s="114">
        <f t="shared" si="21"/>
        <v>1586.566953576984</v>
      </c>
      <c r="G376" s="127">
        <f t="shared" si="22"/>
        <v>354.35</v>
      </c>
      <c r="H376" s="123">
        <v>20</v>
      </c>
      <c r="I376" s="104">
        <v>716.5</v>
      </c>
      <c r="J376" s="104">
        <v>362.15</v>
      </c>
    </row>
    <row r="377" spans="1:10" ht="23.25">
      <c r="A377" s="85"/>
      <c r="B377" s="87">
        <v>30</v>
      </c>
      <c r="C377" s="99">
        <v>85.3594</v>
      </c>
      <c r="D377" s="99">
        <v>85.9145</v>
      </c>
      <c r="E377" s="127">
        <f t="shared" si="20"/>
        <v>0.5551000000000101</v>
      </c>
      <c r="F377" s="114">
        <f t="shared" si="21"/>
        <v>1567.7248079530339</v>
      </c>
      <c r="G377" s="127">
        <f t="shared" si="22"/>
        <v>354.0799999999999</v>
      </c>
      <c r="H377" s="123">
        <v>21</v>
      </c>
      <c r="I377" s="104">
        <v>860.55</v>
      </c>
      <c r="J377" s="104">
        <v>506.47</v>
      </c>
    </row>
    <row r="378" spans="1:10" ht="23.25">
      <c r="A378" s="85">
        <v>23925</v>
      </c>
      <c r="B378" s="87">
        <v>31</v>
      </c>
      <c r="C378" s="99">
        <v>91.4103</v>
      </c>
      <c r="D378" s="99">
        <v>91.6647</v>
      </c>
      <c r="E378" s="127">
        <f t="shared" si="20"/>
        <v>0.25439999999998975</v>
      </c>
      <c r="F378" s="114">
        <f t="shared" si="21"/>
        <v>718.2585617888413</v>
      </c>
      <c r="G378" s="127">
        <f t="shared" si="22"/>
        <v>354.19000000000005</v>
      </c>
      <c r="H378" s="123">
        <v>22</v>
      </c>
      <c r="I378" s="104">
        <v>703.22</v>
      </c>
      <c r="J378" s="104">
        <v>349.03</v>
      </c>
    </row>
    <row r="379" spans="2:10" ht="23.25">
      <c r="B379" s="87">
        <v>32</v>
      </c>
      <c r="C379" s="99">
        <v>84.0131</v>
      </c>
      <c r="D379" s="99">
        <v>84.324</v>
      </c>
      <c r="E379" s="127">
        <f t="shared" si="20"/>
        <v>0.31090000000000373</v>
      </c>
      <c r="F379" s="114">
        <f t="shared" si="21"/>
        <v>1000.0000000000118</v>
      </c>
      <c r="G379" s="127">
        <f t="shared" si="22"/>
        <v>310.90000000000003</v>
      </c>
      <c r="H379" s="123">
        <v>23</v>
      </c>
      <c r="I379" s="104">
        <v>711.57</v>
      </c>
      <c r="J379" s="104">
        <v>400.67</v>
      </c>
    </row>
    <row r="380" spans="1:10" ht="23.25">
      <c r="A380" s="85"/>
      <c r="B380" s="87">
        <v>33</v>
      </c>
      <c r="C380" s="99">
        <v>88.4292</v>
      </c>
      <c r="D380" s="99">
        <v>88.8254</v>
      </c>
      <c r="E380" s="127">
        <f t="shared" si="20"/>
        <v>0.39620000000000744</v>
      </c>
      <c r="F380" s="114">
        <f t="shared" si="21"/>
        <v>1378.5664578984254</v>
      </c>
      <c r="G380" s="127">
        <f t="shared" si="22"/>
        <v>287.4</v>
      </c>
      <c r="H380" s="123">
        <v>24</v>
      </c>
      <c r="I380" s="104">
        <v>868.18</v>
      </c>
      <c r="J380" s="104">
        <v>580.78</v>
      </c>
    </row>
    <row r="381" spans="1:10" ht="23.25">
      <c r="A381" s="85">
        <v>23943</v>
      </c>
      <c r="B381" s="87">
        <v>34</v>
      </c>
      <c r="C381" s="99">
        <v>87.0458</v>
      </c>
      <c r="D381" s="99">
        <v>87.4304</v>
      </c>
      <c r="E381" s="127">
        <f t="shared" si="20"/>
        <v>0.38460000000000605</v>
      </c>
      <c r="F381" s="114">
        <f t="shared" si="21"/>
        <v>1122.1988795518382</v>
      </c>
      <c r="G381" s="127">
        <f t="shared" si="22"/>
        <v>342.72</v>
      </c>
      <c r="H381" s="123">
        <v>25</v>
      </c>
      <c r="I381" s="104">
        <v>709.85</v>
      </c>
      <c r="J381" s="104">
        <v>367.13</v>
      </c>
    </row>
    <row r="382" spans="1:10" ht="23.25">
      <c r="A382" s="85"/>
      <c r="B382" s="87">
        <v>35</v>
      </c>
      <c r="C382" s="99">
        <v>86.0964</v>
      </c>
      <c r="D382" s="99">
        <v>86.6507</v>
      </c>
      <c r="E382" s="127">
        <f t="shared" si="20"/>
        <v>0.5542999999999978</v>
      </c>
      <c r="F382" s="114">
        <f t="shared" si="21"/>
        <v>1878.7283080260231</v>
      </c>
      <c r="G382" s="127">
        <f t="shared" si="22"/>
        <v>295.03999999999996</v>
      </c>
      <c r="H382" s="123">
        <v>26</v>
      </c>
      <c r="I382" s="104">
        <v>759.16</v>
      </c>
      <c r="J382" s="104">
        <v>464.12</v>
      </c>
    </row>
    <row r="383" spans="1:10" ht="23.25">
      <c r="A383" s="85"/>
      <c r="B383" s="87">
        <v>36</v>
      </c>
      <c r="C383" s="99">
        <v>90.6673</v>
      </c>
      <c r="D383" s="99">
        <v>91.7587</v>
      </c>
      <c r="E383" s="127">
        <f t="shared" si="20"/>
        <v>1.0914000000000073</v>
      </c>
      <c r="F383" s="114">
        <f t="shared" si="21"/>
        <v>3088.984489980774</v>
      </c>
      <c r="G383" s="127">
        <f t="shared" si="22"/>
        <v>353.32000000000005</v>
      </c>
      <c r="H383" s="123">
        <v>27</v>
      </c>
      <c r="I383" s="104">
        <v>707.09</v>
      </c>
      <c r="J383" s="104">
        <v>353.77</v>
      </c>
    </row>
    <row r="384" spans="1:10" ht="23.25">
      <c r="A384" s="85">
        <v>23948</v>
      </c>
      <c r="B384" s="87">
        <v>34</v>
      </c>
      <c r="C384" s="99">
        <v>87.0535</v>
      </c>
      <c r="D384" s="99">
        <v>87.1152</v>
      </c>
      <c r="E384" s="127">
        <f t="shared" si="20"/>
        <v>0.061700000000001864</v>
      </c>
      <c r="F384" s="114">
        <f t="shared" si="21"/>
        <v>203.86585164381916</v>
      </c>
      <c r="G384" s="127">
        <f t="shared" si="22"/>
        <v>302.65</v>
      </c>
      <c r="H384" s="123">
        <v>28</v>
      </c>
      <c r="I384" s="104">
        <v>845.4</v>
      </c>
      <c r="J384" s="104">
        <v>542.75</v>
      </c>
    </row>
    <row r="385" spans="1:10" ht="23.25">
      <c r="A385" s="85"/>
      <c r="B385" s="87">
        <v>35</v>
      </c>
      <c r="C385" s="99">
        <v>86.1217</v>
      </c>
      <c r="D385" s="99">
        <v>86.1881</v>
      </c>
      <c r="E385" s="127">
        <f t="shared" si="20"/>
        <v>0.06640000000000157</v>
      </c>
      <c r="F385" s="114">
        <f t="shared" si="21"/>
        <v>199.76533590060347</v>
      </c>
      <c r="G385" s="127">
        <f t="shared" si="22"/>
        <v>332.38999999999993</v>
      </c>
      <c r="H385" s="123">
        <v>29</v>
      </c>
      <c r="I385" s="104">
        <v>737.06</v>
      </c>
      <c r="J385" s="104">
        <v>404.67</v>
      </c>
    </row>
    <row r="386" spans="1:10" ht="23.25">
      <c r="A386" s="85"/>
      <c r="B386" s="87">
        <v>36</v>
      </c>
      <c r="C386" s="99">
        <v>85.072</v>
      </c>
      <c r="D386" s="99">
        <v>85.135</v>
      </c>
      <c r="E386" s="127">
        <f t="shared" si="20"/>
        <v>0.06300000000000239</v>
      </c>
      <c r="F386" s="114">
        <f t="shared" si="21"/>
        <v>207.81791192479756</v>
      </c>
      <c r="G386" s="127">
        <f t="shared" si="22"/>
        <v>303.15000000000003</v>
      </c>
      <c r="H386" s="123">
        <v>30</v>
      </c>
      <c r="I386" s="104">
        <v>780.85</v>
      </c>
      <c r="J386" s="104">
        <v>477.7</v>
      </c>
    </row>
    <row r="387" spans="1:10" ht="23.25">
      <c r="A387" s="85">
        <v>23962</v>
      </c>
      <c r="B387" s="87">
        <v>19</v>
      </c>
      <c r="C387" s="99">
        <v>86.186</v>
      </c>
      <c r="D387" s="99">
        <v>86.392</v>
      </c>
      <c r="E387" s="127">
        <f t="shared" si="20"/>
        <v>0.20599999999998886</v>
      </c>
      <c r="F387" s="114">
        <f t="shared" si="21"/>
        <v>709.0977935354682</v>
      </c>
      <c r="G387" s="127">
        <f t="shared" si="22"/>
        <v>290.51</v>
      </c>
      <c r="H387" s="123">
        <v>31</v>
      </c>
      <c r="I387" s="104">
        <v>825.13</v>
      </c>
      <c r="J387" s="104">
        <v>534.62</v>
      </c>
    </row>
    <row r="388" spans="1:10" ht="23.25">
      <c r="A388" s="85"/>
      <c r="B388" s="87">
        <v>20</v>
      </c>
      <c r="C388" s="99">
        <v>87.4749</v>
      </c>
      <c r="D388" s="99">
        <v>87.6861</v>
      </c>
      <c r="E388" s="127">
        <f t="shared" si="20"/>
        <v>0.21119999999999095</v>
      </c>
      <c r="F388" s="114">
        <f t="shared" si="21"/>
        <v>694.622594967903</v>
      </c>
      <c r="G388" s="127">
        <f t="shared" si="22"/>
        <v>304.05000000000007</v>
      </c>
      <c r="H388" s="123">
        <v>32</v>
      </c>
      <c r="I388" s="104">
        <v>855.73</v>
      </c>
      <c r="J388" s="104">
        <v>551.68</v>
      </c>
    </row>
    <row r="389" spans="1:10" ht="23.25">
      <c r="A389" s="85"/>
      <c r="B389" s="87">
        <v>21</v>
      </c>
      <c r="C389" s="99">
        <v>90.0791</v>
      </c>
      <c r="D389" s="99">
        <v>90.3073</v>
      </c>
      <c r="E389" s="127">
        <f t="shared" si="20"/>
        <v>0.22820000000000107</v>
      </c>
      <c r="F389" s="114">
        <f t="shared" si="21"/>
        <v>745.4105964591399</v>
      </c>
      <c r="G389" s="127">
        <f t="shared" si="22"/>
        <v>306.14</v>
      </c>
      <c r="H389" s="123">
        <v>33</v>
      </c>
      <c r="I389" s="104">
        <v>803.51</v>
      </c>
      <c r="J389" s="104">
        <v>497.37</v>
      </c>
    </row>
    <row r="390" spans="1:10" ht="23.25">
      <c r="A390" s="85">
        <v>23966</v>
      </c>
      <c r="B390" s="87">
        <v>22</v>
      </c>
      <c r="C390" s="99">
        <v>86.2068</v>
      </c>
      <c r="D390" s="99">
        <v>86.5829</v>
      </c>
      <c r="E390" s="127">
        <f t="shared" si="20"/>
        <v>0.3760999999999939</v>
      </c>
      <c r="F390" s="114">
        <f t="shared" si="21"/>
        <v>1321.271737221127</v>
      </c>
      <c r="G390" s="127">
        <f t="shared" si="22"/>
        <v>284.65000000000003</v>
      </c>
      <c r="H390" s="123">
        <v>34</v>
      </c>
      <c r="I390" s="104">
        <v>776.24</v>
      </c>
      <c r="J390" s="104">
        <v>491.59</v>
      </c>
    </row>
    <row r="391" spans="1:10" ht="23.25">
      <c r="A391" s="85"/>
      <c r="B391" s="87">
        <v>23</v>
      </c>
      <c r="C391" s="99">
        <v>87.712</v>
      </c>
      <c r="D391" s="99">
        <v>88.2449</v>
      </c>
      <c r="E391" s="127">
        <f t="shared" si="20"/>
        <v>0.5328999999999979</v>
      </c>
      <c r="F391" s="114">
        <f t="shared" si="21"/>
        <v>1812.2151941780517</v>
      </c>
      <c r="G391" s="127">
        <f t="shared" si="22"/>
        <v>294.06</v>
      </c>
      <c r="H391" s="123">
        <v>35</v>
      </c>
      <c r="I391" s="104">
        <v>741.86</v>
      </c>
      <c r="J391" s="104">
        <v>447.8</v>
      </c>
    </row>
    <row r="392" spans="1:10" ht="23.25">
      <c r="A392" s="85"/>
      <c r="B392" s="87">
        <v>24</v>
      </c>
      <c r="C392" s="99">
        <v>87.9061</v>
      </c>
      <c r="D392" s="99">
        <v>88.2688</v>
      </c>
      <c r="E392" s="127">
        <f t="shared" si="20"/>
        <v>0.3627000000000038</v>
      </c>
      <c r="F392" s="114">
        <f t="shared" si="21"/>
        <v>1075.4951962993825</v>
      </c>
      <c r="G392" s="127">
        <f t="shared" si="22"/>
        <v>337.24</v>
      </c>
      <c r="H392" s="123">
        <v>36</v>
      </c>
      <c r="I392" s="104">
        <v>629.84</v>
      </c>
      <c r="J392" s="104">
        <v>292.6</v>
      </c>
    </row>
    <row r="393" spans="1:10" ht="23.25">
      <c r="A393" s="85">
        <v>23980</v>
      </c>
      <c r="B393" s="87">
        <v>25</v>
      </c>
      <c r="C393" s="99">
        <v>87.2608</v>
      </c>
      <c r="D393" s="99">
        <v>87.3041</v>
      </c>
      <c r="E393" s="127">
        <f t="shared" si="20"/>
        <v>0.043300000000002115</v>
      </c>
      <c r="F393" s="114">
        <f t="shared" si="21"/>
        <v>134.38023710509006</v>
      </c>
      <c r="G393" s="127">
        <f t="shared" si="22"/>
        <v>322.21999999999997</v>
      </c>
      <c r="H393" s="123">
        <v>37</v>
      </c>
      <c r="I393" s="104">
        <v>705.92</v>
      </c>
      <c r="J393" s="104">
        <v>383.7</v>
      </c>
    </row>
    <row r="394" spans="1:10" ht="23.25">
      <c r="A394" s="85"/>
      <c r="B394" s="87">
        <v>26</v>
      </c>
      <c r="C394" s="99">
        <v>88.7726</v>
      </c>
      <c r="D394" s="99">
        <v>88.814</v>
      </c>
      <c r="E394" s="127">
        <f t="shared" si="20"/>
        <v>0.041399999999995885</v>
      </c>
      <c r="F394" s="114">
        <f t="shared" si="21"/>
        <v>141.95096862676456</v>
      </c>
      <c r="G394" s="127">
        <f t="shared" si="22"/>
        <v>291.65</v>
      </c>
      <c r="H394" s="123">
        <v>38</v>
      </c>
      <c r="I394" s="104">
        <v>667.67</v>
      </c>
      <c r="J394" s="104">
        <v>376.02</v>
      </c>
    </row>
    <row r="395" spans="1:10" ht="23.25">
      <c r="A395" s="85"/>
      <c r="B395" s="87">
        <v>27</v>
      </c>
      <c r="C395" s="99">
        <v>88.0631</v>
      </c>
      <c r="D395" s="99">
        <v>88.1115</v>
      </c>
      <c r="E395" s="127">
        <f t="shared" si="20"/>
        <v>0.04840000000000089</v>
      </c>
      <c r="F395" s="114">
        <f t="shared" si="21"/>
        <v>159.39403918985965</v>
      </c>
      <c r="G395" s="127">
        <f t="shared" si="22"/>
        <v>303.65000000000003</v>
      </c>
      <c r="H395" s="123">
        <v>39</v>
      </c>
      <c r="I395" s="104">
        <v>658.47</v>
      </c>
      <c r="J395" s="104">
        <v>354.82</v>
      </c>
    </row>
    <row r="396" spans="1:10" ht="23.25">
      <c r="A396" s="85">
        <v>23990</v>
      </c>
      <c r="B396" s="87">
        <v>28</v>
      </c>
      <c r="C396" s="99">
        <v>91.7192</v>
      </c>
      <c r="D396" s="99">
        <v>92.736</v>
      </c>
      <c r="E396" s="127">
        <f t="shared" si="20"/>
        <v>1.0168000000000035</v>
      </c>
      <c r="F396" s="114">
        <f t="shared" si="21"/>
        <v>3281.4819595946674</v>
      </c>
      <c r="G396" s="127">
        <f t="shared" si="22"/>
        <v>309.85999999999996</v>
      </c>
      <c r="H396" s="123">
        <v>40</v>
      </c>
      <c r="I396" s="104">
        <v>813.56</v>
      </c>
      <c r="J396" s="104">
        <v>503.7</v>
      </c>
    </row>
    <row r="397" spans="1:10" ht="23.25">
      <c r="A397" s="85"/>
      <c r="B397" s="87">
        <v>29</v>
      </c>
      <c r="C397" s="99">
        <v>85.235</v>
      </c>
      <c r="D397" s="99">
        <v>86.1877</v>
      </c>
      <c r="E397" s="127">
        <f t="shared" si="20"/>
        <v>0.9527000000000072</v>
      </c>
      <c r="F397" s="114">
        <f t="shared" si="21"/>
        <v>3613.09162621362</v>
      </c>
      <c r="G397" s="127">
        <f t="shared" si="22"/>
        <v>263.67999999999995</v>
      </c>
      <c r="H397" s="123">
        <v>41</v>
      </c>
      <c r="I397" s="104">
        <v>835.9</v>
      </c>
      <c r="J397" s="104">
        <v>572.22</v>
      </c>
    </row>
    <row r="398" spans="1:10" ht="23.25">
      <c r="A398" s="85"/>
      <c r="B398" s="87">
        <v>30</v>
      </c>
      <c r="C398" s="99">
        <v>85.2998</v>
      </c>
      <c r="D398" s="99">
        <v>86.4592</v>
      </c>
      <c r="E398" s="127">
        <f t="shared" si="20"/>
        <v>1.1593999999999909</v>
      </c>
      <c r="F398" s="114">
        <f t="shared" si="21"/>
        <v>3732.6550980328743</v>
      </c>
      <c r="G398" s="127">
        <f t="shared" si="22"/>
        <v>310.60999999999996</v>
      </c>
      <c r="H398" s="123">
        <v>42</v>
      </c>
      <c r="I398" s="104">
        <v>661.68</v>
      </c>
      <c r="J398" s="104">
        <v>351.07</v>
      </c>
    </row>
    <row r="399" spans="1:10" ht="23.25">
      <c r="A399" s="85">
        <v>23990</v>
      </c>
      <c r="B399" s="87">
        <v>31</v>
      </c>
      <c r="C399" s="99">
        <v>91.3508</v>
      </c>
      <c r="D399" s="99">
        <v>91.9466</v>
      </c>
      <c r="E399" s="127">
        <f t="shared" si="20"/>
        <v>0.595799999999997</v>
      </c>
      <c r="F399" s="114">
        <f t="shared" si="21"/>
        <v>1903.3319490144615</v>
      </c>
      <c r="G399" s="127">
        <f t="shared" si="22"/>
        <v>313.03000000000003</v>
      </c>
      <c r="H399" s="123">
        <v>43</v>
      </c>
      <c r="I399" s="104">
        <v>790.62</v>
      </c>
      <c r="J399" s="104">
        <v>477.59</v>
      </c>
    </row>
    <row r="400" spans="1:10" ht="23.25">
      <c r="A400" s="85"/>
      <c r="B400" s="87">
        <v>32</v>
      </c>
      <c r="C400" s="99">
        <v>93.9688</v>
      </c>
      <c r="D400" s="99">
        <v>94.6185</v>
      </c>
      <c r="E400" s="127">
        <f t="shared" si="20"/>
        <v>0.6496999999999957</v>
      </c>
      <c r="F400" s="114">
        <f t="shared" si="21"/>
        <v>2228.0521262002594</v>
      </c>
      <c r="G400" s="127">
        <f t="shared" si="22"/>
        <v>291.6</v>
      </c>
      <c r="H400" s="123">
        <v>44</v>
      </c>
      <c r="I400" s="104">
        <v>626.83</v>
      </c>
      <c r="J400" s="104">
        <v>335.23</v>
      </c>
    </row>
    <row r="401" spans="1:10" ht="23.25">
      <c r="A401" s="85"/>
      <c r="B401" s="87">
        <v>33</v>
      </c>
      <c r="C401" s="99">
        <v>88.4021</v>
      </c>
      <c r="D401" s="99">
        <v>89.085</v>
      </c>
      <c r="E401" s="127">
        <f t="shared" si="20"/>
        <v>0.6828999999999894</v>
      </c>
      <c r="F401" s="114">
        <f t="shared" si="21"/>
        <v>2330.1600300269197</v>
      </c>
      <c r="G401" s="127">
        <f t="shared" si="22"/>
        <v>293.07000000000005</v>
      </c>
      <c r="H401" s="123">
        <v>45</v>
      </c>
      <c r="I401" s="104">
        <v>670.33</v>
      </c>
      <c r="J401" s="104">
        <v>377.26</v>
      </c>
    </row>
    <row r="402" spans="1:10" ht="23.25">
      <c r="A402" s="85">
        <v>24008</v>
      </c>
      <c r="B402" s="87">
        <v>34</v>
      </c>
      <c r="C402" s="99">
        <v>86.9915</v>
      </c>
      <c r="D402" s="99">
        <v>87.4492</v>
      </c>
      <c r="E402" s="127">
        <f t="shared" si="20"/>
        <v>0.45770000000000266</v>
      </c>
      <c r="F402" s="114">
        <f t="shared" si="21"/>
        <v>1793.0737287471702</v>
      </c>
      <c r="G402" s="127">
        <f t="shared" si="22"/>
        <v>255.26</v>
      </c>
      <c r="H402" s="123">
        <v>46</v>
      </c>
      <c r="I402" s="104">
        <v>822.85</v>
      </c>
      <c r="J402" s="104">
        <v>567.59</v>
      </c>
    </row>
    <row r="403" spans="1:10" ht="23.25">
      <c r="A403" s="85"/>
      <c r="B403" s="87">
        <v>35</v>
      </c>
      <c r="C403" s="99">
        <v>86.062</v>
      </c>
      <c r="D403" s="99">
        <v>86.5995</v>
      </c>
      <c r="E403" s="127">
        <f t="shared" si="20"/>
        <v>0.5375000000000085</v>
      </c>
      <c r="F403" s="114">
        <f t="shared" si="21"/>
        <v>1776.5658568831882</v>
      </c>
      <c r="G403" s="127">
        <f t="shared" si="22"/>
        <v>302.54999999999995</v>
      </c>
      <c r="H403" s="123">
        <v>47</v>
      </c>
      <c r="I403" s="104">
        <v>670.4</v>
      </c>
      <c r="J403" s="104">
        <v>367.85</v>
      </c>
    </row>
    <row r="404" spans="1:10" ht="23.25">
      <c r="A404" s="85"/>
      <c r="B404" s="87">
        <v>36</v>
      </c>
      <c r="C404" s="99">
        <v>90.6148</v>
      </c>
      <c r="D404" s="99">
        <v>91.16</v>
      </c>
      <c r="E404" s="127">
        <f t="shared" si="20"/>
        <v>0.5451999999999941</v>
      </c>
      <c r="F404" s="114">
        <f t="shared" si="21"/>
        <v>1876.6349993115593</v>
      </c>
      <c r="G404" s="127">
        <f t="shared" si="22"/>
        <v>290.52</v>
      </c>
      <c r="H404" s="123">
        <v>48</v>
      </c>
      <c r="I404" s="104">
        <v>862.71</v>
      </c>
      <c r="J404" s="104">
        <v>572.19</v>
      </c>
    </row>
    <row r="405" spans="1:10" ht="23.25">
      <c r="A405" s="85">
        <v>24023</v>
      </c>
      <c r="B405" s="87">
        <v>19</v>
      </c>
      <c r="C405" s="99">
        <v>86.2081</v>
      </c>
      <c r="D405" s="99">
        <v>87.1349</v>
      </c>
      <c r="E405" s="127">
        <f t="shared" si="20"/>
        <v>0.9268000000000001</v>
      </c>
      <c r="F405" s="114">
        <f t="shared" si="21"/>
        <v>2767.3106207637875</v>
      </c>
      <c r="G405" s="127">
        <f t="shared" si="22"/>
        <v>334.91</v>
      </c>
      <c r="H405" s="123">
        <v>49</v>
      </c>
      <c r="I405" s="104">
        <v>768.95</v>
      </c>
      <c r="J405" s="104">
        <v>434.04</v>
      </c>
    </row>
    <row r="406" spans="1:10" ht="23.25">
      <c r="A406" s="85"/>
      <c r="B406" s="87">
        <v>20</v>
      </c>
      <c r="C406" s="99">
        <v>87.4808</v>
      </c>
      <c r="D406" s="99">
        <v>88.2772</v>
      </c>
      <c r="E406" s="127">
        <f t="shared" si="20"/>
        <v>0.7963999999999913</v>
      </c>
      <c r="F406" s="114">
        <f t="shared" si="21"/>
        <v>2631.0746968845724</v>
      </c>
      <c r="G406" s="127">
        <f t="shared" si="22"/>
        <v>302.69000000000005</v>
      </c>
      <c r="H406" s="123">
        <v>50</v>
      </c>
      <c r="I406" s="104">
        <v>870.36</v>
      </c>
      <c r="J406" s="104">
        <v>567.67</v>
      </c>
    </row>
    <row r="407" spans="1:10" ht="23.25">
      <c r="A407" s="85"/>
      <c r="B407" s="87">
        <v>21</v>
      </c>
      <c r="C407" s="99">
        <v>90.109</v>
      </c>
      <c r="D407" s="99">
        <v>91.2083</v>
      </c>
      <c r="E407" s="127">
        <f t="shared" si="20"/>
        <v>1.0992999999999995</v>
      </c>
      <c r="F407" s="114">
        <f t="shared" si="21"/>
        <v>3237.615597573186</v>
      </c>
      <c r="G407" s="127">
        <f t="shared" si="22"/>
        <v>339.54</v>
      </c>
      <c r="H407" s="123">
        <v>51</v>
      </c>
      <c r="I407" s="104">
        <v>710.37</v>
      </c>
      <c r="J407" s="104">
        <v>370.83</v>
      </c>
    </row>
    <row r="408" spans="1:10" ht="23.25">
      <c r="A408" s="85">
        <v>24027</v>
      </c>
      <c r="B408" s="87">
        <v>22</v>
      </c>
      <c r="C408" s="99">
        <v>86.2213</v>
      </c>
      <c r="D408" s="99">
        <v>86.2932</v>
      </c>
      <c r="E408" s="127">
        <f t="shared" si="20"/>
        <v>0.07189999999999941</v>
      </c>
      <c r="F408" s="114">
        <f t="shared" si="21"/>
        <v>205.08871013748475</v>
      </c>
      <c r="G408" s="127">
        <f t="shared" si="22"/>
        <v>350.58</v>
      </c>
      <c r="H408" s="123">
        <v>52</v>
      </c>
      <c r="I408" s="104">
        <v>705.39</v>
      </c>
      <c r="J408" s="104">
        <v>354.81</v>
      </c>
    </row>
    <row r="409" spans="1:10" ht="23.25">
      <c r="A409" s="85"/>
      <c r="B409" s="87">
        <v>23</v>
      </c>
      <c r="C409" s="99">
        <v>87.7254</v>
      </c>
      <c r="D409" s="99">
        <v>87.8139</v>
      </c>
      <c r="E409" s="127">
        <f t="shared" si="20"/>
        <v>0.08850000000001046</v>
      </c>
      <c r="F409" s="114">
        <f t="shared" si="21"/>
        <v>261.52482269506635</v>
      </c>
      <c r="G409" s="127">
        <f t="shared" si="22"/>
        <v>338.40000000000003</v>
      </c>
      <c r="H409" s="123">
        <v>53</v>
      </c>
      <c r="I409" s="104">
        <v>733.7</v>
      </c>
      <c r="J409" s="104">
        <v>395.3</v>
      </c>
    </row>
    <row r="410" spans="1:10" ht="23.25">
      <c r="A410" s="85"/>
      <c r="B410" s="87">
        <v>24</v>
      </c>
      <c r="C410" s="99">
        <v>87.9248</v>
      </c>
      <c r="D410" s="99">
        <v>88.0151</v>
      </c>
      <c r="E410" s="127">
        <f t="shared" si="20"/>
        <v>0.09029999999999916</v>
      </c>
      <c r="F410" s="114">
        <f t="shared" si="21"/>
        <v>251.2800534283147</v>
      </c>
      <c r="G410" s="127">
        <f t="shared" si="22"/>
        <v>359.35999999999996</v>
      </c>
      <c r="H410" s="123">
        <v>54</v>
      </c>
      <c r="I410" s="104">
        <v>666.17</v>
      </c>
      <c r="J410" s="104">
        <v>306.81</v>
      </c>
    </row>
    <row r="411" spans="1:10" ht="23.25">
      <c r="A411" s="85">
        <v>24040</v>
      </c>
      <c r="B411" s="87">
        <v>25</v>
      </c>
      <c r="C411" s="99">
        <v>87.268</v>
      </c>
      <c r="D411" s="99">
        <v>87.2965</v>
      </c>
      <c r="E411" s="127">
        <f t="shared" si="20"/>
        <v>0.028499999999993975</v>
      </c>
      <c r="F411" s="114">
        <f t="shared" si="21"/>
        <v>99.16147663614342</v>
      </c>
      <c r="G411" s="127">
        <f t="shared" si="22"/>
        <v>287.40999999999997</v>
      </c>
      <c r="H411" s="123">
        <v>55</v>
      </c>
      <c r="I411" s="104">
        <v>813.61</v>
      </c>
      <c r="J411" s="104">
        <v>526.2</v>
      </c>
    </row>
    <row r="412" spans="1:10" ht="23.25">
      <c r="A412" s="85"/>
      <c r="B412" s="87">
        <v>26</v>
      </c>
      <c r="C412" s="99">
        <v>88.7731</v>
      </c>
      <c r="D412" s="99">
        <v>88.8131</v>
      </c>
      <c r="E412" s="127">
        <f t="shared" si="20"/>
        <v>0.04000000000000625</v>
      </c>
      <c r="F412" s="114">
        <f t="shared" si="21"/>
        <v>126.41026451349826</v>
      </c>
      <c r="G412" s="127">
        <f t="shared" si="22"/>
        <v>316.42999999999995</v>
      </c>
      <c r="H412" s="123">
        <v>56</v>
      </c>
      <c r="I412" s="104">
        <v>876.13</v>
      </c>
      <c r="J412" s="104">
        <v>559.7</v>
      </c>
    </row>
    <row r="413" spans="1:10" ht="23.25">
      <c r="A413" s="85"/>
      <c r="B413" s="87">
        <v>27</v>
      </c>
      <c r="C413" s="99">
        <v>88.0859</v>
      </c>
      <c r="D413" s="99">
        <v>88.118</v>
      </c>
      <c r="E413" s="127">
        <f t="shared" si="20"/>
        <v>0.032099999999999795</v>
      </c>
      <c r="F413" s="114">
        <f t="shared" si="21"/>
        <v>121.1503623188398</v>
      </c>
      <c r="G413" s="127">
        <f t="shared" si="22"/>
        <v>264.96000000000004</v>
      </c>
      <c r="H413" s="123">
        <v>57</v>
      </c>
      <c r="I413" s="104">
        <v>828.1</v>
      </c>
      <c r="J413" s="104">
        <v>563.14</v>
      </c>
    </row>
    <row r="414" spans="1:10" ht="23.25">
      <c r="A414" s="85">
        <v>24050</v>
      </c>
      <c r="B414" s="87">
        <v>10</v>
      </c>
      <c r="C414" s="99">
        <v>85.1364</v>
      </c>
      <c r="D414" s="99">
        <v>85.1727</v>
      </c>
      <c r="E414" s="127">
        <f t="shared" si="20"/>
        <v>0.03630000000001132</v>
      </c>
      <c r="F414" s="114">
        <f t="shared" si="21"/>
        <v>104.65619143725334</v>
      </c>
      <c r="G414" s="127">
        <f t="shared" si="22"/>
        <v>346.85</v>
      </c>
      <c r="H414" s="123">
        <v>58</v>
      </c>
      <c r="I414" s="104">
        <v>693.97</v>
      </c>
      <c r="J414" s="104">
        <v>347.12</v>
      </c>
    </row>
    <row r="415" spans="1:10" ht="23.25">
      <c r="A415" s="85"/>
      <c r="B415" s="87">
        <v>11</v>
      </c>
      <c r="C415" s="99">
        <v>86.1147</v>
      </c>
      <c r="D415" s="99">
        <v>86.1672</v>
      </c>
      <c r="E415" s="127">
        <f t="shared" si="20"/>
        <v>0.052499999999994884</v>
      </c>
      <c r="F415" s="114">
        <f t="shared" si="21"/>
        <v>148.19205690573543</v>
      </c>
      <c r="G415" s="127">
        <f t="shared" si="22"/>
        <v>354.27</v>
      </c>
      <c r="H415" s="123">
        <v>59</v>
      </c>
      <c r="I415" s="104">
        <v>751.92</v>
      </c>
      <c r="J415" s="104">
        <v>397.65</v>
      </c>
    </row>
    <row r="416" spans="1:10" ht="23.25">
      <c r="A416" s="85"/>
      <c r="B416" s="87">
        <v>12</v>
      </c>
      <c r="C416" s="99">
        <v>84.874</v>
      </c>
      <c r="D416" s="99">
        <v>84.9099</v>
      </c>
      <c r="E416" s="127">
        <f t="shared" si="20"/>
        <v>0.035899999999998045</v>
      </c>
      <c r="F416" s="114">
        <f t="shared" si="21"/>
        <v>99.90816241337501</v>
      </c>
      <c r="G416" s="127">
        <f t="shared" si="22"/>
        <v>359.33</v>
      </c>
      <c r="H416" s="123">
        <v>60</v>
      </c>
      <c r="I416" s="104">
        <v>725.54</v>
      </c>
      <c r="J416" s="104">
        <v>366.21</v>
      </c>
    </row>
    <row r="417" spans="1:10" ht="23.25">
      <c r="A417" s="85">
        <v>24054</v>
      </c>
      <c r="B417" s="87">
        <v>13</v>
      </c>
      <c r="C417" s="99">
        <v>85.3367</v>
      </c>
      <c r="D417" s="99">
        <v>85.3578</v>
      </c>
      <c r="E417" s="127">
        <f t="shared" si="20"/>
        <v>0.021100000000004115</v>
      </c>
      <c r="F417" s="114">
        <f t="shared" si="21"/>
        <v>77.57067754863466</v>
      </c>
      <c r="G417" s="127">
        <f t="shared" si="22"/>
        <v>272.01</v>
      </c>
      <c r="H417" s="123">
        <v>61</v>
      </c>
      <c r="I417" s="104">
        <v>819.87</v>
      </c>
      <c r="J417" s="104">
        <v>547.86</v>
      </c>
    </row>
    <row r="418" spans="1:10" ht="23.25">
      <c r="A418" s="85"/>
      <c r="B418" s="87">
        <v>14</v>
      </c>
      <c r="C418" s="99">
        <v>87.8233</v>
      </c>
      <c r="D418" s="99">
        <v>87.8476</v>
      </c>
      <c r="E418" s="127">
        <f t="shared" si="20"/>
        <v>0.024299999999996658</v>
      </c>
      <c r="F418" s="114">
        <f t="shared" si="21"/>
        <v>80.78188889995899</v>
      </c>
      <c r="G418" s="127">
        <f t="shared" si="22"/>
        <v>300.80999999999995</v>
      </c>
      <c r="H418" s="123">
        <v>62</v>
      </c>
      <c r="I418" s="104">
        <v>834.27</v>
      </c>
      <c r="J418" s="104">
        <v>533.46</v>
      </c>
    </row>
    <row r="419" spans="1:10" ht="23.25">
      <c r="A419" s="85"/>
      <c r="B419" s="87">
        <v>15</v>
      </c>
      <c r="C419" s="99">
        <v>87.0089</v>
      </c>
      <c r="D419" s="99">
        <v>87.0348</v>
      </c>
      <c r="E419" s="127">
        <f t="shared" si="20"/>
        <v>0.02590000000000714</v>
      </c>
      <c r="F419" s="114">
        <f t="shared" si="21"/>
        <v>76.20336589386588</v>
      </c>
      <c r="G419" s="127">
        <f t="shared" si="22"/>
        <v>339.88000000000005</v>
      </c>
      <c r="H419" s="123">
        <v>63</v>
      </c>
      <c r="I419" s="104">
        <v>707.21</v>
      </c>
      <c r="J419" s="104">
        <v>367.33</v>
      </c>
    </row>
    <row r="420" spans="1:10" ht="23.25">
      <c r="A420" s="85">
        <v>24062</v>
      </c>
      <c r="B420" s="87">
        <v>16</v>
      </c>
      <c r="C420" s="99">
        <v>85.6914</v>
      </c>
      <c r="D420" s="99">
        <v>85.7557</v>
      </c>
      <c r="E420" s="127">
        <f t="shared" si="20"/>
        <v>0.06430000000000291</v>
      </c>
      <c r="F420" s="114">
        <f t="shared" si="21"/>
        <v>165.74300811961052</v>
      </c>
      <c r="G420" s="127">
        <f t="shared" si="22"/>
        <v>387.95000000000005</v>
      </c>
      <c r="H420" s="123">
        <v>64</v>
      </c>
      <c r="I420" s="104">
        <v>670.58</v>
      </c>
      <c r="J420" s="104">
        <v>282.63</v>
      </c>
    </row>
    <row r="421" spans="1:10" ht="23.25">
      <c r="A421" s="85"/>
      <c r="B421" s="87">
        <v>17</v>
      </c>
      <c r="C421" s="99">
        <v>85.0363</v>
      </c>
      <c r="D421" s="99">
        <v>85.0973</v>
      </c>
      <c r="E421" s="127">
        <f t="shared" si="20"/>
        <v>0.06100000000000705</v>
      </c>
      <c r="F421" s="114">
        <f t="shared" si="21"/>
        <v>158.4827227851573</v>
      </c>
      <c r="G421" s="127">
        <f t="shared" si="22"/>
        <v>384.90000000000003</v>
      </c>
      <c r="H421" s="123">
        <v>65</v>
      </c>
      <c r="I421" s="104">
        <v>758.97</v>
      </c>
      <c r="J421" s="104">
        <v>374.07</v>
      </c>
    </row>
    <row r="422" spans="1:10" ht="23.25">
      <c r="A422" s="85"/>
      <c r="B422" s="87">
        <v>18</v>
      </c>
      <c r="C422" s="99">
        <v>86.8216</v>
      </c>
      <c r="D422" s="99">
        <v>86.8889</v>
      </c>
      <c r="E422" s="127">
        <f t="shared" si="20"/>
        <v>0.06730000000000302</v>
      </c>
      <c r="F422" s="114">
        <f t="shared" si="21"/>
        <v>197.38385734397886</v>
      </c>
      <c r="G422" s="127">
        <f t="shared" si="22"/>
        <v>340.96</v>
      </c>
      <c r="H422" s="123">
        <v>66</v>
      </c>
      <c r="I422" s="104">
        <v>701.14</v>
      </c>
      <c r="J422" s="104">
        <v>360.18</v>
      </c>
    </row>
    <row r="423" spans="1:10" ht="23.25">
      <c r="A423" s="85">
        <v>24092</v>
      </c>
      <c r="B423" s="87">
        <v>28</v>
      </c>
      <c r="C423" s="99">
        <v>91.8562</v>
      </c>
      <c r="D423" s="99">
        <v>91.8699</v>
      </c>
      <c r="E423" s="127">
        <f t="shared" si="20"/>
        <v>0.013700000000000045</v>
      </c>
      <c r="F423" s="114">
        <f t="shared" si="21"/>
        <v>37.65701877353576</v>
      </c>
      <c r="G423" s="127">
        <f t="shared" si="22"/>
        <v>363.81</v>
      </c>
      <c r="H423" s="123">
        <v>67</v>
      </c>
      <c r="I423" s="104">
        <v>751</v>
      </c>
      <c r="J423" s="104">
        <v>387.19</v>
      </c>
    </row>
    <row r="424" spans="1:10" ht="23.25">
      <c r="A424" s="85"/>
      <c r="B424" s="87">
        <v>29</v>
      </c>
      <c r="C424" s="99">
        <v>85.2415</v>
      </c>
      <c r="D424" s="99">
        <v>85.2562</v>
      </c>
      <c r="E424" s="127">
        <f aca="true" t="shared" si="23" ref="E424:E449">D424-C424</f>
        <v>0.01470000000000482</v>
      </c>
      <c r="F424" s="114">
        <f aca="true" t="shared" si="24" ref="F424:F449">((10^6)*E424/G424)</f>
        <v>41.639520720632305</v>
      </c>
      <c r="G424" s="127">
        <f aca="true" t="shared" si="25" ref="G424:G449">I424-J424</f>
        <v>353.03</v>
      </c>
      <c r="H424" s="123">
        <v>68</v>
      </c>
      <c r="I424" s="104">
        <v>719.15</v>
      </c>
      <c r="J424" s="104">
        <v>366.12</v>
      </c>
    </row>
    <row r="425" spans="1:10" ht="23.25">
      <c r="A425" s="85"/>
      <c r="B425" s="87">
        <v>30</v>
      </c>
      <c r="C425" s="99">
        <v>85.4558</v>
      </c>
      <c r="D425" s="99">
        <v>85.4666</v>
      </c>
      <c r="E425" s="127">
        <f t="shared" si="23"/>
        <v>0.010800000000003251</v>
      </c>
      <c r="F425" s="114">
        <f t="shared" si="24"/>
        <v>32.69061960832779</v>
      </c>
      <c r="G425" s="127">
        <f t="shared" si="25"/>
        <v>330.37</v>
      </c>
      <c r="H425" s="123">
        <v>69</v>
      </c>
      <c r="I425" s="104">
        <v>699.88</v>
      </c>
      <c r="J425" s="104">
        <v>369.51</v>
      </c>
    </row>
    <row r="426" spans="1:10" ht="23.25">
      <c r="A426" s="85">
        <v>24096</v>
      </c>
      <c r="B426" s="87">
        <v>31</v>
      </c>
      <c r="C426" s="99">
        <v>86.5348</v>
      </c>
      <c r="D426" s="99">
        <v>86.5496</v>
      </c>
      <c r="E426" s="127">
        <f t="shared" si="23"/>
        <v>0.014799999999993929</v>
      </c>
      <c r="F426" s="114">
        <f t="shared" si="24"/>
        <v>43.201587950242065</v>
      </c>
      <c r="G426" s="127">
        <f t="shared" si="25"/>
        <v>342.58000000000004</v>
      </c>
      <c r="H426" s="123">
        <v>70</v>
      </c>
      <c r="I426" s="104">
        <v>824.23</v>
      </c>
      <c r="J426" s="104">
        <v>481.65</v>
      </c>
    </row>
    <row r="427" spans="1:10" ht="23.25">
      <c r="A427" s="85"/>
      <c r="B427" s="87">
        <v>32</v>
      </c>
      <c r="C427" s="99">
        <v>85.7419</v>
      </c>
      <c r="D427" s="99">
        <v>85.7584</v>
      </c>
      <c r="E427" s="127">
        <f t="shared" si="23"/>
        <v>0.01649999999999352</v>
      </c>
      <c r="F427" s="114">
        <f t="shared" si="24"/>
        <v>57.73874094549296</v>
      </c>
      <c r="G427" s="127">
        <f t="shared" si="25"/>
        <v>285.77</v>
      </c>
      <c r="H427" s="123">
        <v>71</v>
      </c>
      <c r="I427" s="104">
        <v>811.77</v>
      </c>
      <c r="J427" s="104">
        <v>526</v>
      </c>
    </row>
    <row r="428" spans="1:10" ht="23.25">
      <c r="A428" s="85"/>
      <c r="B428" s="87">
        <v>33</v>
      </c>
      <c r="C428" s="99">
        <v>85.9813</v>
      </c>
      <c r="D428" s="99">
        <v>85.9952</v>
      </c>
      <c r="E428" s="127">
        <f t="shared" si="23"/>
        <v>0.013899999999992474</v>
      </c>
      <c r="F428" s="114">
        <f t="shared" si="24"/>
        <v>35.72530070934634</v>
      </c>
      <c r="G428" s="127">
        <f t="shared" si="25"/>
        <v>389.08</v>
      </c>
      <c r="H428" s="123">
        <v>72</v>
      </c>
      <c r="I428" s="104">
        <v>751.52</v>
      </c>
      <c r="J428" s="104">
        <v>362.44</v>
      </c>
    </row>
    <row r="429" spans="1:10" ht="23.25">
      <c r="A429" s="85">
        <v>24117</v>
      </c>
      <c r="B429" s="87">
        <v>4</v>
      </c>
      <c r="C429" s="99">
        <v>84.9997</v>
      </c>
      <c r="D429" s="99">
        <v>85.0055</v>
      </c>
      <c r="E429" s="127">
        <f t="shared" si="23"/>
        <v>0.005799999999993588</v>
      </c>
      <c r="F429" s="114">
        <f t="shared" si="24"/>
        <v>20.658213420692366</v>
      </c>
      <c r="G429" s="127">
        <f t="shared" si="25"/>
        <v>280.76</v>
      </c>
      <c r="H429" s="123">
        <v>73</v>
      </c>
      <c r="I429" s="104">
        <v>840.33</v>
      </c>
      <c r="J429" s="104">
        <v>559.57</v>
      </c>
    </row>
    <row r="430" spans="1:10" ht="23.25">
      <c r="A430" s="85"/>
      <c r="B430" s="87">
        <v>5</v>
      </c>
      <c r="C430" s="99">
        <v>86.1103</v>
      </c>
      <c r="D430" s="99">
        <v>86.1205</v>
      </c>
      <c r="E430" s="127">
        <f t="shared" si="23"/>
        <v>0.010200000000011755</v>
      </c>
      <c r="F430" s="114">
        <f t="shared" si="24"/>
        <v>35.24533517626729</v>
      </c>
      <c r="G430" s="127">
        <f t="shared" si="25"/>
        <v>289.40000000000003</v>
      </c>
      <c r="H430" s="123">
        <v>74</v>
      </c>
      <c r="I430" s="104">
        <v>588.71</v>
      </c>
      <c r="J430" s="104">
        <v>299.31</v>
      </c>
    </row>
    <row r="431" spans="1:10" ht="23.25">
      <c r="A431" s="85"/>
      <c r="B431" s="87">
        <v>6</v>
      </c>
      <c r="C431" s="99">
        <v>87.4393</v>
      </c>
      <c r="D431" s="99">
        <v>87.4492</v>
      </c>
      <c r="E431" s="127">
        <f t="shared" si="23"/>
        <v>0.009900000000001796</v>
      </c>
      <c r="F431" s="114">
        <f t="shared" si="24"/>
        <v>36.01309567115969</v>
      </c>
      <c r="G431" s="127">
        <f t="shared" si="25"/>
        <v>274.9</v>
      </c>
      <c r="H431" s="123">
        <v>75</v>
      </c>
      <c r="I431" s="104">
        <v>793.85</v>
      </c>
      <c r="J431" s="104">
        <v>518.95</v>
      </c>
    </row>
    <row r="432" spans="1:10" ht="23.25">
      <c r="A432" s="85">
        <v>24124</v>
      </c>
      <c r="B432" s="87">
        <v>7</v>
      </c>
      <c r="C432" s="99">
        <v>86.3676</v>
      </c>
      <c r="D432" s="99">
        <v>86.3782</v>
      </c>
      <c r="E432" s="127">
        <f t="shared" si="23"/>
        <v>0.010600000000010823</v>
      </c>
      <c r="F432" s="114">
        <f t="shared" si="24"/>
        <v>37.699612334213555</v>
      </c>
      <c r="G432" s="127">
        <f t="shared" si="25"/>
        <v>281.16999999999996</v>
      </c>
      <c r="H432" s="123">
        <v>76</v>
      </c>
      <c r="I432" s="104">
        <v>804.63</v>
      </c>
      <c r="J432" s="104">
        <v>523.46</v>
      </c>
    </row>
    <row r="433" spans="1:10" ht="23.25">
      <c r="A433" s="85"/>
      <c r="B433" s="87">
        <v>8</v>
      </c>
      <c r="C433" s="99">
        <v>84.7703</v>
      </c>
      <c r="D433" s="99">
        <v>84.792</v>
      </c>
      <c r="E433" s="127">
        <f t="shared" si="23"/>
        <v>0.02169999999999561</v>
      </c>
      <c r="F433" s="114">
        <f t="shared" si="24"/>
        <v>65.75956847175858</v>
      </c>
      <c r="G433" s="127">
        <f t="shared" si="25"/>
        <v>329.98999999999995</v>
      </c>
      <c r="H433" s="123">
        <v>77</v>
      </c>
      <c r="I433" s="104">
        <v>707.9</v>
      </c>
      <c r="J433" s="104">
        <v>377.91</v>
      </c>
    </row>
    <row r="434" spans="1:10" ht="23.25">
      <c r="A434" s="85"/>
      <c r="B434" s="87">
        <v>9</v>
      </c>
      <c r="C434" s="99">
        <v>86.5285</v>
      </c>
      <c r="D434" s="99">
        <v>86.5492</v>
      </c>
      <c r="E434" s="127">
        <f t="shared" si="23"/>
        <v>0.020700000000005048</v>
      </c>
      <c r="F434" s="114">
        <f t="shared" si="24"/>
        <v>60.92715231789565</v>
      </c>
      <c r="G434" s="127">
        <f t="shared" si="25"/>
        <v>339.75000000000006</v>
      </c>
      <c r="H434" s="123">
        <v>78</v>
      </c>
      <c r="I434" s="104">
        <v>706.83</v>
      </c>
      <c r="J434" s="104">
        <v>367.08</v>
      </c>
    </row>
    <row r="435" spans="1:10" ht="23.25">
      <c r="A435" s="85">
        <v>24134</v>
      </c>
      <c r="B435" s="87">
        <v>10</v>
      </c>
      <c r="C435" s="99">
        <v>85.0843</v>
      </c>
      <c r="D435" s="99">
        <v>85.1021</v>
      </c>
      <c r="E435" s="127">
        <f t="shared" si="23"/>
        <v>0.017799999999994043</v>
      </c>
      <c r="F435" s="114">
        <f t="shared" si="24"/>
        <v>63.48074179741099</v>
      </c>
      <c r="G435" s="127">
        <f t="shared" si="25"/>
        <v>280.4</v>
      </c>
      <c r="H435" s="123">
        <v>79</v>
      </c>
      <c r="I435" s="104">
        <v>799.16</v>
      </c>
      <c r="J435" s="104">
        <v>518.76</v>
      </c>
    </row>
    <row r="436" spans="1:10" ht="23.25">
      <c r="A436" s="85"/>
      <c r="B436" s="87">
        <v>11</v>
      </c>
      <c r="C436" s="99">
        <v>86.0831</v>
      </c>
      <c r="D436" s="99">
        <v>86.0993</v>
      </c>
      <c r="E436" s="127">
        <f t="shared" si="23"/>
        <v>0.016199999999997772</v>
      </c>
      <c r="F436" s="114">
        <f t="shared" si="24"/>
        <v>55.64333310434077</v>
      </c>
      <c r="G436" s="127">
        <f t="shared" si="25"/>
        <v>291.14</v>
      </c>
      <c r="H436" s="123">
        <v>80</v>
      </c>
      <c r="I436" s="104">
        <v>808.73</v>
      </c>
      <c r="J436" s="104">
        <v>517.59</v>
      </c>
    </row>
    <row r="437" spans="1:10" ht="23.25">
      <c r="A437" s="85"/>
      <c r="B437" s="87">
        <v>12</v>
      </c>
      <c r="C437" s="99">
        <v>84.8251</v>
      </c>
      <c r="D437" s="99">
        <v>84.8428</v>
      </c>
      <c r="E437" s="127">
        <f t="shared" si="23"/>
        <v>0.017699999999990723</v>
      </c>
      <c r="F437" s="114">
        <f t="shared" si="24"/>
        <v>62.96019635040986</v>
      </c>
      <c r="G437" s="127">
        <f t="shared" si="25"/>
        <v>281.13</v>
      </c>
      <c r="H437" s="123">
        <v>81</v>
      </c>
      <c r="I437" s="104">
        <v>823.93</v>
      </c>
      <c r="J437" s="104">
        <v>542.8</v>
      </c>
    </row>
    <row r="438" spans="1:10" ht="23.25">
      <c r="A438" s="85">
        <v>24144</v>
      </c>
      <c r="B438" s="87">
        <v>13</v>
      </c>
      <c r="C438" s="99">
        <v>85.3075</v>
      </c>
      <c r="D438" s="99">
        <v>85.3143</v>
      </c>
      <c r="E438" s="127">
        <f t="shared" si="23"/>
        <v>0.006799999999998363</v>
      </c>
      <c r="F438" s="114">
        <f t="shared" si="24"/>
        <v>24.345709068770763</v>
      </c>
      <c r="G438" s="127">
        <f t="shared" si="25"/>
        <v>279.31000000000006</v>
      </c>
      <c r="H438" s="123">
        <v>82</v>
      </c>
      <c r="I438" s="104">
        <v>820.62</v>
      </c>
      <c r="J438" s="104">
        <v>541.31</v>
      </c>
    </row>
    <row r="439" spans="1:10" ht="23.25">
      <c r="A439" s="85"/>
      <c r="B439" s="87">
        <v>14</v>
      </c>
      <c r="C439" s="99">
        <v>87.8175</v>
      </c>
      <c r="D439" s="99">
        <v>87.8197</v>
      </c>
      <c r="E439" s="127">
        <f t="shared" si="23"/>
        <v>0.002200000000001978</v>
      </c>
      <c r="F439" s="114">
        <f t="shared" si="24"/>
        <v>8.169631252560354</v>
      </c>
      <c r="G439" s="127">
        <f t="shared" si="25"/>
        <v>269.2900000000001</v>
      </c>
      <c r="H439" s="123">
        <v>83</v>
      </c>
      <c r="I439" s="104">
        <v>820.97</v>
      </c>
      <c r="J439" s="104">
        <v>551.68</v>
      </c>
    </row>
    <row r="440" spans="1:10" ht="23.25">
      <c r="A440" s="85"/>
      <c r="B440" s="87">
        <v>15</v>
      </c>
      <c r="C440" s="99">
        <v>87.0135</v>
      </c>
      <c r="D440" s="99">
        <v>87.021</v>
      </c>
      <c r="E440" s="127">
        <f t="shared" si="23"/>
        <v>0.00750000000000739</v>
      </c>
      <c r="F440" s="114">
        <f t="shared" si="24"/>
        <v>24.895439155571232</v>
      </c>
      <c r="G440" s="127">
        <f t="shared" si="25"/>
        <v>301.26</v>
      </c>
      <c r="H440" s="123">
        <v>84</v>
      </c>
      <c r="I440" s="104">
        <v>814.66</v>
      </c>
      <c r="J440" s="104">
        <v>513.4</v>
      </c>
    </row>
    <row r="441" spans="1:10" ht="23.25">
      <c r="A441" s="85">
        <v>24158</v>
      </c>
      <c r="B441" s="87">
        <v>16</v>
      </c>
      <c r="C441" s="99">
        <v>85.6764</v>
      </c>
      <c r="D441" s="99">
        <v>85.6872</v>
      </c>
      <c r="E441" s="127">
        <f t="shared" si="23"/>
        <v>0.010800000000003251</v>
      </c>
      <c r="F441" s="114">
        <f t="shared" si="24"/>
        <v>33.2317917474484</v>
      </c>
      <c r="G441" s="127">
        <f t="shared" si="25"/>
        <v>324.98999999999995</v>
      </c>
      <c r="H441" s="123">
        <v>85</v>
      </c>
      <c r="I441" s="104">
        <v>694.31</v>
      </c>
      <c r="J441" s="104">
        <v>369.32</v>
      </c>
    </row>
    <row r="442" spans="1:10" ht="23.25">
      <c r="A442" s="85"/>
      <c r="B442" s="87">
        <v>17</v>
      </c>
      <c r="C442" s="99">
        <v>85.0566</v>
      </c>
      <c r="D442" s="99">
        <v>85.0596</v>
      </c>
      <c r="E442" s="127">
        <f t="shared" si="23"/>
        <v>0.0030000000000001137</v>
      </c>
      <c r="F442" s="114">
        <f t="shared" si="24"/>
        <v>10.384215991693022</v>
      </c>
      <c r="G442" s="127">
        <f t="shared" si="25"/>
        <v>288.9</v>
      </c>
      <c r="H442" s="123">
        <v>86</v>
      </c>
      <c r="I442" s="104">
        <v>819.91</v>
      </c>
      <c r="J442" s="104">
        <v>531.01</v>
      </c>
    </row>
    <row r="443" spans="1:10" ht="23.25">
      <c r="A443" s="85"/>
      <c r="B443" s="87">
        <v>18</v>
      </c>
      <c r="C443" s="99">
        <v>86.8347</v>
      </c>
      <c r="D443" s="99">
        <v>86.8394</v>
      </c>
      <c r="E443" s="127">
        <f t="shared" si="23"/>
        <v>0.004699999999999704</v>
      </c>
      <c r="F443" s="114">
        <f t="shared" si="24"/>
        <v>15.496208374545676</v>
      </c>
      <c r="G443" s="127">
        <f t="shared" si="25"/>
        <v>303.30000000000007</v>
      </c>
      <c r="H443" s="123">
        <v>87</v>
      </c>
      <c r="I443" s="104">
        <v>856.1</v>
      </c>
      <c r="J443" s="104">
        <v>552.8</v>
      </c>
    </row>
    <row r="444" spans="1:10" ht="23.25">
      <c r="A444" s="85">
        <v>24175</v>
      </c>
      <c r="B444" s="87">
        <v>16</v>
      </c>
      <c r="C444" s="99">
        <v>85.6985</v>
      </c>
      <c r="D444" s="99">
        <v>85.713</v>
      </c>
      <c r="E444" s="127">
        <f t="shared" si="23"/>
        <v>0.014499999999998181</v>
      </c>
      <c r="F444" s="114">
        <f t="shared" si="24"/>
        <v>40.165092379707446</v>
      </c>
      <c r="G444" s="127">
        <f t="shared" si="25"/>
        <v>361.00999999999993</v>
      </c>
      <c r="H444" s="123">
        <v>88</v>
      </c>
      <c r="I444" s="104">
        <v>780.92</v>
      </c>
      <c r="J444" s="104">
        <v>419.91</v>
      </c>
    </row>
    <row r="445" spans="1:10" ht="23.25">
      <c r="A445" s="85"/>
      <c r="B445" s="87">
        <v>17</v>
      </c>
      <c r="C445" s="99">
        <v>85.0535</v>
      </c>
      <c r="D445" s="99">
        <v>85.0669</v>
      </c>
      <c r="E445" s="127">
        <f t="shared" si="23"/>
        <v>0.013400000000004297</v>
      </c>
      <c r="F445" s="114">
        <f t="shared" si="24"/>
        <v>36.11178483845176</v>
      </c>
      <c r="G445" s="127">
        <f t="shared" si="25"/>
        <v>371.07000000000005</v>
      </c>
      <c r="H445" s="123">
        <v>89</v>
      </c>
      <c r="I445" s="104">
        <v>743.22</v>
      </c>
      <c r="J445" s="104">
        <v>372.15</v>
      </c>
    </row>
    <row r="446" spans="1:10" ht="23.25">
      <c r="A446" s="85"/>
      <c r="B446" s="87">
        <v>18</v>
      </c>
      <c r="C446" s="99">
        <v>86.84</v>
      </c>
      <c r="D446" s="99">
        <v>86.853</v>
      </c>
      <c r="E446" s="127">
        <f t="shared" si="23"/>
        <v>0.012999999999991019</v>
      </c>
      <c r="F446" s="114">
        <f t="shared" si="24"/>
        <v>38.37525091507563</v>
      </c>
      <c r="G446" s="127">
        <f t="shared" si="25"/>
        <v>338.75999999999993</v>
      </c>
      <c r="H446" s="123">
        <v>90</v>
      </c>
      <c r="I446" s="104">
        <v>696.31</v>
      </c>
      <c r="J446" s="104">
        <v>357.55</v>
      </c>
    </row>
    <row r="447" spans="1:10" ht="23.25">
      <c r="A447" s="85">
        <v>24183</v>
      </c>
      <c r="B447" s="87">
        <v>19</v>
      </c>
      <c r="C447" s="99">
        <v>86.2127</v>
      </c>
      <c r="D447" s="99">
        <v>86.2296</v>
      </c>
      <c r="E447" s="127">
        <f t="shared" si="23"/>
        <v>0.0169000000000068</v>
      </c>
      <c r="F447" s="114">
        <f t="shared" si="24"/>
        <v>46.50650815929663</v>
      </c>
      <c r="G447" s="127">
        <f t="shared" si="25"/>
        <v>363.38999999999993</v>
      </c>
      <c r="H447" s="123">
        <v>91</v>
      </c>
      <c r="I447" s="104">
        <v>732.68</v>
      </c>
      <c r="J447" s="104">
        <v>369.29</v>
      </c>
    </row>
    <row r="448" spans="1:10" ht="23.25">
      <c r="A448" s="85"/>
      <c r="B448" s="87">
        <v>20</v>
      </c>
      <c r="C448" s="99">
        <v>87.4826</v>
      </c>
      <c r="D448" s="99">
        <v>87.5031</v>
      </c>
      <c r="E448" s="127">
        <f t="shared" si="23"/>
        <v>0.02049999999999841</v>
      </c>
      <c r="F448" s="114">
        <f t="shared" si="24"/>
        <v>56.145924627515356</v>
      </c>
      <c r="G448" s="127">
        <f t="shared" si="25"/>
        <v>365.12</v>
      </c>
      <c r="H448" s="123">
        <v>92</v>
      </c>
      <c r="I448" s="104">
        <v>735.14</v>
      </c>
      <c r="J448" s="104">
        <v>370.02</v>
      </c>
    </row>
    <row r="449" spans="1:10" s="162" customFormat="1" ht="24" thickBot="1">
      <c r="A449" s="155"/>
      <c r="B449" s="156">
        <v>21</v>
      </c>
      <c r="C449" s="157">
        <v>90.0936</v>
      </c>
      <c r="D449" s="157">
        <v>90.1165</v>
      </c>
      <c r="E449" s="197">
        <f t="shared" si="23"/>
        <v>0.022900000000007026</v>
      </c>
      <c r="F449" s="159">
        <f t="shared" si="24"/>
        <v>80.738990938924</v>
      </c>
      <c r="G449" s="197">
        <f t="shared" si="25"/>
        <v>283.6300000000001</v>
      </c>
      <c r="H449" s="198">
        <v>93</v>
      </c>
      <c r="I449" s="161">
        <v>824.94</v>
      </c>
      <c r="J449" s="161">
        <v>541.31</v>
      </c>
    </row>
    <row r="450" spans="1:10" ht="22.5" thickTop="1">
      <c r="A450" s="117"/>
      <c r="B450" s="123"/>
      <c r="C450" s="118"/>
      <c r="D450" s="118"/>
      <c r="E450" s="183"/>
      <c r="F450" s="196"/>
      <c r="G450" s="183"/>
      <c r="H450" s="123"/>
      <c r="I450" s="122"/>
      <c r="J450" s="122"/>
    </row>
    <row r="451" spans="1:10" ht="21.75">
      <c r="A451" s="85"/>
      <c r="B451" s="87"/>
      <c r="C451" s="99"/>
      <c r="D451" s="99"/>
      <c r="E451" s="127"/>
      <c r="F451" s="128"/>
      <c r="G451" s="127"/>
      <c r="H451" s="87"/>
      <c r="I451" s="104"/>
      <c r="J451" s="104"/>
    </row>
    <row r="452" spans="1:10" ht="21.75">
      <c r="A452" s="85"/>
      <c r="B452" s="87"/>
      <c r="C452" s="99"/>
      <c r="D452" s="99"/>
      <c r="E452" s="127"/>
      <c r="F452" s="128"/>
      <c r="G452" s="127"/>
      <c r="H452" s="87"/>
      <c r="I452" s="104"/>
      <c r="J452" s="104"/>
    </row>
    <row r="453" spans="1:10" ht="21.75">
      <c r="A453" s="85"/>
      <c r="B453" s="87"/>
      <c r="C453" s="99"/>
      <c r="D453" s="99"/>
      <c r="E453" s="127"/>
      <c r="F453" s="128"/>
      <c r="G453" s="127"/>
      <c r="H453" s="87"/>
      <c r="I453" s="104"/>
      <c r="J453" s="104"/>
    </row>
    <row r="454" spans="1:10" ht="21.75">
      <c r="A454" s="85"/>
      <c r="B454" s="87"/>
      <c r="C454" s="99"/>
      <c r="D454" s="99"/>
      <c r="E454" s="127"/>
      <c r="F454" s="128"/>
      <c r="G454" s="127"/>
      <c r="H454" s="87"/>
      <c r="I454" s="104"/>
      <c r="J454" s="104"/>
    </row>
    <row r="455" spans="1:10" ht="21.75">
      <c r="A455" s="85"/>
      <c r="B455" s="87"/>
      <c r="C455" s="99"/>
      <c r="D455" s="99"/>
      <c r="E455" s="127"/>
      <c r="F455" s="128"/>
      <c r="G455" s="127"/>
      <c r="H455" s="87"/>
      <c r="I455" s="104"/>
      <c r="J455" s="104"/>
    </row>
    <row r="456" spans="1:10" ht="21.75">
      <c r="A456" s="85"/>
      <c r="B456" s="87"/>
      <c r="C456" s="99"/>
      <c r="D456" s="99"/>
      <c r="E456" s="127"/>
      <c r="F456" s="128"/>
      <c r="G456" s="127"/>
      <c r="H456" s="87"/>
      <c r="I456" s="104"/>
      <c r="J456" s="104"/>
    </row>
    <row r="457" spans="1:10" ht="21.75">
      <c r="A457" s="85"/>
      <c r="B457" s="87"/>
      <c r="C457" s="99"/>
      <c r="D457" s="99"/>
      <c r="E457" s="127"/>
      <c r="F457" s="128"/>
      <c r="G457" s="127"/>
      <c r="H457" s="87"/>
      <c r="I457" s="104"/>
      <c r="J457" s="104"/>
    </row>
    <row r="458" spans="1:10" ht="21.75">
      <c r="A458" s="85"/>
      <c r="B458" s="87"/>
      <c r="C458" s="99"/>
      <c r="D458" s="99"/>
      <c r="E458" s="127"/>
      <c r="F458" s="128"/>
      <c r="G458" s="127"/>
      <c r="H458" s="87"/>
      <c r="I458" s="104"/>
      <c r="J458" s="104"/>
    </row>
    <row r="459" spans="1:10" ht="21.75">
      <c r="A459" s="85"/>
      <c r="B459" s="87"/>
      <c r="C459" s="99"/>
      <c r="D459" s="99"/>
      <c r="E459" s="127"/>
      <c r="F459" s="128"/>
      <c r="G459" s="127"/>
      <c r="H459" s="87"/>
      <c r="I459" s="104"/>
      <c r="J459" s="104"/>
    </row>
    <row r="460" spans="1:10" ht="21.75">
      <c r="A460" s="85"/>
      <c r="B460" s="87"/>
      <c r="C460" s="99"/>
      <c r="D460" s="99"/>
      <c r="E460" s="127"/>
      <c r="F460" s="128"/>
      <c r="G460" s="127"/>
      <c r="H460" s="87"/>
      <c r="I460" s="104"/>
      <c r="J460" s="104"/>
    </row>
    <row r="461" spans="1:10" ht="21.75">
      <c r="A461" s="85"/>
      <c r="B461" s="87"/>
      <c r="C461" s="99"/>
      <c r="D461" s="99"/>
      <c r="E461" s="127"/>
      <c r="F461" s="128"/>
      <c r="G461" s="127"/>
      <c r="H461" s="87"/>
      <c r="I461" s="104"/>
      <c r="J461" s="104"/>
    </row>
    <row r="462" spans="1:10" ht="21.75">
      <c r="A462" s="85"/>
      <c r="B462" s="87"/>
      <c r="C462" s="99"/>
      <c r="D462" s="99"/>
      <c r="E462" s="127"/>
      <c r="F462" s="128"/>
      <c r="G462" s="127"/>
      <c r="H462" s="87"/>
      <c r="I462" s="104"/>
      <c r="J462" s="104"/>
    </row>
    <row r="463" spans="1:10" ht="21.75">
      <c r="A463" s="85"/>
      <c r="B463" s="87"/>
      <c r="C463" s="99"/>
      <c r="D463" s="99"/>
      <c r="E463" s="127"/>
      <c r="F463" s="128"/>
      <c r="G463" s="127"/>
      <c r="H463" s="87"/>
      <c r="I463" s="104"/>
      <c r="J463" s="104"/>
    </row>
    <row r="464" spans="1:10" ht="21.75">
      <c r="A464" s="85"/>
      <c r="B464" s="87"/>
      <c r="C464" s="99"/>
      <c r="D464" s="99"/>
      <c r="E464" s="127"/>
      <c r="F464" s="128"/>
      <c r="G464" s="127"/>
      <c r="H464" s="87"/>
      <c r="I464" s="104"/>
      <c r="J464" s="104"/>
    </row>
    <row r="465" spans="1:10" ht="21.75">
      <c r="A465" s="85"/>
      <c r="B465" s="87"/>
      <c r="C465" s="99"/>
      <c r="D465" s="99"/>
      <c r="E465" s="127"/>
      <c r="F465" s="128"/>
      <c r="G465" s="127"/>
      <c r="H465" s="87"/>
      <c r="I465" s="104"/>
      <c r="J465" s="104"/>
    </row>
    <row r="466" spans="1:10" ht="21.75">
      <c r="A466" s="85"/>
      <c r="B466" s="87"/>
      <c r="C466" s="99"/>
      <c r="D466" s="99"/>
      <c r="E466" s="127"/>
      <c r="F466" s="128"/>
      <c r="G466" s="127"/>
      <c r="H466" s="87"/>
      <c r="I466" s="104"/>
      <c r="J466" s="104"/>
    </row>
    <row r="467" spans="1:10" ht="21.75">
      <c r="A467" s="85"/>
      <c r="B467" s="87"/>
      <c r="C467" s="99"/>
      <c r="D467" s="99"/>
      <c r="E467" s="127"/>
      <c r="F467" s="128"/>
      <c r="G467" s="127"/>
      <c r="H467" s="87"/>
      <c r="I467" s="104"/>
      <c r="J467" s="104"/>
    </row>
    <row r="468" spans="1:10" ht="21.75">
      <c r="A468" s="85"/>
      <c r="B468" s="87"/>
      <c r="C468" s="99"/>
      <c r="D468" s="99"/>
      <c r="E468" s="127"/>
      <c r="F468" s="128"/>
      <c r="G468" s="127"/>
      <c r="H468" s="87"/>
      <c r="I468" s="104"/>
      <c r="J468" s="104"/>
    </row>
    <row r="469" spans="1:10" ht="21.75">
      <c r="A469" s="85"/>
      <c r="B469" s="87"/>
      <c r="C469" s="99"/>
      <c r="D469" s="99"/>
      <c r="E469" s="127"/>
      <c r="F469" s="128"/>
      <c r="G469" s="127"/>
      <c r="H469" s="87"/>
      <c r="I469" s="104"/>
      <c r="J469" s="104"/>
    </row>
    <row r="470" spans="1:10" ht="21.75">
      <c r="A470" s="85"/>
      <c r="B470" s="87"/>
      <c r="C470" s="99"/>
      <c r="D470" s="99"/>
      <c r="E470" s="127"/>
      <c r="F470" s="128"/>
      <c r="G470" s="127"/>
      <c r="H470" s="87"/>
      <c r="I470" s="104"/>
      <c r="J470" s="104"/>
    </row>
    <row r="471" spans="1:10" ht="21.75">
      <c r="A471" s="85"/>
      <c r="B471" s="87"/>
      <c r="C471" s="99"/>
      <c r="D471" s="99"/>
      <c r="E471" s="127"/>
      <c r="F471" s="128"/>
      <c r="G471" s="127"/>
      <c r="H471" s="87"/>
      <c r="I471" s="104"/>
      <c r="J471" s="104"/>
    </row>
    <row r="472" spans="1:10" ht="21.75">
      <c r="A472" s="85"/>
      <c r="B472" s="87"/>
      <c r="C472" s="99"/>
      <c r="D472" s="99"/>
      <c r="E472" s="127"/>
      <c r="F472" s="128"/>
      <c r="G472" s="127"/>
      <c r="H472" s="87"/>
      <c r="I472" s="104"/>
      <c r="J472" s="104"/>
    </row>
    <row r="473" spans="1:10" ht="21.75">
      <c r="A473" s="85"/>
      <c r="B473" s="87"/>
      <c r="C473" s="99"/>
      <c r="D473" s="99"/>
      <c r="E473" s="127"/>
      <c r="F473" s="128"/>
      <c r="G473" s="127"/>
      <c r="H473" s="87"/>
      <c r="I473" s="104"/>
      <c r="J473" s="104"/>
    </row>
    <row r="474" spans="1:10" ht="21.75">
      <c r="A474" s="85"/>
      <c r="B474" s="87"/>
      <c r="C474" s="99"/>
      <c r="D474" s="99"/>
      <c r="E474" s="127"/>
      <c r="F474" s="128"/>
      <c r="G474" s="127"/>
      <c r="H474" s="87"/>
      <c r="I474" s="104"/>
      <c r="J474" s="104"/>
    </row>
    <row r="475" spans="1:10" ht="21.75">
      <c r="A475" s="85"/>
      <c r="B475" s="87"/>
      <c r="C475" s="99"/>
      <c r="D475" s="99"/>
      <c r="E475" s="127"/>
      <c r="F475" s="128"/>
      <c r="G475" s="127"/>
      <c r="H475" s="87"/>
      <c r="I475" s="104"/>
      <c r="J475" s="104"/>
    </row>
    <row r="476" spans="1:10" ht="21.75">
      <c r="A476" s="85"/>
      <c r="B476" s="87"/>
      <c r="C476" s="99"/>
      <c r="D476" s="99"/>
      <c r="E476" s="127"/>
      <c r="F476" s="128"/>
      <c r="G476" s="127"/>
      <c r="H476" s="87"/>
      <c r="I476" s="104"/>
      <c r="J476" s="104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478"/>
  <sheetViews>
    <sheetView zoomScale="86" zoomScaleNormal="86" zoomScalePageLayoutView="0" workbookViewId="0" topLeftCell="A147">
      <selection activeCell="N157" sqref="N157"/>
    </sheetView>
  </sheetViews>
  <sheetFormatPr defaultColWidth="9.140625" defaultRowHeight="21.75"/>
  <cols>
    <col min="1" max="1" width="9.57421875" style="1" bestFit="1" customWidth="1"/>
    <col min="2" max="2" width="8.57421875" style="61" customWidth="1"/>
    <col min="3" max="3" width="12.28125" style="163" customWidth="1"/>
    <col min="4" max="4" width="12.00390625" style="8" customWidth="1"/>
    <col min="5" max="5" width="12.57421875" style="49" customWidth="1"/>
    <col min="6" max="6" width="13.57421875" style="1" customWidth="1"/>
    <col min="7" max="7" width="16.00390625" style="35" customWidth="1"/>
    <col min="8" max="8" width="12.57421875" style="56" customWidth="1"/>
    <col min="9" max="9" width="13.7109375" style="2" customWidth="1"/>
    <col min="10" max="12" width="12.7109375" style="8" customWidth="1"/>
    <col min="13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163" t="s">
        <v>0</v>
      </c>
      <c r="I1" s="43" t="s">
        <v>1</v>
      </c>
      <c r="J1" s="54"/>
      <c r="K1" s="54"/>
      <c r="L1" s="54"/>
      <c r="M1" s="9"/>
      <c r="N1" s="9"/>
      <c r="O1" s="7"/>
    </row>
    <row r="2" ht="24">
      <c r="C2" s="163" t="s">
        <v>2</v>
      </c>
    </row>
    <row r="3" ht="24">
      <c r="C3" s="164" t="s">
        <v>3</v>
      </c>
    </row>
    <row r="5" spans="3:14" ht="29.25">
      <c r="C5" s="165" t="s">
        <v>4</v>
      </c>
      <c r="D5" s="45"/>
      <c r="E5" s="50"/>
      <c r="F5" s="3"/>
      <c r="G5" s="36"/>
      <c r="J5" s="45"/>
      <c r="K5" s="45"/>
      <c r="L5" s="45"/>
      <c r="M5" s="3"/>
      <c r="N5" s="3"/>
    </row>
    <row r="6" spans="3:8" ht="24">
      <c r="C6" s="163" t="s">
        <v>106</v>
      </c>
      <c r="H6" s="56" t="s">
        <v>5</v>
      </c>
    </row>
    <row r="7" spans="3:8" ht="24">
      <c r="C7" s="163" t="s">
        <v>109</v>
      </c>
      <c r="H7" s="56" t="s">
        <v>6</v>
      </c>
    </row>
    <row r="8" spans="3:8" ht="27.75" thickBot="1">
      <c r="C8" s="163" t="s">
        <v>108</v>
      </c>
      <c r="H8" s="56" t="s">
        <v>7</v>
      </c>
    </row>
    <row r="9" spans="3:14" ht="37.5" customHeight="1">
      <c r="C9" s="166" t="s">
        <v>8</v>
      </c>
      <c r="D9" s="46" t="s">
        <v>9</v>
      </c>
      <c r="E9" s="51" t="s">
        <v>10</v>
      </c>
      <c r="F9" s="4"/>
      <c r="G9" s="39" t="s">
        <v>11</v>
      </c>
      <c r="H9" s="57" t="s">
        <v>12</v>
      </c>
      <c r="I9" s="5" t="s">
        <v>13</v>
      </c>
      <c r="J9" s="32"/>
      <c r="K9" s="32"/>
      <c r="L9" s="32"/>
      <c r="M9" s="10"/>
      <c r="N9" s="10"/>
    </row>
    <row r="10" spans="3:14" ht="37.5" customHeight="1">
      <c r="C10" s="167"/>
      <c r="D10" s="47" t="s">
        <v>14</v>
      </c>
      <c r="E10" s="52" t="s">
        <v>15</v>
      </c>
      <c r="F10" s="6" t="s">
        <v>16</v>
      </c>
      <c r="G10" s="40" t="s">
        <v>17</v>
      </c>
      <c r="H10" s="58" t="s">
        <v>18</v>
      </c>
      <c r="I10" s="44"/>
      <c r="J10" s="31"/>
      <c r="K10" s="31"/>
      <c r="L10" s="31"/>
      <c r="M10" s="11"/>
      <c r="N10" s="11"/>
    </row>
    <row r="11" spans="3:38" ht="24">
      <c r="C11" s="168" t="s">
        <v>19</v>
      </c>
      <c r="D11" s="48" t="s">
        <v>20</v>
      </c>
      <c r="E11" s="53" t="s">
        <v>21</v>
      </c>
      <c r="F11" s="33" t="s">
        <v>22</v>
      </c>
      <c r="G11" s="37" t="s">
        <v>23</v>
      </c>
      <c r="H11" s="59" t="s">
        <v>24</v>
      </c>
      <c r="I11" s="34" t="s">
        <v>25</v>
      </c>
      <c r="J11" s="55"/>
      <c r="K11" s="55"/>
      <c r="L11" s="55"/>
      <c r="M11" s="12"/>
      <c r="N11" s="12"/>
      <c r="P11" s="9"/>
      <c r="Q11" s="3"/>
      <c r="R11" s="7"/>
      <c r="S11" s="3"/>
      <c r="T11" s="7"/>
      <c r="U11" s="3"/>
      <c r="V11" s="3"/>
      <c r="W11" s="3"/>
      <c r="X11" s="3"/>
      <c r="Y11" s="3"/>
      <c r="Z11" s="7"/>
      <c r="AB11" s="7"/>
      <c r="AD11" s="7"/>
      <c r="AF11" s="7"/>
      <c r="AH11" s="7"/>
      <c r="AJ11" s="7"/>
      <c r="AL11" s="7"/>
    </row>
    <row r="12" spans="1:39" ht="24">
      <c r="A12" s="11" t="s">
        <v>26</v>
      </c>
      <c r="B12" s="62">
        <v>1</v>
      </c>
      <c r="C12" s="112">
        <v>43193</v>
      </c>
      <c r="D12" s="31">
        <v>393.93</v>
      </c>
      <c r="E12" s="38">
        <v>6.743</v>
      </c>
      <c r="F12" s="30">
        <f aca="true" t="shared" si="0" ref="F12:F117">E12*0.0864</f>
        <v>0.5825952000000001</v>
      </c>
      <c r="G12" s="38">
        <v>364.22</v>
      </c>
      <c r="H12" s="30">
        <f aca="true" t="shared" si="1" ref="H12:H92">G12*F12</f>
        <v>212.19282374400004</v>
      </c>
      <c r="I12" s="42" t="s">
        <v>31</v>
      </c>
      <c r="J12" s="31">
        <v>236.73896</v>
      </c>
      <c r="K12" s="31">
        <v>223.4046</v>
      </c>
      <c r="L12" s="31">
        <v>214.73819</v>
      </c>
      <c r="M12" s="13"/>
      <c r="N12" s="13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24">
      <c r="A13" s="31"/>
      <c r="B13" s="62">
        <f aca="true" t="shared" si="2" ref="B13:B38">+B12+1</f>
        <v>2</v>
      </c>
      <c r="C13" s="112">
        <v>43224</v>
      </c>
      <c r="D13" s="31">
        <v>394.5</v>
      </c>
      <c r="E13" s="38">
        <v>18.749</v>
      </c>
      <c r="F13" s="30">
        <f t="shared" si="0"/>
        <v>1.6199136</v>
      </c>
      <c r="G13" s="38">
        <f>+AVERAGE(J13:L13)</f>
        <v>555.12975</v>
      </c>
      <c r="H13" s="30">
        <f t="shared" si="1"/>
        <v>899.2622317895999</v>
      </c>
      <c r="I13" s="42" t="s">
        <v>32</v>
      </c>
      <c r="J13" s="31">
        <v>552.5603</v>
      </c>
      <c r="K13" s="31">
        <v>592.97196</v>
      </c>
      <c r="L13" s="31">
        <v>519.85699</v>
      </c>
      <c r="M13" s="13"/>
      <c r="N13" s="13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24">
      <c r="A14" s="31"/>
      <c r="B14" s="62">
        <f t="shared" si="2"/>
        <v>3</v>
      </c>
      <c r="C14" s="112">
        <v>43242</v>
      </c>
      <c r="D14" s="31">
        <v>394.15</v>
      </c>
      <c r="E14" s="38">
        <v>10.45</v>
      </c>
      <c r="F14" s="30">
        <f t="shared" si="0"/>
        <v>0.90288</v>
      </c>
      <c r="G14" s="38">
        <f>+AVERAGE(J14:L14)</f>
        <v>230.88284</v>
      </c>
      <c r="H14" s="30">
        <f t="shared" si="1"/>
        <v>208.4594985792</v>
      </c>
      <c r="I14" s="42" t="s">
        <v>67</v>
      </c>
      <c r="J14" s="31">
        <v>257.35066</v>
      </c>
      <c r="K14" s="31">
        <v>209.29509</v>
      </c>
      <c r="L14" s="31">
        <v>226.00277</v>
      </c>
      <c r="M14" s="13"/>
      <c r="N14" s="13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24">
      <c r="A15" s="31"/>
      <c r="B15" s="62">
        <f t="shared" si="2"/>
        <v>4</v>
      </c>
      <c r="C15" s="112">
        <v>43244</v>
      </c>
      <c r="D15" s="31">
        <v>395.05</v>
      </c>
      <c r="E15" s="38">
        <v>33.403</v>
      </c>
      <c r="F15" s="30">
        <f t="shared" si="0"/>
        <v>2.8860192000000002</v>
      </c>
      <c r="G15" s="38">
        <f>+AVERAGE(J15:L15)</f>
        <v>1324.9760333333334</v>
      </c>
      <c r="H15" s="30">
        <f t="shared" si="1"/>
        <v>3823.9062717398406</v>
      </c>
      <c r="I15" s="42" t="s">
        <v>68</v>
      </c>
      <c r="J15" s="31">
        <v>1114.96721</v>
      </c>
      <c r="K15" s="31">
        <v>1385.63176</v>
      </c>
      <c r="L15" s="31">
        <v>1474.32913</v>
      </c>
      <c r="M15" s="13"/>
      <c r="N15" s="13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8" ht="24">
      <c r="A16" s="11"/>
      <c r="B16" s="62">
        <f t="shared" si="2"/>
        <v>5</v>
      </c>
      <c r="C16" s="112">
        <v>43277</v>
      </c>
      <c r="D16" s="31">
        <v>394.33</v>
      </c>
      <c r="E16" s="38">
        <v>15.164</v>
      </c>
      <c r="F16" s="30">
        <f t="shared" si="0"/>
        <v>1.3101696</v>
      </c>
      <c r="G16" s="38">
        <f>+AVERAGE(J16:L16)</f>
        <v>318.1761266666667</v>
      </c>
      <c r="H16" s="30">
        <f t="shared" si="1"/>
        <v>416.864688604416</v>
      </c>
      <c r="I16" s="10" t="s">
        <v>33</v>
      </c>
      <c r="J16" s="31">
        <v>282.35008</v>
      </c>
      <c r="K16" s="31">
        <v>312.12622</v>
      </c>
      <c r="L16" s="31">
        <v>360.05208</v>
      </c>
      <c r="M16" s="13"/>
      <c r="N16" s="13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24">
      <c r="A17" s="11"/>
      <c r="B17" s="62">
        <f t="shared" si="2"/>
        <v>6</v>
      </c>
      <c r="C17" s="112">
        <v>43278</v>
      </c>
      <c r="D17" s="31">
        <v>395.72</v>
      </c>
      <c r="E17" s="38">
        <v>45.375</v>
      </c>
      <c r="F17" s="30">
        <f t="shared" si="0"/>
        <v>3.9204000000000003</v>
      </c>
      <c r="G17" s="38">
        <f aca="true" t="shared" si="3" ref="G17:G35">+AVERAGE(J17:L17)</f>
        <v>992.93558</v>
      </c>
      <c r="H17" s="30">
        <f t="shared" si="1"/>
        <v>3892.7046478320003</v>
      </c>
      <c r="I17" s="10" t="s">
        <v>34</v>
      </c>
      <c r="J17" s="31">
        <v>927.15883</v>
      </c>
      <c r="K17" s="31">
        <v>963.91291</v>
      </c>
      <c r="L17" s="31">
        <v>1087.735</v>
      </c>
      <c r="M17" s="13"/>
      <c r="N17" s="13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7" ht="24">
      <c r="A18" s="11"/>
      <c r="B18" s="62">
        <f t="shared" si="2"/>
        <v>7</v>
      </c>
      <c r="C18" s="112">
        <v>43278</v>
      </c>
      <c r="D18" s="31">
        <v>396.18</v>
      </c>
      <c r="E18" s="38">
        <v>57.408</v>
      </c>
      <c r="F18" s="30">
        <f t="shared" si="0"/>
        <v>4.9600512000000005</v>
      </c>
      <c r="G18" s="38">
        <f t="shared" si="3"/>
        <v>1218.0831833333334</v>
      </c>
      <c r="H18" s="30">
        <f t="shared" si="1"/>
        <v>6041.754955192321</v>
      </c>
      <c r="I18" s="10" t="s">
        <v>69</v>
      </c>
      <c r="J18" s="31">
        <v>1286.90067</v>
      </c>
      <c r="K18" s="31">
        <v>1171.60475</v>
      </c>
      <c r="L18" s="31">
        <v>1195.74413</v>
      </c>
      <c r="M18" s="13"/>
      <c r="N18" s="1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6" ht="24">
      <c r="A19" s="11"/>
      <c r="B19" s="62">
        <f t="shared" si="2"/>
        <v>8</v>
      </c>
      <c r="C19" s="112">
        <v>43292</v>
      </c>
      <c r="D19" s="31">
        <v>396.255</v>
      </c>
      <c r="E19" s="38">
        <v>65.351</v>
      </c>
      <c r="F19" s="30">
        <f t="shared" si="0"/>
        <v>5.6463264</v>
      </c>
      <c r="G19" s="38">
        <f t="shared" si="3"/>
        <v>1677.1692733333332</v>
      </c>
      <c r="H19" s="30">
        <f t="shared" si="1"/>
        <v>9469.845145290816</v>
      </c>
      <c r="I19" s="10" t="s">
        <v>70</v>
      </c>
      <c r="J19" s="31">
        <v>1751.61176</v>
      </c>
      <c r="K19" s="31">
        <v>1682.95482</v>
      </c>
      <c r="L19" s="31">
        <v>1596.94124</v>
      </c>
      <c r="M19" s="13"/>
      <c r="N19" s="13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4">
      <c r="A20" s="11"/>
      <c r="B20" s="62">
        <f t="shared" si="2"/>
        <v>9</v>
      </c>
      <c r="C20" s="112">
        <v>43305</v>
      </c>
      <c r="D20" s="31">
        <v>395.44</v>
      </c>
      <c r="E20" s="38">
        <v>37.207</v>
      </c>
      <c r="F20" s="30">
        <f t="shared" si="0"/>
        <v>3.2146848</v>
      </c>
      <c r="G20" s="38">
        <f t="shared" si="3"/>
        <v>738.3962433333332</v>
      </c>
      <c r="H20" s="30">
        <f t="shared" si="1"/>
        <v>2373.711179820768</v>
      </c>
      <c r="I20" s="10" t="s">
        <v>35</v>
      </c>
      <c r="J20" s="31">
        <v>713.31764</v>
      </c>
      <c r="K20" s="31">
        <v>697.49187</v>
      </c>
      <c r="L20" s="31">
        <v>804.37922</v>
      </c>
      <c r="M20" s="13"/>
      <c r="N20" s="13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24">
      <c r="A21" s="11"/>
      <c r="B21" s="62">
        <f t="shared" si="2"/>
        <v>10</v>
      </c>
      <c r="C21" s="112">
        <v>43306</v>
      </c>
      <c r="D21" s="31">
        <v>396.39</v>
      </c>
      <c r="E21" s="38">
        <v>70.964</v>
      </c>
      <c r="F21" s="30">
        <f t="shared" si="0"/>
        <v>6.131289600000001</v>
      </c>
      <c r="G21" s="38">
        <f t="shared" si="3"/>
        <v>758.689</v>
      </c>
      <c r="H21" s="30">
        <f t="shared" si="1"/>
        <v>4651.7419753344</v>
      </c>
      <c r="I21" s="10" t="s">
        <v>36</v>
      </c>
      <c r="J21" s="31">
        <v>737.89555</v>
      </c>
      <c r="K21" s="31">
        <v>803.83323</v>
      </c>
      <c r="L21" s="31">
        <v>734.33822</v>
      </c>
      <c r="M21" s="13"/>
      <c r="N21" s="13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3" ht="24">
      <c r="A22" s="11"/>
      <c r="B22" s="62">
        <f t="shared" si="2"/>
        <v>11</v>
      </c>
      <c r="C22" s="112">
        <v>43326</v>
      </c>
      <c r="D22" s="31">
        <v>395.3</v>
      </c>
      <c r="E22" s="38">
        <v>35.4</v>
      </c>
      <c r="F22" s="30">
        <f t="shared" si="0"/>
        <v>3.05856</v>
      </c>
      <c r="G22" s="38">
        <f t="shared" si="3"/>
        <v>613.46273</v>
      </c>
      <c r="H22" s="30">
        <f t="shared" si="1"/>
        <v>1876.3125674688</v>
      </c>
      <c r="I22" s="10" t="s">
        <v>71</v>
      </c>
      <c r="J22" s="31">
        <v>582.08331</v>
      </c>
      <c r="K22" s="31">
        <v>702.99401</v>
      </c>
      <c r="L22" s="31">
        <v>555.31087</v>
      </c>
      <c r="M22" s="13"/>
      <c r="N22" s="13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24">
      <c r="A23" s="11"/>
      <c r="B23" s="62">
        <f t="shared" si="2"/>
        <v>12</v>
      </c>
      <c r="C23" s="112">
        <v>43327</v>
      </c>
      <c r="D23" s="31">
        <v>396.2</v>
      </c>
      <c r="E23" s="38">
        <v>59.901</v>
      </c>
      <c r="F23" s="30">
        <f t="shared" si="0"/>
        <v>5.1754464</v>
      </c>
      <c r="G23" s="38">
        <f t="shared" si="3"/>
        <v>1295.8572466666667</v>
      </c>
      <c r="H23" s="30">
        <f t="shared" si="1"/>
        <v>6706.639722174912</v>
      </c>
      <c r="I23" s="10" t="s">
        <v>72</v>
      </c>
      <c r="J23" s="31">
        <v>1399.39918</v>
      </c>
      <c r="K23" s="31">
        <v>1250.33601</v>
      </c>
      <c r="L23" s="31">
        <v>1237.83655</v>
      </c>
      <c r="M23" s="13"/>
      <c r="N23" s="1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24">
      <c r="A24" s="11"/>
      <c r="B24" s="62">
        <f t="shared" si="2"/>
        <v>13</v>
      </c>
      <c r="C24" s="112">
        <v>43335</v>
      </c>
      <c r="D24" s="31">
        <v>395.63</v>
      </c>
      <c r="E24" s="38">
        <v>44.248</v>
      </c>
      <c r="F24" s="30">
        <f t="shared" si="0"/>
        <v>3.8230272</v>
      </c>
      <c r="G24" s="38">
        <f t="shared" si="3"/>
        <v>389.42287000000005</v>
      </c>
      <c r="H24" s="30">
        <f t="shared" si="1"/>
        <v>1488.774224312064</v>
      </c>
      <c r="I24" s="10" t="s">
        <v>37</v>
      </c>
      <c r="J24" s="31">
        <v>355.15209</v>
      </c>
      <c r="K24" s="31">
        <v>387.55344</v>
      </c>
      <c r="L24" s="31">
        <v>425.56308</v>
      </c>
      <c r="M24" s="13"/>
      <c r="N24" s="13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24">
      <c r="A25" s="11"/>
      <c r="B25" s="62">
        <f t="shared" si="2"/>
        <v>14</v>
      </c>
      <c r="C25" s="112">
        <v>43349</v>
      </c>
      <c r="D25" s="31">
        <v>395.26</v>
      </c>
      <c r="E25" s="38">
        <v>31.627</v>
      </c>
      <c r="F25" s="30">
        <f t="shared" si="0"/>
        <v>2.7325728000000002</v>
      </c>
      <c r="G25" s="38">
        <f t="shared" si="3"/>
        <v>235.9230466666667</v>
      </c>
      <c r="H25" s="30">
        <f t="shared" si="1"/>
        <v>644.6769002144641</v>
      </c>
      <c r="I25" s="10" t="s">
        <v>38</v>
      </c>
      <c r="J25" s="31">
        <v>219.61442</v>
      </c>
      <c r="K25" s="31">
        <v>216.8522</v>
      </c>
      <c r="L25" s="31">
        <v>271.30252</v>
      </c>
      <c r="M25" s="13"/>
      <c r="N25" s="13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24">
      <c r="A26" s="11"/>
      <c r="B26" s="62">
        <f t="shared" si="2"/>
        <v>15</v>
      </c>
      <c r="C26" s="112">
        <v>43354</v>
      </c>
      <c r="D26" s="31">
        <v>395.22</v>
      </c>
      <c r="E26" s="38">
        <v>30.6</v>
      </c>
      <c r="F26" s="30">
        <f t="shared" si="0"/>
        <v>2.6438400000000004</v>
      </c>
      <c r="G26" s="38">
        <f t="shared" si="3"/>
        <v>297.43827333333326</v>
      </c>
      <c r="H26" s="30">
        <f t="shared" si="1"/>
        <v>786.3792045695999</v>
      </c>
      <c r="I26" s="10" t="s">
        <v>73</v>
      </c>
      <c r="J26" s="31">
        <v>327.64086</v>
      </c>
      <c r="K26" s="31">
        <v>278.28704</v>
      </c>
      <c r="L26" s="31">
        <v>286.38692</v>
      </c>
      <c r="M26" s="13"/>
      <c r="N26" s="13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24">
      <c r="A27" s="31"/>
      <c r="B27" s="62">
        <f t="shared" si="2"/>
        <v>16</v>
      </c>
      <c r="C27" s="112">
        <v>43362</v>
      </c>
      <c r="D27" s="31">
        <v>395.62</v>
      </c>
      <c r="E27" s="38">
        <v>42.855</v>
      </c>
      <c r="F27" s="30">
        <f t="shared" si="0"/>
        <v>3.7026719999999997</v>
      </c>
      <c r="G27" s="38">
        <f t="shared" si="3"/>
        <v>177.29112999999998</v>
      </c>
      <c r="H27" s="30">
        <f t="shared" si="1"/>
        <v>656.4509028993599</v>
      </c>
      <c r="I27" s="10" t="s">
        <v>74</v>
      </c>
      <c r="J27" s="31">
        <v>167.54284</v>
      </c>
      <c r="K27" s="31">
        <v>158.63282</v>
      </c>
      <c r="L27" s="31">
        <v>205.69773</v>
      </c>
      <c r="M27" s="13"/>
      <c r="N27" s="13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24">
      <c r="A28" s="11"/>
      <c r="B28" s="62">
        <f t="shared" si="2"/>
        <v>17</v>
      </c>
      <c r="C28" s="112">
        <v>43378</v>
      </c>
      <c r="D28" s="31">
        <v>395.2</v>
      </c>
      <c r="E28" s="38">
        <v>29.295</v>
      </c>
      <c r="F28" s="30">
        <f t="shared" si="0"/>
        <v>2.5310880000000004</v>
      </c>
      <c r="G28" s="38">
        <f t="shared" si="3"/>
        <v>116.71885333333334</v>
      </c>
      <c r="H28" s="30">
        <f t="shared" si="1"/>
        <v>295.42568904576007</v>
      </c>
      <c r="I28" s="10" t="s">
        <v>39</v>
      </c>
      <c r="J28" s="31">
        <v>117.49909</v>
      </c>
      <c r="K28" s="31">
        <v>96.01268</v>
      </c>
      <c r="L28" s="31">
        <v>136.64479</v>
      </c>
      <c r="M28" s="13"/>
      <c r="N28" s="13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24">
      <c r="A29" s="11"/>
      <c r="B29" s="62">
        <f t="shared" si="2"/>
        <v>18</v>
      </c>
      <c r="C29" s="112">
        <v>43391</v>
      </c>
      <c r="D29" s="31">
        <v>394.85</v>
      </c>
      <c r="E29" s="38">
        <v>19.623</v>
      </c>
      <c r="F29" s="30">
        <f t="shared" si="0"/>
        <v>1.6954272000000001</v>
      </c>
      <c r="G29" s="38">
        <f t="shared" si="3"/>
        <v>160.16499</v>
      </c>
      <c r="H29" s="30">
        <f t="shared" si="1"/>
        <v>271.548080533728</v>
      </c>
      <c r="I29" s="10" t="s">
        <v>40</v>
      </c>
      <c r="J29" s="31">
        <v>154.29588</v>
      </c>
      <c r="K29" s="31">
        <v>159.04725</v>
      </c>
      <c r="L29" s="31">
        <v>167.15184</v>
      </c>
      <c r="M29" s="13"/>
      <c r="N29" s="13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B29" s="8"/>
      <c r="AD29" s="8"/>
      <c r="AE29" s="8"/>
      <c r="AF29" s="8"/>
      <c r="AG29" s="8"/>
    </row>
    <row r="30" spans="1:33" ht="24">
      <c r="A30" s="11"/>
      <c r="B30" s="62">
        <f t="shared" si="2"/>
        <v>19</v>
      </c>
      <c r="C30" s="112">
        <v>43399</v>
      </c>
      <c r="D30" s="31">
        <v>395.03</v>
      </c>
      <c r="E30" s="38">
        <v>24.95</v>
      </c>
      <c r="F30" s="30">
        <f t="shared" si="0"/>
        <v>2.1556800000000003</v>
      </c>
      <c r="G30" s="38">
        <f t="shared" si="3"/>
        <v>82.73808000000001</v>
      </c>
      <c r="H30" s="30">
        <f t="shared" si="1"/>
        <v>178.35682429440004</v>
      </c>
      <c r="I30" s="10" t="s">
        <v>75</v>
      </c>
      <c r="J30" s="31">
        <v>72.04563</v>
      </c>
      <c r="K30" s="31">
        <v>92.75093</v>
      </c>
      <c r="L30" s="31">
        <v>83.41768</v>
      </c>
      <c r="M30" s="13"/>
      <c r="N30" s="13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B30" s="8"/>
      <c r="AF30" s="8"/>
      <c r="AG30" s="8"/>
    </row>
    <row r="31" spans="1:33" ht="24">
      <c r="A31" s="11"/>
      <c r="B31" s="62">
        <f t="shared" si="2"/>
        <v>20</v>
      </c>
      <c r="C31" s="112">
        <v>43412</v>
      </c>
      <c r="D31" s="31">
        <v>394.72</v>
      </c>
      <c r="E31" s="38">
        <v>16.155</v>
      </c>
      <c r="F31" s="30">
        <f t="shared" si="0"/>
        <v>1.3957920000000001</v>
      </c>
      <c r="G31" s="38">
        <f t="shared" si="3"/>
        <v>60.28410333333333</v>
      </c>
      <c r="H31" s="30">
        <f t="shared" si="1"/>
        <v>84.14406915984</v>
      </c>
      <c r="I31" s="10" t="s">
        <v>76</v>
      </c>
      <c r="J31" s="31">
        <v>64.86713</v>
      </c>
      <c r="K31" s="31">
        <v>62.15364</v>
      </c>
      <c r="L31" s="31">
        <v>53.83154</v>
      </c>
      <c r="M31" s="13"/>
      <c r="N31" s="13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B31" s="8"/>
      <c r="AF31" s="8"/>
      <c r="AG31" s="8"/>
    </row>
    <row r="32" spans="1:33" ht="24">
      <c r="A32" s="11"/>
      <c r="B32" s="62">
        <f t="shared" si="2"/>
        <v>21</v>
      </c>
      <c r="C32" s="112">
        <v>43419</v>
      </c>
      <c r="D32" s="31">
        <v>394.7</v>
      </c>
      <c r="E32" s="38">
        <v>14.642</v>
      </c>
      <c r="F32" s="30">
        <f t="shared" si="0"/>
        <v>1.2650688</v>
      </c>
      <c r="G32" s="38">
        <f t="shared" si="3"/>
        <v>54.47833333333333</v>
      </c>
      <c r="H32" s="30">
        <f t="shared" si="1"/>
        <v>68.918839776</v>
      </c>
      <c r="I32" s="10" t="s">
        <v>41</v>
      </c>
      <c r="J32" s="31">
        <v>40.57971</v>
      </c>
      <c r="K32" s="31">
        <v>47.78672</v>
      </c>
      <c r="L32" s="31">
        <v>75.06857</v>
      </c>
      <c r="M32" s="13"/>
      <c r="N32" s="13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B32" s="8"/>
      <c r="AF32" s="8"/>
      <c r="AG32" s="8"/>
    </row>
    <row r="33" spans="1:33" ht="24">
      <c r="A33" s="11"/>
      <c r="B33" s="62">
        <f t="shared" si="2"/>
        <v>22</v>
      </c>
      <c r="C33" s="112">
        <v>43791</v>
      </c>
      <c r="D33" s="31">
        <v>394.6</v>
      </c>
      <c r="E33" s="38">
        <v>12.959</v>
      </c>
      <c r="F33" s="30">
        <f t="shared" si="0"/>
        <v>1.1196576</v>
      </c>
      <c r="G33" s="38">
        <f t="shared" si="3"/>
        <v>54.47833333333333</v>
      </c>
      <c r="H33" s="30">
        <f t="shared" si="1"/>
        <v>60.997079952</v>
      </c>
      <c r="I33" s="10" t="s">
        <v>42</v>
      </c>
      <c r="J33" s="31">
        <v>40.57971</v>
      </c>
      <c r="K33" s="31">
        <v>47.78672</v>
      </c>
      <c r="L33" s="31">
        <v>75.06857</v>
      </c>
      <c r="M33" s="13"/>
      <c r="N33" s="13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F33" s="8"/>
      <c r="AG33" s="8"/>
    </row>
    <row r="34" spans="1:26" ht="24">
      <c r="A34" s="11"/>
      <c r="B34" s="62">
        <f t="shared" si="2"/>
        <v>23</v>
      </c>
      <c r="C34" s="112">
        <v>43441</v>
      </c>
      <c r="D34" s="31">
        <v>394.45</v>
      </c>
      <c r="E34" s="38">
        <v>11.36</v>
      </c>
      <c r="F34" s="30">
        <f t="shared" si="0"/>
        <v>0.981504</v>
      </c>
      <c r="G34" s="38">
        <f t="shared" si="3"/>
        <v>40.370443333333334</v>
      </c>
      <c r="H34" s="30">
        <f t="shared" si="1"/>
        <v>39.62375161344</v>
      </c>
      <c r="I34" s="10" t="s">
        <v>77</v>
      </c>
      <c r="J34" s="31">
        <v>44.79746</v>
      </c>
      <c r="K34" s="31">
        <v>34.48175</v>
      </c>
      <c r="L34" s="31">
        <v>41.83212</v>
      </c>
      <c r="M34" s="13"/>
      <c r="N34" s="13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4">
      <c r="A35" s="11"/>
      <c r="B35" s="62">
        <f t="shared" si="2"/>
        <v>24</v>
      </c>
      <c r="C35" s="112">
        <v>43447</v>
      </c>
      <c r="D35" s="31">
        <v>394.4</v>
      </c>
      <c r="E35" s="38">
        <v>9.792</v>
      </c>
      <c r="F35" s="30">
        <f t="shared" si="0"/>
        <v>0.8460288</v>
      </c>
      <c r="G35" s="38">
        <f t="shared" si="3"/>
        <v>39.60428666666667</v>
      </c>
      <c r="H35" s="30">
        <f t="shared" si="1"/>
        <v>33.506367123456</v>
      </c>
      <c r="I35" s="10" t="s">
        <v>78</v>
      </c>
      <c r="J35" s="31">
        <v>34.37644</v>
      </c>
      <c r="K35" s="31">
        <v>36.63898</v>
      </c>
      <c r="L35" s="31">
        <v>47.79744</v>
      </c>
      <c r="M35" s="13"/>
      <c r="N35" s="13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4">
      <c r="A36" s="31"/>
      <c r="B36" s="62">
        <f t="shared" si="2"/>
        <v>25</v>
      </c>
      <c r="C36" s="112">
        <v>43452</v>
      </c>
      <c r="D36" s="31">
        <v>394.35</v>
      </c>
      <c r="E36" s="38">
        <v>11.332</v>
      </c>
      <c r="F36" s="30">
        <f t="shared" si="0"/>
        <v>0.9790848000000001</v>
      </c>
      <c r="G36" s="38">
        <f aca="true" t="shared" si="4" ref="G36:G160">+AVERAGE(J36:L36)</f>
        <v>34.62439666666666</v>
      </c>
      <c r="H36" s="30">
        <f t="shared" si="1"/>
        <v>33.900220485504</v>
      </c>
      <c r="I36" s="10" t="s">
        <v>43</v>
      </c>
      <c r="J36" s="31">
        <v>33.81415</v>
      </c>
      <c r="K36" s="31">
        <v>34.36053</v>
      </c>
      <c r="L36" s="31">
        <v>35.69851</v>
      </c>
      <c r="M36" s="13"/>
      <c r="N36" s="13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4">
      <c r="A37" s="31"/>
      <c r="B37" s="62">
        <f t="shared" si="2"/>
        <v>26</v>
      </c>
      <c r="C37" s="112">
        <v>43475</v>
      </c>
      <c r="D37" s="31">
        <v>394.3</v>
      </c>
      <c r="E37" s="38">
        <v>9.263</v>
      </c>
      <c r="F37" s="30">
        <f t="shared" si="0"/>
        <v>0.8003232</v>
      </c>
      <c r="G37" s="38">
        <f t="shared" si="4"/>
        <v>130.02748333333332</v>
      </c>
      <c r="H37" s="30">
        <f t="shared" si="1"/>
        <v>104.06401154928</v>
      </c>
      <c r="I37" s="10" t="s">
        <v>44</v>
      </c>
      <c r="J37" s="31">
        <v>115.28789</v>
      </c>
      <c r="K37" s="31">
        <v>128.58525</v>
      </c>
      <c r="L37" s="31">
        <v>146.20931</v>
      </c>
      <c r="M37" s="13"/>
      <c r="N37" s="13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4">
      <c r="A38" s="11"/>
      <c r="B38" s="62">
        <f t="shared" si="2"/>
        <v>27</v>
      </c>
      <c r="C38" s="112">
        <v>43482</v>
      </c>
      <c r="D38" s="31">
        <v>394.12</v>
      </c>
      <c r="E38" s="38">
        <v>5.203</v>
      </c>
      <c r="F38" s="30">
        <f t="shared" si="0"/>
        <v>0.4495392</v>
      </c>
      <c r="G38" s="38">
        <f t="shared" si="4"/>
        <v>59.04781</v>
      </c>
      <c r="H38" s="30">
        <f t="shared" si="1"/>
        <v>26.544305269152</v>
      </c>
      <c r="I38" s="10" t="s">
        <v>79</v>
      </c>
      <c r="J38" s="31">
        <v>76.05292</v>
      </c>
      <c r="K38" s="31">
        <v>58.76019</v>
      </c>
      <c r="L38" s="31">
        <v>42.33032</v>
      </c>
      <c r="M38" s="13"/>
      <c r="N38" s="13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4">
      <c r="A39" s="11" t="s">
        <v>27</v>
      </c>
      <c r="B39" s="62">
        <v>28</v>
      </c>
      <c r="C39" s="112">
        <v>43488</v>
      </c>
      <c r="D39" s="31">
        <v>394.1</v>
      </c>
      <c r="E39" s="38">
        <v>5.469</v>
      </c>
      <c r="F39" s="30">
        <f t="shared" si="0"/>
        <v>0.47252160000000004</v>
      </c>
      <c r="G39" s="38">
        <f t="shared" si="4"/>
        <v>31.60306</v>
      </c>
      <c r="H39" s="30">
        <f t="shared" si="1"/>
        <v>14.933128476096002</v>
      </c>
      <c r="I39" s="10" t="s">
        <v>80</v>
      </c>
      <c r="J39" s="31">
        <v>28.85946</v>
      </c>
      <c r="K39" s="31">
        <v>33.5743</v>
      </c>
      <c r="L39" s="31">
        <v>32.37542</v>
      </c>
      <c r="M39" s="13"/>
      <c r="N39" s="13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4">
      <c r="A40" s="11"/>
      <c r="B40" s="62">
        <v>29</v>
      </c>
      <c r="C40" s="112">
        <v>43503</v>
      </c>
      <c r="D40" s="31">
        <v>393.92</v>
      </c>
      <c r="E40" s="38">
        <v>3.585</v>
      </c>
      <c r="F40" s="30">
        <f t="shared" si="0"/>
        <v>0.309744</v>
      </c>
      <c r="G40" s="38">
        <f t="shared" si="4"/>
        <v>41.87017666666667</v>
      </c>
      <c r="H40" s="30">
        <f t="shared" si="1"/>
        <v>12.969036001440003</v>
      </c>
      <c r="I40" s="10" t="s">
        <v>45</v>
      </c>
      <c r="J40" s="31">
        <v>51.49892</v>
      </c>
      <c r="K40" s="31">
        <v>36.68134</v>
      </c>
      <c r="L40" s="31">
        <v>37.43027</v>
      </c>
      <c r="M40" s="13"/>
      <c r="N40" s="13"/>
      <c r="P40" s="8"/>
      <c r="Q40" s="8"/>
      <c r="V40" s="8"/>
      <c r="X40" s="8"/>
      <c r="Y40" s="8"/>
      <c r="Z40" s="8"/>
    </row>
    <row r="41" spans="1:26" ht="24">
      <c r="A41" s="11"/>
      <c r="B41" s="62">
        <v>30</v>
      </c>
      <c r="C41" s="112">
        <v>43509</v>
      </c>
      <c r="D41" s="31">
        <v>393.92</v>
      </c>
      <c r="E41" s="38">
        <v>3.471</v>
      </c>
      <c r="F41" s="30">
        <f t="shared" si="0"/>
        <v>0.2998944</v>
      </c>
      <c r="G41" s="38">
        <f t="shared" si="4"/>
        <v>38.183996666666665</v>
      </c>
      <c r="H41" s="30">
        <f t="shared" si="1"/>
        <v>11.451166769952</v>
      </c>
      <c r="I41" s="10" t="s">
        <v>46</v>
      </c>
      <c r="J41" s="31">
        <v>22.77835</v>
      </c>
      <c r="K41" s="31">
        <v>49.045</v>
      </c>
      <c r="L41" s="31">
        <v>42.72864</v>
      </c>
      <c r="M41" s="13"/>
      <c r="N41" s="13"/>
      <c r="P41" s="8"/>
      <c r="Q41" s="8"/>
      <c r="V41" s="8"/>
      <c r="X41" s="8"/>
      <c r="Y41" s="8"/>
      <c r="Z41" s="8"/>
    </row>
    <row r="42" spans="1:26" ht="24">
      <c r="A42" s="11"/>
      <c r="B42" s="62">
        <v>31</v>
      </c>
      <c r="C42" s="112">
        <v>43517</v>
      </c>
      <c r="D42" s="31">
        <v>393.88</v>
      </c>
      <c r="E42" s="38">
        <v>3.292</v>
      </c>
      <c r="F42" s="30">
        <f t="shared" si="0"/>
        <v>0.2844288</v>
      </c>
      <c r="G42" s="38">
        <f t="shared" si="4"/>
        <v>53.594789999999996</v>
      </c>
      <c r="H42" s="30">
        <f t="shared" si="1"/>
        <v>15.243901805951998</v>
      </c>
      <c r="I42" s="10" t="s">
        <v>81</v>
      </c>
      <c r="J42" s="31">
        <v>71.70821</v>
      </c>
      <c r="K42" s="31">
        <v>46.84163</v>
      </c>
      <c r="L42" s="31">
        <v>42.23453</v>
      </c>
      <c r="M42" s="13"/>
      <c r="N42" s="13"/>
      <c r="P42" s="8"/>
      <c r="Q42" s="8"/>
      <c r="V42" s="8"/>
      <c r="X42" s="8"/>
      <c r="Y42" s="8"/>
      <c r="Z42" s="8"/>
    </row>
    <row r="43" spans="1:26" ht="24">
      <c r="A43" s="11"/>
      <c r="B43" s="62">
        <v>32</v>
      </c>
      <c r="C43" s="112">
        <v>43539</v>
      </c>
      <c r="D43" s="31">
        <v>393.72</v>
      </c>
      <c r="E43" s="38">
        <v>1.971</v>
      </c>
      <c r="F43" s="30">
        <f t="shared" si="0"/>
        <v>0.1702944</v>
      </c>
      <c r="G43" s="38">
        <f t="shared" si="4"/>
        <v>8.313893333333333</v>
      </c>
      <c r="H43" s="30">
        <f t="shared" si="1"/>
        <v>1.415809476864</v>
      </c>
      <c r="I43" s="10" t="s">
        <v>82</v>
      </c>
      <c r="J43" s="31">
        <v>20.8267</v>
      </c>
      <c r="K43" s="31">
        <v>4.11498</v>
      </c>
      <c r="L43" s="31">
        <v>0</v>
      </c>
      <c r="M43" s="13"/>
      <c r="N43" s="13"/>
      <c r="P43" s="8"/>
      <c r="Q43" s="8"/>
      <c r="V43" s="8"/>
      <c r="Z43" s="8"/>
    </row>
    <row r="44" spans="2:26" s="106" customFormat="1" ht="24.75" thickBot="1">
      <c r="B44" s="107">
        <v>33</v>
      </c>
      <c r="C44" s="132">
        <v>43544</v>
      </c>
      <c r="D44" s="108">
        <v>393.7</v>
      </c>
      <c r="E44" s="109">
        <v>1.446</v>
      </c>
      <c r="F44" s="110">
        <f t="shared" si="0"/>
        <v>0.1249344</v>
      </c>
      <c r="G44" s="109">
        <f t="shared" si="4"/>
        <v>1.4908033333333333</v>
      </c>
      <c r="H44" s="110">
        <f t="shared" si="1"/>
        <v>0.186252619968</v>
      </c>
      <c r="I44" s="126" t="s">
        <v>47</v>
      </c>
      <c r="J44" s="108">
        <v>0</v>
      </c>
      <c r="K44" s="108">
        <v>0</v>
      </c>
      <c r="L44" s="108">
        <v>4.47241</v>
      </c>
      <c r="M44" s="111"/>
      <c r="N44" s="111"/>
      <c r="P44" s="108"/>
      <c r="Q44" s="108"/>
      <c r="V44" s="108"/>
      <c r="Z44" s="108"/>
    </row>
    <row r="45" spans="1:22" ht="24">
      <c r="A45" s="11"/>
      <c r="B45" s="62">
        <v>1</v>
      </c>
      <c r="C45" s="112">
        <v>43557</v>
      </c>
      <c r="D45" s="31">
        <v>393.72</v>
      </c>
      <c r="E45" s="38">
        <v>1.46</v>
      </c>
      <c r="F45" s="30">
        <f t="shared" si="0"/>
        <v>0.126144</v>
      </c>
      <c r="G45" s="38">
        <f t="shared" si="4"/>
        <v>12.94323</v>
      </c>
      <c r="H45" s="30">
        <f t="shared" si="1"/>
        <v>1.63271080512</v>
      </c>
      <c r="I45" s="42" t="s">
        <v>31</v>
      </c>
      <c r="J45" s="31">
        <v>9.17905</v>
      </c>
      <c r="K45" s="31">
        <v>13.19348</v>
      </c>
      <c r="L45" s="31">
        <v>16.45716</v>
      </c>
      <c r="M45" s="13"/>
      <c r="N45" s="13"/>
      <c r="P45" s="8"/>
      <c r="Q45" s="8"/>
      <c r="V45" s="8"/>
    </row>
    <row r="46" spans="1:22" ht="24">
      <c r="A46" s="11"/>
      <c r="B46" s="62">
        <f aca="true" t="shared" si="5" ref="B46:B109">+B45+1</f>
        <v>2</v>
      </c>
      <c r="C46" s="112">
        <v>43609</v>
      </c>
      <c r="D46" s="31">
        <v>393.7</v>
      </c>
      <c r="E46" s="38">
        <v>0.756</v>
      </c>
      <c r="F46" s="30">
        <f t="shared" si="0"/>
        <v>0.0653184</v>
      </c>
      <c r="G46" s="38">
        <f t="shared" si="4"/>
        <v>33.56202666666667</v>
      </c>
      <c r="H46" s="30">
        <f t="shared" si="1"/>
        <v>2.192217882624</v>
      </c>
      <c r="I46" s="42" t="s">
        <v>32</v>
      </c>
      <c r="J46" s="31">
        <v>36.70214</v>
      </c>
      <c r="K46" s="31">
        <v>35.17621</v>
      </c>
      <c r="L46" s="31">
        <v>28.80773</v>
      </c>
      <c r="M46" s="13"/>
      <c r="N46" s="13"/>
      <c r="P46" s="8"/>
      <c r="Q46" s="8"/>
      <c r="V46" s="8"/>
    </row>
    <row r="47" spans="1:22" ht="24">
      <c r="A47" s="11"/>
      <c r="B47" s="62">
        <f t="shared" si="5"/>
        <v>3</v>
      </c>
      <c r="C47" s="112">
        <v>43599</v>
      </c>
      <c r="D47" s="31">
        <v>393.7</v>
      </c>
      <c r="E47" s="38">
        <v>1.164</v>
      </c>
      <c r="F47" s="30">
        <f t="shared" si="0"/>
        <v>0.1005696</v>
      </c>
      <c r="G47" s="38">
        <f t="shared" si="4"/>
        <v>50.390076666666666</v>
      </c>
      <c r="H47" s="30">
        <f t="shared" si="1"/>
        <v>5.067709854336</v>
      </c>
      <c r="I47" s="42" t="s">
        <v>67</v>
      </c>
      <c r="J47" s="31">
        <v>58.96542</v>
      </c>
      <c r="K47" s="31">
        <v>42.93652</v>
      </c>
      <c r="L47" s="31">
        <v>49.26829</v>
      </c>
      <c r="M47" s="13"/>
      <c r="N47" s="13"/>
      <c r="P47" s="8"/>
      <c r="Q47" s="8"/>
      <c r="V47" s="8"/>
    </row>
    <row r="48" spans="1:22" ht="24">
      <c r="A48" s="11"/>
      <c r="B48" s="62">
        <f t="shared" si="5"/>
        <v>4</v>
      </c>
      <c r="C48" s="112">
        <v>43608</v>
      </c>
      <c r="D48" s="31">
        <v>393.66</v>
      </c>
      <c r="E48" s="38">
        <v>0.646</v>
      </c>
      <c r="F48" s="30">
        <f t="shared" si="0"/>
        <v>0.05581440000000001</v>
      </c>
      <c r="G48" s="38">
        <f t="shared" si="4"/>
        <v>65.14697666666666</v>
      </c>
      <c r="H48" s="30">
        <f t="shared" si="1"/>
        <v>3.636139414464</v>
      </c>
      <c r="I48" s="42" t="s">
        <v>68</v>
      </c>
      <c r="J48" s="31">
        <v>37.55548</v>
      </c>
      <c r="K48" s="31">
        <v>75.08694</v>
      </c>
      <c r="L48" s="31">
        <v>82.79851</v>
      </c>
      <c r="M48" s="13"/>
      <c r="N48" s="13"/>
      <c r="P48" s="8"/>
      <c r="Q48" s="8"/>
      <c r="V48" s="8"/>
    </row>
    <row r="49" spans="1:22" ht="24">
      <c r="A49" s="11"/>
      <c r="B49" s="62">
        <f t="shared" si="5"/>
        <v>5</v>
      </c>
      <c r="C49" s="112">
        <v>43616</v>
      </c>
      <c r="D49" s="31">
        <v>395.04</v>
      </c>
      <c r="E49" s="38">
        <v>27.913</v>
      </c>
      <c r="F49" s="30">
        <f t="shared" si="0"/>
        <v>2.4116832</v>
      </c>
      <c r="G49" s="38">
        <f t="shared" si="4"/>
        <v>689.4552400000001</v>
      </c>
      <c r="H49" s="30">
        <f t="shared" si="1"/>
        <v>1662.7476194599683</v>
      </c>
      <c r="I49" s="10" t="s">
        <v>33</v>
      </c>
      <c r="J49" s="31">
        <v>598.3706</v>
      </c>
      <c r="K49" s="31">
        <v>692.39918</v>
      </c>
      <c r="L49" s="31">
        <v>777.59594</v>
      </c>
      <c r="M49" s="13"/>
      <c r="N49" s="13"/>
      <c r="P49" s="8"/>
      <c r="Q49" s="8"/>
      <c r="V49" s="8"/>
    </row>
    <row r="50" spans="1:22" ht="24">
      <c r="A50" s="11"/>
      <c r="B50" s="62">
        <f t="shared" si="5"/>
        <v>6</v>
      </c>
      <c r="C50" s="112">
        <v>43628</v>
      </c>
      <c r="D50" s="31">
        <v>393.75</v>
      </c>
      <c r="E50" s="38">
        <v>1.543</v>
      </c>
      <c r="F50" s="30">
        <f t="shared" si="0"/>
        <v>0.1333152</v>
      </c>
      <c r="G50" s="38">
        <f t="shared" si="4"/>
        <v>23.82831333333333</v>
      </c>
      <c r="H50" s="30">
        <f t="shared" si="1"/>
        <v>3.1766763576959995</v>
      </c>
      <c r="I50" s="10" t="s">
        <v>34</v>
      </c>
      <c r="J50" s="31">
        <v>26.05656</v>
      </c>
      <c r="K50" s="31">
        <v>25.83906</v>
      </c>
      <c r="L50" s="31">
        <v>19.58932</v>
      </c>
      <c r="M50" s="13"/>
      <c r="N50" s="13"/>
      <c r="P50" s="8"/>
      <c r="Q50" s="8"/>
      <c r="V50" s="8"/>
    </row>
    <row r="51" spans="1:22" ht="24">
      <c r="A51" s="11"/>
      <c r="B51" s="62">
        <f t="shared" si="5"/>
        <v>7</v>
      </c>
      <c r="C51" s="112">
        <v>43635</v>
      </c>
      <c r="D51" s="31">
        <v>393.67</v>
      </c>
      <c r="E51" s="38">
        <v>1.353</v>
      </c>
      <c r="F51" s="30">
        <f t="shared" si="0"/>
        <v>0.11689920000000001</v>
      </c>
      <c r="G51" s="38">
        <f t="shared" si="4"/>
        <v>47.93720666666667</v>
      </c>
      <c r="H51" s="30">
        <f t="shared" si="1"/>
        <v>5.603821109568001</v>
      </c>
      <c r="I51" s="10" t="s">
        <v>69</v>
      </c>
      <c r="J51" s="31">
        <v>47.87161</v>
      </c>
      <c r="K51" s="31">
        <v>43.09273</v>
      </c>
      <c r="L51" s="31">
        <v>52.84728</v>
      </c>
      <c r="M51" s="13"/>
      <c r="N51" s="13"/>
      <c r="P51" s="8"/>
      <c r="Q51" s="8"/>
      <c r="V51" s="8"/>
    </row>
    <row r="52" spans="1:22" ht="24">
      <c r="A52" s="11"/>
      <c r="B52" s="62">
        <f t="shared" si="5"/>
        <v>8</v>
      </c>
      <c r="C52" s="112">
        <v>43669</v>
      </c>
      <c r="D52" s="31">
        <v>393.75</v>
      </c>
      <c r="E52" s="38">
        <v>1.241</v>
      </c>
      <c r="F52" s="30">
        <f t="shared" si="0"/>
        <v>0.10722240000000001</v>
      </c>
      <c r="G52" s="38">
        <f t="shared" si="4"/>
        <v>60.44179666666667</v>
      </c>
      <c r="H52" s="30">
        <f t="shared" si="1"/>
        <v>6.4807144989120005</v>
      </c>
      <c r="I52" s="10" t="s">
        <v>70</v>
      </c>
      <c r="J52" s="31">
        <v>64.1334</v>
      </c>
      <c r="K52" s="31">
        <v>49.65164</v>
      </c>
      <c r="L52" s="31">
        <v>67.54035</v>
      </c>
      <c r="M52" s="13"/>
      <c r="N52" s="13"/>
      <c r="P52" s="8"/>
      <c r="Q52" s="8"/>
      <c r="V52" s="8"/>
    </row>
    <row r="53" spans="1:22" ht="24">
      <c r="A53" s="11"/>
      <c r="B53" s="62">
        <f t="shared" si="5"/>
        <v>9</v>
      </c>
      <c r="C53" s="112">
        <v>43673</v>
      </c>
      <c r="D53" s="31">
        <v>394.13</v>
      </c>
      <c r="E53" s="38">
        <v>7.972</v>
      </c>
      <c r="F53" s="30">
        <f t="shared" si="0"/>
        <v>0.6887808000000001</v>
      </c>
      <c r="G53" s="38">
        <f t="shared" si="4"/>
        <v>144.75815666666665</v>
      </c>
      <c r="H53" s="30">
        <f t="shared" si="1"/>
        <v>99.706638955392</v>
      </c>
      <c r="I53" s="10" t="s">
        <v>35</v>
      </c>
      <c r="J53" s="31">
        <v>156.44768</v>
      </c>
      <c r="K53" s="31">
        <v>140.49012</v>
      </c>
      <c r="L53" s="31">
        <v>137.33667</v>
      </c>
      <c r="M53" s="13"/>
      <c r="N53" s="13"/>
      <c r="P53" s="8"/>
      <c r="V53" s="8"/>
    </row>
    <row r="54" spans="1:22" ht="24">
      <c r="A54" s="11"/>
      <c r="B54" s="62">
        <f t="shared" si="5"/>
        <v>10</v>
      </c>
      <c r="C54" s="112">
        <v>43685</v>
      </c>
      <c r="D54" s="31">
        <v>393.9</v>
      </c>
      <c r="E54" s="38">
        <v>3.808</v>
      </c>
      <c r="F54" s="30">
        <f t="shared" si="0"/>
        <v>0.3290112</v>
      </c>
      <c r="G54" s="38">
        <f t="shared" si="4"/>
        <v>91.87811333333333</v>
      </c>
      <c r="H54" s="30">
        <f t="shared" si="1"/>
        <v>30.228928321536</v>
      </c>
      <c r="I54" s="10" t="s">
        <v>36</v>
      </c>
      <c r="J54" s="31">
        <v>92.44607</v>
      </c>
      <c r="K54" s="31">
        <v>90.29277</v>
      </c>
      <c r="L54" s="31">
        <v>92.8955</v>
      </c>
      <c r="M54" s="13"/>
      <c r="N54" s="13"/>
      <c r="P54" s="8"/>
      <c r="V54" s="8"/>
    </row>
    <row r="55" spans="1:22" ht="24">
      <c r="A55" s="11"/>
      <c r="B55" s="62">
        <f t="shared" si="5"/>
        <v>11</v>
      </c>
      <c r="C55" s="112">
        <v>43690</v>
      </c>
      <c r="D55" s="31">
        <v>395.8</v>
      </c>
      <c r="E55" s="38">
        <v>39.402</v>
      </c>
      <c r="F55" s="30">
        <f t="shared" si="0"/>
        <v>3.4043328</v>
      </c>
      <c r="G55" s="38">
        <f t="shared" si="4"/>
        <v>1288.0596566666666</v>
      </c>
      <c r="H55" s="30">
        <f t="shared" si="1"/>
        <v>4384.9837375470715</v>
      </c>
      <c r="I55" s="10" t="s">
        <v>71</v>
      </c>
      <c r="J55" s="31">
        <v>1497.69438</v>
      </c>
      <c r="K55" s="31">
        <v>1416.16301</v>
      </c>
      <c r="L55" s="31">
        <v>950.32158</v>
      </c>
      <c r="M55" s="13"/>
      <c r="N55" s="13"/>
      <c r="P55" s="8"/>
      <c r="V55" s="8"/>
    </row>
    <row r="56" spans="1:22" ht="24">
      <c r="A56" s="11"/>
      <c r="B56" s="62">
        <f t="shared" si="5"/>
        <v>12</v>
      </c>
      <c r="C56" s="112">
        <v>43699</v>
      </c>
      <c r="D56" s="31">
        <v>394.05</v>
      </c>
      <c r="E56" s="38">
        <v>6.146</v>
      </c>
      <c r="F56" s="30">
        <f t="shared" si="0"/>
        <v>0.5310144</v>
      </c>
      <c r="G56" s="38">
        <f t="shared" si="4"/>
        <v>169.33185666666665</v>
      </c>
      <c r="H56" s="30">
        <f t="shared" si="1"/>
        <v>89.91765426873599</v>
      </c>
      <c r="I56" s="10" t="s">
        <v>72</v>
      </c>
      <c r="J56" s="31">
        <v>213.71656</v>
      </c>
      <c r="K56" s="31">
        <v>178.81868</v>
      </c>
      <c r="L56" s="31">
        <v>115.46033</v>
      </c>
      <c r="M56" s="13"/>
      <c r="N56" s="13"/>
      <c r="P56" s="8"/>
      <c r="V56" s="8"/>
    </row>
    <row r="57" spans="1:22" ht="24">
      <c r="A57" s="11"/>
      <c r="B57" s="62">
        <f t="shared" si="5"/>
        <v>13</v>
      </c>
      <c r="C57" s="112">
        <v>43713</v>
      </c>
      <c r="D57" s="31">
        <v>393.86</v>
      </c>
      <c r="E57" s="38">
        <v>4.346</v>
      </c>
      <c r="F57" s="30">
        <f t="shared" si="0"/>
        <v>0.3754944</v>
      </c>
      <c r="G57" s="38">
        <f t="shared" si="4"/>
        <v>60.60029333333333</v>
      </c>
      <c r="H57" s="30">
        <f t="shared" si="1"/>
        <v>22.755070785024</v>
      </c>
      <c r="I57" s="10" t="s">
        <v>37</v>
      </c>
      <c r="J57" s="31">
        <v>58.38934</v>
      </c>
      <c r="K57" s="31">
        <v>64.75864</v>
      </c>
      <c r="L57" s="31">
        <v>58.6529</v>
      </c>
      <c r="M57" s="13"/>
      <c r="N57" s="13"/>
      <c r="P57" s="8"/>
      <c r="V57" s="8"/>
    </row>
    <row r="58" spans="1:22" ht="24">
      <c r="A58" s="11"/>
      <c r="B58" s="62">
        <f t="shared" si="5"/>
        <v>14</v>
      </c>
      <c r="C58" s="112">
        <v>43726</v>
      </c>
      <c r="D58" s="31">
        <v>393.7</v>
      </c>
      <c r="E58" s="38">
        <v>2.165</v>
      </c>
      <c r="F58" s="30">
        <f t="shared" si="0"/>
        <v>0.187056</v>
      </c>
      <c r="G58" s="38">
        <f t="shared" si="4"/>
        <v>35.17943333333333</v>
      </c>
      <c r="H58" s="30">
        <f t="shared" si="1"/>
        <v>6.580524081599999</v>
      </c>
      <c r="I58" s="10" t="s">
        <v>38</v>
      </c>
      <c r="J58" s="31">
        <v>34.89228</v>
      </c>
      <c r="K58" s="31">
        <v>36.38526</v>
      </c>
      <c r="L58" s="31">
        <v>34.26076</v>
      </c>
      <c r="M58" s="13"/>
      <c r="N58" s="13"/>
      <c r="P58" s="8"/>
      <c r="V58" s="8"/>
    </row>
    <row r="59" spans="1:22" ht="24">
      <c r="A59" s="11"/>
      <c r="B59" s="62">
        <f t="shared" si="5"/>
        <v>15</v>
      </c>
      <c r="C59" s="112">
        <v>43738</v>
      </c>
      <c r="D59" s="31">
        <v>393.65</v>
      </c>
      <c r="E59" s="38">
        <v>1.594</v>
      </c>
      <c r="F59" s="30">
        <f t="shared" si="0"/>
        <v>0.13772160000000003</v>
      </c>
      <c r="G59" s="38">
        <f t="shared" si="4"/>
        <v>29.114589999999996</v>
      </c>
      <c r="H59" s="30">
        <f t="shared" si="1"/>
        <v>4.0097079181440005</v>
      </c>
      <c r="I59" s="10" t="s">
        <v>73</v>
      </c>
      <c r="J59" s="31">
        <v>31.46406</v>
      </c>
      <c r="K59" s="31">
        <v>30.53038</v>
      </c>
      <c r="L59" s="31">
        <v>25.34933</v>
      </c>
      <c r="M59" s="13"/>
      <c r="N59" s="13"/>
      <c r="P59" s="8"/>
      <c r="V59" s="8"/>
    </row>
    <row r="60" spans="1:35" ht="24">
      <c r="A60" s="11" t="s">
        <v>28</v>
      </c>
      <c r="B60" s="62">
        <f t="shared" si="5"/>
        <v>16</v>
      </c>
      <c r="C60" s="112">
        <v>43749</v>
      </c>
      <c r="D60" s="31">
        <v>393.66</v>
      </c>
      <c r="E60" s="38">
        <v>2.394</v>
      </c>
      <c r="F60" s="30">
        <f t="shared" si="0"/>
        <v>0.20684160000000001</v>
      </c>
      <c r="G60" s="38">
        <f t="shared" si="4"/>
        <v>39.59383666666667</v>
      </c>
      <c r="H60" s="30">
        <f t="shared" si="1"/>
        <v>8.189652526272</v>
      </c>
      <c r="I60" s="10" t="s">
        <v>74</v>
      </c>
      <c r="J60" s="31">
        <v>35.57031</v>
      </c>
      <c r="K60" s="31">
        <v>33.37491</v>
      </c>
      <c r="L60" s="31">
        <v>49.83629</v>
      </c>
      <c r="M60" s="13"/>
      <c r="N60" s="13"/>
      <c r="O60" s="8"/>
      <c r="AI60" s="1">
        <f>+AN59+1</f>
        <v>1</v>
      </c>
    </row>
    <row r="61" spans="1:35" ht="24">
      <c r="A61" s="11"/>
      <c r="B61" s="62">
        <f t="shared" si="5"/>
        <v>17</v>
      </c>
      <c r="C61" s="112">
        <v>43762</v>
      </c>
      <c r="D61" s="31">
        <v>393.65</v>
      </c>
      <c r="E61" s="38">
        <v>2.226</v>
      </c>
      <c r="F61" s="30">
        <f t="shared" si="0"/>
        <v>0.1923264</v>
      </c>
      <c r="G61" s="38">
        <f t="shared" si="4"/>
        <v>147.88944</v>
      </c>
      <c r="H61" s="30">
        <f t="shared" si="1"/>
        <v>28.443043593216004</v>
      </c>
      <c r="I61" s="10" t="s">
        <v>39</v>
      </c>
      <c r="J61" s="31">
        <v>146.63835</v>
      </c>
      <c r="K61" s="31">
        <v>145.66021</v>
      </c>
      <c r="L61" s="31">
        <v>151.36976</v>
      </c>
      <c r="M61" s="13"/>
      <c r="N61" s="13"/>
      <c r="O61" s="8"/>
      <c r="AI61" s="1">
        <f aca="true" t="shared" si="6" ref="AI61:AI81">+AI60+1</f>
        <v>2</v>
      </c>
    </row>
    <row r="62" spans="1:35" ht="24">
      <c r="A62" s="11"/>
      <c r="B62" s="62">
        <f t="shared" si="5"/>
        <v>18</v>
      </c>
      <c r="C62" s="112">
        <v>43766</v>
      </c>
      <c r="D62" s="31">
        <v>393.62</v>
      </c>
      <c r="E62" s="38">
        <v>1.9</v>
      </c>
      <c r="F62" s="30">
        <f t="shared" si="0"/>
        <v>0.16416</v>
      </c>
      <c r="G62" s="38">
        <f t="shared" si="4"/>
        <v>19.008490000000002</v>
      </c>
      <c r="H62" s="30">
        <f t="shared" si="1"/>
        <v>3.1204337184</v>
      </c>
      <c r="I62" s="10" t="s">
        <v>40</v>
      </c>
      <c r="J62" s="31">
        <v>15.49033</v>
      </c>
      <c r="K62" s="31">
        <v>30.10952</v>
      </c>
      <c r="L62" s="31">
        <v>11.42562</v>
      </c>
      <c r="M62" s="13"/>
      <c r="N62" s="13"/>
      <c r="O62" s="8"/>
      <c r="AI62" s="1">
        <f t="shared" si="6"/>
        <v>3</v>
      </c>
    </row>
    <row r="63" spans="1:35" ht="24">
      <c r="A63" s="11"/>
      <c r="B63" s="62">
        <f t="shared" si="5"/>
        <v>19</v>
      </c>
      <c r="C63" s="112">
        <v>43777</v>
      </c>
      <c r="D63" s="31">
        <v>393.7</v>
      </c>
      <c r="E63" s="38">
        <v>2.591</v>
      </c>
      <c r="F63" s="30">
        <f t="shared" si="0"/>
        <v>0.22386240000000002</v>
      </c>
      <c r="G63" s="38">
        <f t="shared" si="4"/>
        <v>52.78586333333334</v>
      </c>
      <c r="H63" s="30">
        <f t="shared" si="1"/>
        <v>11.816770051872002</v>
      </c>
      <c r="I63" s="10" t="s">
        <v>75</v>
      </c>
      <c r="J63" s="31">
        <v>67.03802</v>
      </c>
      <c r="K63" s="31">
        <v>30.43955</v>
      </c>
      <c r="L63" s="31">
        <v>60.88002</v>
      </c>
      <c r="M63" s="13"/>
      <c r="N63" s="13"/>
      <c r="O63" s="8"/>
      <c r="AI63" s="1">
        <f t="shared" si="6"/>
        <v>4</v>
      </c>
    </row>
    <row r="64" spans="1:35" ht="24">
      <c r="A64" s="11"/>
      <c r="B64" s="62">
        <f t="shared" si="5"/>
        <v>20</v>
      </c>
      <c r="C64" s="112">
        <v>43795</v>
      </c>
      <c r="D64" s="31">
        <v>393.58</v>
      </c>
      <c r="E64" s="38">
        <v>0.807</v>
      </c>
      <c r="F64" s="30">
        <f t="shared" si="0"/>
        <v>0.0697248</v>
      </c>
      <c r="G64" s="38">
        <f t="shared" si="4"/>
        <v>19.513469999999998</v>
      </c>
      <c r="H64" s="30">
        <f t="shared" si="1"/>
        <v>1.3605727930559999</v>
      </c>
      <c r="I64" s="10" t="s">
        <v>76</v>
      </c>
      <c r="J64" s="31">
        <v>7.88721</v>
      </c>
      <c r="K64" s="31">
        <v>23.09714</v>
      </c>
      <c r="L64" s="31">
        <v>27.55606</v>
      </c>
      <c r="M64" s="13"/>
      <c r="N64" s="13"/>
      <c r="O64" s="8"/>
      <c r="AI64" s="1">
        <f t="shared" si="6"/>
        <v>5</v>
      </c>
    </row>
    <row r="65" spans="1:35" ht="24">
      <c r="A65" s="11"/>
      <c r="B65" s="62">
        <f t="shared" si="5"/>
        <v>21</v>
      </c>
      <c r="C65" s="112">
        <v>43812</v>
      </c>
      <c r="D65" s="31">
        <v>393.57</v>
      </c>
      <c r="E65" s="38">
        <v>0.594</v>
      </c>
      <c r="F65" s="30">
        <f t="shared" si="0"/>
        <v>0.0513216</v>
      </c>
      <c r="G65" s="38">
        <f t="shared" si="4"/>
        <v>26.504876666666664</v>
      </c>
      <c r="H65" s="30">
        <f t="shared" si="1"/>
        <v>1.360272678336</v>
      </c>
      <c r="I65" s="10" t="s">
        <v>41</v>
      </c>
      <c r="J65" s="31">
        <v>25.13041</v>
      </c>
      <c r="K65" s="31">
        <v>27.7758</v>
      </c>
      <c r="L65" s="31">
        <v>26.60842</v>
      </c>
      <c r="M65" s="13"/>
      <c r="N65" s="13"/>
      <c r="O65" s="8"/>
      <c r="AI65" s="1">
        <f t="shared" si="6"/>
        <v>6</v>
      </c>
    </row>
    <row r="66" spans="1:35" ht="24">
      <c r="A66" s="11"/>
      <c r="B66" s="62">
        <f t="shared" si="5"/>
        <v>22</v>
      </c>
      <c r="C66" s="112">
        <v>43837</v>
      </c>
      <c r="D66" s="31">
        <v>393.58</v>
      </c>
      <c r="E66" s="38">
        <v>0.79</v>
      </c>
      <c r="F66" s="30">
        <f t="shared" si="0"/>
        <v>0.06825600000000001</v>
      </c>
      <c r="G66" s="38">
        <f t="shared" si="4"/>
        <v>36.43549333333333</v>
      </c>
      <c r="H66" s="30">
        <f t="shared" si="1"/>
        <v>2.4869410329600004</v>
      </c>
      <c r="I66" s="10" t="s">
        <v>42</v>
      </c>
      <c r="J66" s="31">
        <v>41.04722</v>
      </c>
      <c r="K66" s="31">
        <v>39.97224</v>
      </c>
      <c r="L66" s="31">
        <v>28.28702</v>
      </c>
      <c r="M66" s="13"/>
      <c r="N66" s="13"/>
      <c r="O66" s="8"/>
      <c r="AI66" s="1">
        <f t="shared" si="6"/>
        <v>7</v>
      </c>
    </row>
    <row r="67" spans="1:35" ht="24">
      <c r="A67" s="11"/>
      <c r="B67" s="62">
        <f t="shared" si="5"/>
        <v>23</v>
      </c>
      <c r="C67" s="112">
        <v>43857</v>
      </c>
      <c r="D67" s="31">
        <v>393.55</v>
      </c>
      <c r="E67" s="38">
        <v>0.511</v>
      </c>
      <c r="F67" s="30">
        <f t="shared" si="0"/>
        <v>0.044150400000000006</v>
      </c>
      <c r="G67" s="38">
        <f t="shared" si="4"/>
        <v>21.315643333333337</v>
      </c>
      <c r="H67" s="30">
        <f t="shared" si="1"/>
        <v>0.9410941794240003</v>
      </c>
      <c r="I67" s="10" t="s">
        <v>77</v>
      </c>
      <c r="J67" s="31">
        <v>12.64933</v>
      </c>
      <c r="K67" s="31">
        <v>30.39514</v>
      </c>
      <c r="L67" s="31">
        <v>20.90246</v>
      </c>
      <c r="M67" s="13"/>
      <c r="N67" s="13"/>
      <c r="O67" s="8"/>
      <c r="AI67" s="1">
        <f t="shared" si="6"/>
        <v>8</v>
      </c>
    </row>
    <row r="68" spans="1:35" ht="24">
      <c r="A68" s="11"/>
      <c r="B68" s="62">
        <f t="shared" si="5"/>
        <v>24</v>
      </c>
      <c r="C68" s="112">
        <v>43867</v>
      </c>
      <c r="D68" s="31">
        <v>393.54</v>
      </c>
      <c r="E68" s="38">
        <v>0.346</v>
      </c>
      <c r="F68" s="30">
        <f t="shared" si="0"/>
        <v>0.029894399999999998</v>
      </c>
      <c r="G68" s="38">
        <f t="shared" si="4"/>
        <v>11.212306666666665</v>
      </c>
      <c r="H68" s="30">
        <f t="shared" si="1"/>
        <v>0.33518518041599993</v>
      </c>
      <c r="I68" s="10" t="s">
        <v>78</v>
      </c>
      <c r="J68" s="31">
        <v>10.71201</v>
      </c>
      <c r="K68" s="31">
        <v>13.36174</v>
      </c>
      <c r="L68" s="31">
        <v>9.56317</v>
      </c>
      <c r="M68" s="13"/>
      <c r="N68" s="13"/>
      <c r="O68" s="8"/>
      <c r="AI68" s="1">
        <f t="shared" si="6"/>
        <v>9</v>
      </c>
    </row>
    <row r="69" spans="1:35" ht="24">
      <c r="A69" s="11"/>
      <c r="B69" s="62">
        <f t="shared" si="5"/>
        <v>25</v>
      </c>
      <c r="C69" s="112">
        <v>43882</v>
      </c>
      <c r="D69" s="31">
        <v>393.53</v>
      </c>
      <c r="E69" s="38">
        <v>0.291</v>
      </c>
      <c r="F69" s="30">
        <f t="shared" si="0"/>
        <v>0.0251424</v>
      </c>
      <c r="G69" s="38">
        <f t="shared" si="4"/>
        <v>1.3432533333333332</v>
      </c>
      <c r="H69" s="30">
        <f t="shared" si="1"/>
        <v>0.033772612608</v>
      </c>
      <c r="I69" s="10" t="s">
        <v>43</v>
      </c>
      <c r="J69" s="31">
        <v>4.02976</v>
      </c>
      <c r="K69" s="31">
        <v>0</v>
      </c>
      <c r="L69" s="31">
        <v>0</v>
      </c>
      <c r="M69" s="13"/>
      <c r="N69" s="13"/>
      <c r="O69" s="8"/>
      <c r="AI69" s="1">
        <f t="shared" si="6"/>
        <v>10</v>
      </c>
    </row>
    <row r="70" spans="1:35" ht="24">
      <c r="A70" s="11"/>
      <c r="B70" s="62">
        <f t="shared" si="5"/>
        <v>26</v>
      </c>
      <c r="C70" s="112">
        <v>43895</v>
      </c>
      <c r="D70" s="31">
        <v>393.51</v>
      </c>
      <c r="E70" s="38">
        <v>0.225</v>
      </c>
      <c r="F70" s="30">
        <f t="shared" si="0"/>
        <v>0.019440000000000002</v>
      </c>
      <c r="G70" s="38">
        <f t="shared" si="4"/>
        <v>6.8901</v>
      </c>
      <c r="H70" s="30">
        <f t="shared" si="1"/>
        <v>0.13394354400000003</v>
      </c>
      <c r="I70" s="10" t="s">
        <v>44</v>
      </c>
      <c r="J70" s="31">
        <v>7.82528</v>
      </c>
      <c r="K70" s="31">
        <v>7.23316</v>
      </c>
      <c r="L70" s="31">
        <v>5.61186</v>
      </c>
      <c r="M70" s="13"/>
      <c r="N70" s="13"/>
      <c r="O70" s="8"/>
      <c r="AI70" s="1">
        <f t="shared" si="6"/>
        <v>11</v>
      </c>
    </row>
    <row r="71" spans="2:35" s="147" customFormat="1" ht="24.75" thickBot="1">
      <c r="B71" s="148">
        <f t="shared" si="5"/>
        <v>27</v>
      </c>
      <c r="C71" s="149">
        <v>43914</v>
      </c>
      <c r="D71" s="150">
        <v>393.5</v>
      </c>
      <c r="E71" s="151">
        <v>0.149</v>
      </c>
      <c r="F71" s="152">
        <f t="shared" si="0"/>
        <v>0.0128736</v>
      </c>
      <c r="G71" s="151">
        <f t="shared" si="4"/>
        <v>1.2953166666666667</v>
      </c>
      <c r="H71" s="152">
        <f t="shared" si="1"/>
        <v>0.01667538864</v>
      </c>
      <c r="I71" s="153" t="s">
        <v>79</v>
      </c>
      <c r="J71" s="150">
        <v>3.59921</v>
      </c>
      <c r="K71" s="150">
        <v>0</v>
      </c>
      <c r="L71" s="150">
        <v>0.28674</v>
      </c>
      <c r="M71" s="154"/>
      <c r="N71" s="154"/>
      <c r="O71" s="150"/>
      <c r="AI71" s="147">
        <f t="shared" si="6"/>
        <v>12</v>
      </c>
    </row>
    <row r="72" spans="1:35" ht="24.75" thickTop="1">
      <c r="A72" s="11"/>
      <c r="B72" s="62">
        <v>1</v>
      </c>
      <c r="C72" s="112">
        <v>43943</v>
      </c>
      <c r="D72" s="31">
        <v>393.5</v>
      </c>
      <c r="E72" s="38">
        <v>0.104</v>
      </c>
      <c r="F72" s="30">
        <f t="shared" si="0"/>
        <v>0.0089856</v>
      </c>
      <c r="G72" s="38">
        <f t="shared" si="4"/>
        <v>15.838859999999999</v>
      </c>
      <c r="H72" s="30">
        <f t="shared" si="1"/>
        <v>0.14232166041599997</v>
      </c>
      <c r="I72" s="42" t="s">
        <v>31</v>
      </c>
      <c r="J72" s="31">
        <v>18.82353</v>
      </c>
      <c r="K72" s="31">
        <v>13.42691</v>
      </c>
      <c r="L72" s="31">
        <v>15.26614</v>
      </c>
      <c r="M72" s="13"/>
      <c r="N72" s="13"/>
      <c r="O72" s="8"/>
      <c r="AI72" s="1">
        <f t="shared" si="6"/>
        <v>13</v>
      </c>
    </row>
    <row r="73" spans="1:35" ht="24">
      <c r="A73" s="11"/>
      <c r="B73" s="62">
        <f t="shared" si="5"/>
        <v>2</v>
      </c>
      <c r="C73" s="112">
        <v>43958</v>
      </c>
      <c r="D73" s="31">
        <v>393.55</v>
      </c>
      <c r="E73" s="38">
        <v>0.676</v>
      </c>
      <c r="F73" s="30">
        <f t="shared" si="0"/>
        <v>0.058406400000000004</v>
      </c>
      <c r="G73" s="38">
        <f t="shared" si="4"/>
        <v>48.115370000000006</v>
      </c>
      <c r="H73" s="30">
        <f t="shared" si="1"/>
        <v>2.8102455463680007</v>
      </c>
      <c r="I73" s="42" t="s">
        <v>32</v>
      </c>
      <c r="J73" s="31">
        <v>48.77305</v>
      </c>
      <c r="K73" s="31">
        <v>46.56767</v>
      </c>
      <c r="L73" s="31">
        <v>49.00539</v>
      </c>
      <c r="M73" s="13"/>
      <c r="N73" s="13"/>
      <c r="O73" s="8"/>
      <c r="AI73" s="1">
        <f t="shared" si="6"/>
        <v>14</v>
      </c>
    </row>
    <row r="74" spans="1:35" ht="24">
      <c r="A74" s="11"/>
      <c r="B74" s="62">
        <f t="shared" si="5"/>
        <v>3</v>
      </c>
      <c r="C74" s="112">
        <v>23156</v>
      </c>
      <c r="D74" s="31">
        <v>393.5</v>
      </c>
      <c r="E74" s="38">
        <v>0.289</v>
      </c>
      <c r="F74" s="30">
        <f t="shared" si="0"/>
        <v>0.024969599999999998</v>
      </c>
      <c r="G74" s="38">
        <f t="shared" si="4"/>
        <v>30.774663333333336</v>
      </c>
      <c r="H74" s="30">
        <f t="shared" si="1"/>
        <v>0.768431033568</v>
      </c>
      <c r="I74" s="42" t="s">
        <v>67</v>
      </c>
      <c r="J74" s="31">
        <v>30.29989</v>
      </c>
      <c r="K74" s="31">
        <v>25.39734</v>
      </c>
      <c r="L74" s="31">
        <v>36.62676</v>
      </c>
      <c r="M74" s="13"/>
      <c r="N74" s="13"/>
      <c r="O74" s="8"/>
      <c r="AI74" s="1">
        <f t="shared" si="6"/>
        <v>15</v>
      </c>
    </row>
    <row r="75" spans="1:35" ht="24">
      <c r="A75" s="11"/>
      <c r="B75" s="62">
        <f t="shared" si="5"/>
        <v>4</v>
      </c>
      <c r="C75" s="112">
        <v>43998</v>
      </c>
      <c r="D75" s="31">
        <v>393.56</v>
      </c>
      <c r="E75" s="38">
        <v>5.784</v>
      </c>
      <c r="F75" s="30">
        <f t="shared" si="0"/>
        <v>0.4997376</v>
      </c>
      <c r="G75" s="38">
        <f t="shared" si="4"/>
        <v>492.95560333333333</v>
      </c>
      <c r="H75" s="30">
        <f t="shared" si="1"/>
        <v>246.348450116352</v>
      </c>
      <c r="I75" s="42" t="s">
        <v>68</v>
      </c>
      <c r="J75" s="31">
        <v>471.39812</v>
      </c>
      <c r="K75" s="31">
        <v>485.86147</v>
      </c>
      <c r="L75" s="31">
        <v>521.60722</v>
      </c>
      <c r="M75" s="13"/>
      <c r="N75" s="13"/>
      <c r="O75" s="8"/>
      <c r="AI75" s="1">
        <f t="shared" si="6"/>
        <v>16</v>
      </c>
    </row>
    <row r="76" spans="1:35" ht="24">
      <c r="A76" s="11"/>
      <c r="B76" s="62">
        <f t="shared" si="5"/>
        <v>5</v>
      </c>
      <c r="C76" s="112">
        <v>44009</v>
      </c>
      <c r="D76" s="31">
        <v>394.05</v>
      </c>
      <c r="E76" s="38">
        <v>4.723</v>
      </c>
      <c r="F76" s="30">
        <f t="shared" si="0"/>
        <v>0.4080672</v>
      </c>
      <c r="G76" s="38">
        <f t="shared" si="4"/>
        <v>722.3432366666666</v>
      </c>
      <c r="H76" s="30">
        <f t="shared" si="1"/>
        <v>294.764582025504</v>
      </c>
      <c r="I76" s="10" t="s">
        <v>33</v>
      </c>
      <c r="J76" s="31">
        <v>731.95658</v>
      </c>
      <c r="K76" s="31">
        <v>707.10234</v>
      </c>
      <c r="L76" s="31">
        <v>727.97079</v>
      </c>
      <c r="M76" s="13"/>
      <c r="N76" s="13"/>
      <c r="O76" s="8"/>
      <c r="AI76" s="1">
        <f t="shared" si="6"/>
        <v>17</v>
      </c>
    </row>
    <row r="77" spans="1:35" ht="24">
      <c r="A77" s="11"/>
      <c r="B77" s="62">
        <f t="shared" si="5"/>
        <v>6</v>
      </c>
      <c r="C77" s="112">
        <v>44027</v>
      </c>
      <c r="D77" s="31">
        <v>393.68</v>
      </c>
      <c r="E77" s="38">
        <v>1.48</v>
      </c>
      <c r="F77" s="30">
        <f t="shared" si="0"/>
        <v>0.127872</v>
      </c>
      <c r="G77" s="38">
        <f t="shared" si="4"/>
        <v>340.7136566666667</v>
      </c>
      <c r="H77" s="30">
        <f t="shared" si="1"/>
        <v>43.567736705280005</v>
      </c>
      <c r="I77" s="10" t="s">
        <v>34</v>
      </c>
      <c r="J77" s="31">
        <v>345.60641</v>
      </c>
      <c r="K77" s="31">
        <v>330.83891</v>
      </c>
      <c r="L77" s="31">
        <v>345.69565</v>
      </c>
      <c r="M77" s="13"/>
      <c r="N77" s="13"/>
      <c r="O77" s="8"/>
      <c r="AI77" s="1">
        <f t="shared" si="6"/>
        <v>18</v>
      </c>
    </row>
    <row r="78" spans="1:35" ht="24">
      <c r="A78" s="11"/>
      <c r="B78" s="62">
        <f t="shared" si="5"/>
        <v>7</v>
      </c>
      <c r="C78" s="112">
        <v>44040</v>
      </c>
      <c r="D78" s="31">
        <v>394.4</v>
      </c>
      <c r="E78" s="38">
        <v>7.376</v>
      </c>
      <c r="F78" s="30">
        <f t="shared" si="0"/>
        <v>0.6372864</v>
      </c>
      <c r="G78" s="38">
        <f t="shared" si="4"/>
        <v>307.4651033333334</v>
      </c>
      <c r="H78" s="30">
        <f t="shared" si="1"/>
        <v>195.94332882892803</v>
      </c>
      <c r="I78" s="10" t="s">
        <v>69</v>
      </c>
      <c r="J78" s="31">
        <v>309.78279</v>
      </c>
      <c r="K78" s="31">
        <v>320.6745</v>
      </c>
      <c r="L78" s="31">
        <v>291.93802</v>
      </c>
      <c r="M78" s="13"/>
      <c r="N78" s="13"/>
      <c r="O78" s="8"/>
      <c r="AI78" s="1">
        <f t="shared" si="6"/>
        <v>19</v>
      </c>
    </row>
    <row r="79" spans="1:35" ht="24">
      <c r="A79" s="11"/>
      <c r="B79" s="62">
        <f t="shared" si="5"/>
        <v>8</v>
      </c>
      <c r="C79" s="112">
        <v>44050</v>
      </c>
      <c r="D79" s="31">
        <v>395.4</v>
      </c>
      <c r="E79" s="38">
        <v>22.064</v>
      </c>
      <c r="F79" s="30">
        <f t="shared" si="0"/>
        <v>1.9063296</v>
      </c>
      <c r="G79" s="38">
        <f t="shared" si="4"/>
        <v>140.75154333333333</v>
      </c>
      <c r="H79" s="30">
        <f t="shared" si="1"/>
        <v>268.318833302016</v>
      </c>
      <c r="I79" s="10" t="s">
        <v>70</v>
      </c>
      <c r="J79" s="31">
        <v>139.5861</v>
      </c>
      <c r="K79" s="31">
        <v>134.32791</v>
      </c>
      <c r="L79" s="31">
        <v>148.34062</v>
      </c>
      <c r="M79" s="13"/>
      <c r="N79" s="13"/>
      <c r="O79" s="8"/>
      <c r="AI79" s="1">
        <f t="shared" si="6"/>
        <v>20</v>
      </c>
    </row>
    <row r="80" spans="1:35" ht="24">
      <c r="A80" s="11"/>
      <c r="B80" s="62">
        <f t="shared" si="5"/>
        <v>9</v>
      </c>
      <c r="C80" s="112">
        <v>44056</v>
      </c>
      <c r="D80" s="31">
        <v>395.4</v>
      </c>
      <c r="E80" s="38">
        <v>51.304</v>
      </c>
      <c r="F80" s="30">
        <f t="shared" si="0"/>
        <v>4.4326656</v>
      </c>
      <c r="G80" s="38">
        <f t="shared" si="4"/>
        <v>1664.14217</v>
      </c>
      <c r="H80" s="30">
        <f t="shared" si="1"/>
        <v>7376.585750468353</v>
      </c>
      <c r="I80" s="10" t="s">
        <v>35</v>
      </c>
      <c r="J80" s="31">
        <v>2779.76888</v>
      </c>
      <c r="K80" s="31">
        <v>1148.89899</v>
      </c>
      <c r="L80" s="31">
        <v>1063.75864</v>
      </c>
      <c r="M80" s="13"/>
      <c r="N80" s="13"/>
      <c r="O80" s="8"/>
      <c r="AI80" s="1">
        <f t="shared" si="6"/>
        <v>21</v>
      </c>
    </row>
    <row r="81" spans="1:35" ht="24">
      <c r="A81" s="31"/>
      <c r="B81" s="62">
        <f t="shared" si="5"/>
        <v>10</v>
      </c>
      <c r="C81" s="112">
        <v>44057</v>
      </c>
      <c r="D81" s="31">
        <v>394.77</v>
      </c>
      <c r="E81" s="38">
        <v>13.234</v>
      </c>
      <c r="F81" s="30">
        <f t="shared" si="0"/>
        <v>1.1434176</v>
      </c>
      <c r="G81" s="38">
        <f t="shared" si="4"/>
        <v>1670.7030733333334</v>
      </c>
      <c r="H81" s="30">
        <f t="shared" si="1"/>
        <v>1910.311298423424</v>
      </c>
      <c r="I81" s="10" t="s">
        <v>36</v>
      </c>
      <c r="J81" s="31">
        <v>1639.04379</v>
      </c>
      <c r="K81" s="31">
        <v>1813.57883</v>
      </c>
      <c r="L81" s="31">
        <v>1559.4866</v>
      </c>
      <c r="M81" s="13"/>
      <c r="N81" s="13"/>
      <c r="O81" s="8"/>
      <c r="AI81" s="1">
        <f t="shared" si="6"/>
        <v>22</v>
      </c>
    </row>
    <row r="82" spans="1:40" ht="24">
      <c r="A82" s="11"/>
      <c r="B82" s="62">
        <f t="shared" si="5"/>
        <v>11</v>
      </c>
      <c r="C82" s="112">
        <v>44082</v>
      </c>
      <c r="D82" s="31">
        <v>395.12</v>
      </c>
      <c r="E82" s="38">
        <v>26.644</v>
      </c>
      <c r="F82" s="30">
        <f t="shared" si="0"/>
        <v>2.3020416</v>
      </c>
      <c r="G82" s="38">
        <f t="shared" si="4"/>
        <v>1310.6097866666667</v>
      </c>
      <c r="H82" s="30">
        <f t="shared" si="1"/>
        <v>3017.078250273792</v>
      </c>
      <c r="I82" s="10" t="s">
        <v>71</v>
      </c>
      <c r="J82" s="31">
        <v>1310.7605</v>
      </c>
      <c r="K82" s="31">
        <v>1181.20847</v>
      </c>
      <c r="L82" s="31">
        <v>1439.86039</v>
      </c>
      <c r="M82" s="13"/>
      <c r="N82" s="13"/>
      <c r="P82" s="8"/>
      <c r="V82" s="8"/>
      <c r="AN82" s="1">
        <f>+AI81+1</f>
        <v>23</v>
      </c>
    </row>
    <row r="83" spans="1:40" ht="24">
      <c r="A83" s="11" t="s">
        <v>30</v>
      </c>
      <c r="B83" s="62">
        <f t="shared" si="5"/>
        <v>12</v>
      </c>
      <c r="C83" s="112">
        <v>44082</v>
      </c>
      <c r="D83" s="31">
        <v>396.48</v>
      </c>
      <c r="E83" s="38">
        <v>58.859</v>
      </c>
      <c r="F83" s="30">
        <f t="shared" si="0"/>
        <v>5.0854176</v>
      </c>
      <c r="G83" s="38">
        <f t="shared" si="4"/>
        <v>1193.9807899999998</v>
      </c>
      <c r="H83" s="30">
        <f t="shared" si="1"/>
        <v>6071.890923527903</v>
      </c>
      <c r="I83" s="10" t="s">
        <v>72</v>
      </c>
      <c r="J83" s="31">
        <v>1188.11527</v>
      </c>
      <c r="K83" s="31">
        <v>1095.6795</v>
      </c>
      <c r="L83" s="31">
        <v>1298.1476</v>
      </c>
      <c r="M83" s="13"/>
      <c r="N83" s="13"/>
      <c r="P83" s="8"/>
      <c r="V83" s="8"/>
      <c r="AN83" s="1">
        <f>+AN82+1</f>
        <v>24</v>
      </c>
    </row>
    <row r="84" spans="1:22" ht="24">
      <c r="A84" s="11"/>
      <c r="B84" s="62">
        <f t="shared" si="5"/>
        <v>13</v>
      </c>
      <c r="C84" s="112">
        <v>44082</v>
      </c>
      <c r="D84" s="31">
        <v>396.88</v>
      </c>
      <c r="E84" s="38">
        <v>76.339</v>
      </c>
      <c r="F84" s="30">
        <f t="shared" si="0"/>
        <v>6.5956896</v>
      </c>
      <c r="G84" s="38">
        <f t="shared" si="4"/>
        <v>1092.1535366666667</v>
      </c>
      <c r="H84" s="30">
        <f t="shared" si="1"/>
        <v>7203.505723395552</v>
      </c>
      <c r="I84" s="10" t="s">
        <v>37</v>
      </c>
      <c r="J84" s="31">
        <v>1054.71625</v>
      </c>
      <c r="K84" s="31">
        <v>1018.80531</v>
      </c>
      <c r="L84" s="31">
        <v>1202.93905</v>
      </c>
      <c r="M84" s="13"/>
      <c r="N84" s="13"/>
      <c r="P84" s="8"/>
      <c r="V84" s="8"/>
    </row>
    <row r="85" spans="1:22" ht="24">
      <c r="A85" s="11"/>
      <c r="B85" s="62">
        <f t="shared" si="5"/>
        <v>14</v>
      </c>
      <c r="C85" s="112">
        <v>44111</v>
      </c>
      <c r="D85" s="31">
        <v>394.07</v>
      </c>
      <c r="E85" s="38">
        <v>4.52</v>
      </c>
      <c r="F85" s="30">
        <f t="shared" si="0"/>
        <v>0.390528</v>
      </c>
      <c r="G85" s="38">
        <f t="shared" si="4"/>
        <v>49.426700000000004</v>
      </c>
      <c r="H85" s="30">
        <f t="shared" si="1"/>
        <v>19.3025102976</v>
      </c>
      <c r="I85" s="10" t="s">
        <v>38</v>
      </c>
      <c r="J85" s="31">
        <v>46.63613</v>
      </c>
      <c r="K85" s="31">
        <v>52.42733</v>
      </c>
      <c r="L85" s="31">
        <v>49.21664</v>
      </c>
      <c r="M85" s="13"/>
      <c r="N85" s="13"/>
      <c r="P85" s="8"/>
      <c r="V85" s="8"/>
    </row>
    <row r="86" spans="1:22" ht="24">
      <c r="A86" s="11"/>
      <c r="B86" s="62">
        <f t="shared" si="5"/>
        <v>15</v>
      </c>
      <c r="C86" s="112">
        <v>44120</v>
      </c>
      <c r="D86" s="31">
        <v>393.9</v>
      </c>
      <c r="E86" s="38">
        <v>1.655</v>
      </c>
      <c r="F86" s="30">
        <f t="shared" si="0"/>
        <v>0.142992</v>
      </c>
      <c r="G86" s="38">
        <f t="shared" si="4"/>
        <v>59.754349999999995</v>
      </c>
      <c r="H86" s="30">
        <f t="shared" si="1"/>
        <v>8.5443940152</v>
      </c>
      <c r="I86" s="10" t="s">
        <v>73</v>
      </c>
      <c r="J86" s="31">
        <v>56.18879</v>
      </c>
      <c r="K86" s="31">
        <v>57.07173</v>
      </c>
      <c r="L86" s="31">
        <v>66.00253</v>
      </c>
      <c r="M86" s="13"/>
      <c r="N86" s="13"/>
      <c r="P86" s="8"/>
      <c r="V86" s="8"/>
    </row>
    <row r="87" spans="1:22" ht="24">
      <c r="A87" s="11"/>
      <c r="B87" s="62">
        <f t="shared" si="5"/>
        <v>16</v>
      </c>
      <c r="C87" s="112">
        <v>44124</v>
      </c>
      <c r="D87" s="31">
        <v>394.05</v>
      </c>
      <c r="E87" s="38">
        <v>3.87</v>
      </c>
      <c r="F87" s="30">
        <f t="shared" si="0"/>
        <v>0.33436800000000005</v>
      </c>
      <c r="G87" s="38">
        <f t="shared" si="4"/>
        <v>697.0488366666667</v>
      </c>
      <c r="H87" s="30">
        <f t="shared" si="1"/>
        <v>233.07082541856005</v>
      </c>
      <c r="I87" s="10" t="s">
        <v>74</v>
      </c>
      <c r="J87" s="31">
        <v>558.40456</v>
      </c>
      <c r="K87" s="31">
        <v>726.63538</v>
      </c>
      <c r="L87" s="31">
        <v>806.10657</v>
      </c>
      <c r="M87" s="13"/>
      <c r="N87" s="13"/>
      <c r="P87" s="8"/>
      <c r="V87" s="8"/>
    </row>
    <row r="88" spans="1:22" ht="24">
      <c r="A88" s="11"/>
      <c r="B88" s="62">
        <f t="shared" si="5"/>
        <v>17</v>
      </c>
      <c r="C88" s="112">
        <v>44145</v>
      </c>
      <c r="D88" s="31">
        <v>393.75</v>
      </c>
      <c r="E88" s="38">
        <v>2.907</v>
      </c>
      <c r="F88" s="30">
        <f t="shared" si="0"/>
        <v>0.2511648</v>
      </c>
      <c r="G88" s="38">
        <f t="shared" si="4"/>
        <v>42.44855666666667</v>
      </c>
      <c r="H88" s="30">
        <f t="shared" si="1"/>
        <v>10.661583245472002</v>
      </c>
      <c r="I88" s="10" t="s">
        <v>39</v>
      </c>
      <c r="J88" s="31">
        <v>43.2127</v>
      </c>
      <c r="K88" s="31">
        <v>41.92184</v>
      </c>
      <c r="L88" s="31">
        <v>42.21113</v>
      </c>
      <c r="M88" s="13"/>
      <c r="N88" s="13"/>
      <c r="P88" s="8"/>
      <c r="V88" s="8"/>
    </row>
    <row r="89" spans="1:22" ht="24">
      <c r="A89" s="11"/>
      <c r="B89" s="62">
        <f t="shared" si="5"/>
        <v>18</v>
      </c>
      <c r="C89" s="112">
        <v>44152</v>
      </c>
      <c r="D89" s="31">
        <v>393.7</v>
      </c>
      <c r="E89" s="38">
        <v>1.906</v>
      </c>
      <c r="F89" s="30">
        <f t="shared" si="0"/>
        <v>0.1646784</v>
      </c>
      <c r="G89" s="38">
        <f t="shared" si="4"/>
        <v>38.58229333333333</v>
      </c>
      <c r="H89" s="30">
        <f t="shared" si="1"/>
        <v>6.353670334464</v>
      </c>
      <c r="I89" s="10" t="s">
        <v>40</v>
      </c>
      <c r="J89" s="31">
        <v>42.89051</v>
      </c>
      <c r="K89" s="31">
        <v>41.44144</v>
      </c>
      <c r="L89" s="31">
        <v>31.41493</v>
      </c>
      <c r="M89" s="13"/>
      <c r="N89" s="13"/>
      <c r="P89" s="8"/>
      <c r="V89" s="8"/>
    </row>
    <row r="90" spans="1:22" ht="24">
      <c r="A90" s="11"/>
      <c r="B90" s="62">
        <f t="shared" si="5"/>
        <v>19</v>
      </c>
      <c r="C90" s="112">
        <v>44180</v>
      </c>
      <c r="D90" s="31">
        <v>393.6</v>
      </c>
      <c r="E90" s="38">
        <v>0.999</v>
      </c>
      <c r="F90" s="30">
        <f t="shared" si="0"/>
        <v>0.0863136</v>
      </c>
      <c r="G90" s="38">
        <f t="shared" si="4"/>
        <v>12.541916666666665</v>
      </c>
      <c r="H90" s="30">
        <f t="shared" si="1"/>
        <v>1.0825379784</v>
      </c>
      <c r="I90" s="10" t="s">
        <v>75</v>
      </c>
      <c r="J90" s="31">
        <v>6.67134</v>
      </c>
      <c r="K90" s="31">
        <v>10.60305</v>
      </c>
      <c r="L90" s="31">
        <v>20.35136</v>
      </c>
      <c r="M90" s="13"/>
      <c r="N90" s="13"/>
      <c r="P90" s="8"/>
      <c r="V90" s="8"/>
    </row>
    <row r="91" spans="1:22" ht="24">
      <c r="A91" s="11"/>
      <c r="B91" s="62">
        <f t="shared" si="5"/>
        <v>20</v>
      </c>
      <c r="C91" s="112">
        <v>44188</v>
      </c>
      <c r="D91" s="31">
        <v>393.62</v>
      </c>
      <c r="E91" s="38">
        <v>1.171</v>
      </c>
      <c r="F91" s="30">
        <f t="shared" si="0"/>
        <v>0.10117440000000001</v>
      </c>
      <c r="G91" s="38">
        <f t="shared" si="4"/>
        <v>15.0666</v>
      </c>
      <c r="H91" s="30">
        <f t="shared" si="1"/>
        <v>1.52435421504</v>
      </c>
      <c r="I91" s="10" t="s">
        <v>76</v>
      </c>
      <c r="J91" s="31">
        <v>12.03261</v>
      </c>
      <c r="K91" s="31">
        <v>15.32522</v>
      </c>
      <c r="L91" s="31">
        <v>17.84197</v>
      </c>
      <c r="M91" s="13"/>
      <c r="N91" s="13"/>
      <c r="P91" s="8"/>
      <c r="V91" s="8"/>
    </row>
    <row r="92" spans="1:22" ht="24">
      <c r="A92" s="11"/>
      <c r="B92" s="62">
        <f t="shared" si="5"/>
        <v>21</v>
      </c>
      <c r="C92" s="112">
        <v>44203</v>
      </c>
      <c r="D92" s="31">
        <v>393.6</v>
      </c>
      <c r="E92" s="38">
        <v>0.704</v>
      </c>
      <c r="F92" s="30">
        <f t="shared" si="0"/>
        <v>0.0608256</v>
      </c>
      <c r="G92" s="38">
        <f t="shared" si="4"/>
        <v>22.815053333333335</v>
      </c>
      <c r="H92" s="30">
        <f t="shared" si="1"/>
        <v>1.3877393080320002</v>
      </c>
      <c r="I92" s="10" t="s">
        <v>41</v>
      </c>
      <c r="J92" s="31">
        <v>32.76314</v>
      </c>
      <c r="K92" s="31">
        <v>15.92503</v>
      </c>
      <c r="L92" s="31">
        <v>19.75699</v>
      </c>
      <c r="M92" s="13"/>
      <c r="N92" s="13"/>
      <c r="P92" s="8"/>
      <c r="V92" s="8"/>
    </row>
    <row r="93" spans="1:22" ht="24">
      <c r="A93" s="11"/>
      <c r="B93" s="62">
        <f t="shared" si="5"/>
        <v>22</v>
      </c>
      <c r="C93" s="112">
        <v>44210</v>
      </c>
      <c r="D93" s="31">
        <v>393.6</v>
      </c>
      <c r="E93" s="38">
        <v>0.791</v>
      </c>
      <c r="F93" s="30">
        <f t="shared" si="0"/>
        <v>0.06834240000000001</v>
      </c>
      <c r="G93" s="38">
        <f t="shared" si="4"/>
        <v>23.764960000000002</v>
      </c>
      <c r="H93" s="30">
        <f aca="true" t="shared" si="7" ref="H93:H160">G93*F93</f>
        <v>1.6241544023040004</v>
      </c>
      <c r="I93" s="10" t="s">
        <v>42</v>
      </c>
      <c r="J93" s="31">
        <v>9.1902</v>
      </c>
      <c r="K93" s="31">
        <v>23.53768</v>
      </c>
      <c r="L93" s="31">
        <v>38.567</v>
      </c>
      <c r="M93" s="13"/>
      <c r="N93" s="13"/>
      <c r="P93" s="8"/>
      <c r="V93" s="8"/>
    </row>
    <row r="94" spans="1:22" ht="24">
      <c r="A94" s="11"/>
      <c r="B94" s="62">
        <f t="shared" si="5"/>
        <v>23</v>
      </c>
      <c r="C94" s="112">
        <v>44236</v>
      </c>
      <c r="D94" s="31">
        <v>394.45</v>
      </c>
      <c r="E94" s="38">
        <v>15.716</v>
      </c>
      <c r="F94" s="30">
        <f t="shared" si="0"/>
        <v>1.3578624</v>
      </c>
      <c r="G94" s="38">
        <f t="shared" si="4"/>
        <v>477.25154999999995</v>
      </c>
      <c r="H94" s="30">
        <f t="shared" si="7"/>
        <v>648.04193508672</v>
      </c>
      <c r="I94" s="10" t="s">
        <v>77</v>
      </c>
      <c r="J94" s="31">
        <v>486.25915</v>
      </c>
      <c r="K94" s="31">
        <v>499.10058</v>
      </c>
      <c r="L94" s="31">
        <v>446.39492</v>
      </c>
      <c r="M94" s="13"/>
      <c r="N94" s="13"/>
      <c r="P94" s="8"/>
      <c r="V94" s="8"/>
    </row>
    <row r="95" spans="1:22" ht="24">
      <c r="A95" s="11"/>
      <c r="B95" s="62">
        <f t="shared" si="5"/>
        <v>24</v>
      </c>
      <c r="C95" s="112">
        <v>44246</v>
      </c>
      <c r="D95" s="31">
        <v>393.63</v>
      </c>
      <c r="E95" s="38">
        <v>0.896</v>
      </c>
      <c r="F95" s="30">
        <f t="shared" si="0"/>
        <v>0.07741440000000001</v>
      </c>
      <c r="G95" s="38">
        <f t="shared" si="4"/>
        <v>7.070949999999999</v>
      </c>
      <c r="H95" s="30">
        <f t="shared" si="7"/>
        <v>0.54739335168</v>
      </c>
      <c r="I95" s="10" t="s">
        <v>78</v>
      </c>
      <c r="J95" s="31">
        <v>6.79873</v>
      </c>
      <c r="K95" s="31">
        <v>4.99438</v>
      </c>
      <c r="L95" s="31">
        <v>9.41974</v>
      </c>
      <c r="M95" s="13"/>
      <c r="N95" s="13"/>
      <c r="P95" s="8"/>
      <c r="V95" s="8"/>
    </row>
    <row r="96" spans="1:22" ht="24">
      <c r="A96" s="11"/>
      <c r="B96" s="62">
        <f t="shared" si="5"/>
        <v>25</v>
      </c>
      <c r="C96" s="112">
        <v>44266</v>
      </c>
      <c r="D96" s="31">
        <v>393.57</v>
      </c>
      <c r="E96" s="38">
        <v>0.432</v>
      </c>
      <c r="F96" s="30">
        <f t="shared" si="0"/>
        <v>0.0373248</v>
      </c>
      <c r="G96" s="38">
        <f t="shared" si="4"/>
        <v>2.7372266666666665</v>
      </c>
      <c r="H96" s="30">
        <f t="shared" si="7"/>
        <v>0.10216643788799999</v>
      </c>
      <c r="I96" s="10" t="s">
        <v>43</v>
      </c>
      <c r="J96" s="31">
        <v>0</v>
      </c>
      <c r="K96" s="31">
        <v>3.60857</v>
      </c>
      <c r="L96" s="31">
        <v>4.60311</v>
      </c>
      <c r="M96" s="13"/>
      <c r="N96" s="13"/>
      <c r="P96" s="8"/>
      <c r="V96" s="8"/>
    </row>
    <row r="97" spans="2:22" s="106" customFormat="1" ht="24.75" thickBot="1">
      <c r="B97" s="107">
        <f t="shared" si="5"/>
        <v>26</v>
      </c>
      <c r="C97" s="132">
        <v>44272</v>
      </c>
      <c r="D97" s="108">
        <v>393.55</v>
      </c>
      <c r="E97" s="109">
        <v>0.535</v>
      </c>
      <c r="F97" s="110">
        <f t="shared" si="0"/>
        <v>0.04622400000000001</v>
      </c>
      <c r="G97" s="109">
        <f t="shared" si="4"/>
        <v>1.0840400000000001</v>
      </c>
      <c r="H97" s="110">
        <f t="shared" si="7"/>
        <v>0.050108664960000014</v>
      </c>
      <c r="I97" s="126" t="s">
        <v>44</v>
      </c>
      <c r="J97" s="108">
        <v>0</v>
      </c>
      <c r="K97" s="108">
        <v>0</v>
      </c>
      <c r="L97" s="108">
        <v>3.25212</v>
      </c>
      <c r="M97" s="111"/>
      <c r="N97" s="111"/>
      <c r="P97" s="108"/>
      <c r="V97" s="108"/>
    </row>
    <row r="98" spans="1:14" ht="24">
      <c r="A98" s="11"/>
      <c r="B98" s="62">
        <v>1</v>
      </c>
      <c r="C98" s="112">
        <v>44292</v>
      </c>
      <c r="D98" s="31">
        <v>393.6</v>
      </c>
      <c r="E98" s="38">
        <v>0.642</v>
      </c>
      <c r="F98" s="30">
        <f t="shared" si="0"/>
        <v>0.055468800000000006</v>
      </c>
      <c r="G98" s="38">
        <f t="shared" si="4"/>
        <v>27.063883333333337</v>
      </c>
      <c r="H98" s="30">
        <f t="shared" si="7"/>
        <v>1.5012011318400003</v>
      </c>
      <c r="I98" s="42" t="s">
        <v>31</v>
      </c>
      <c r="J98" s="31">
        <v>19.84579</v>
      </c>
      <c r="K98" s="31">
        <v>32.57329</v>
      </c>
      <c r="L98" s="31">
        <v>28.77257</v>
      </c>
      <c r="M98" s="13"/>
      <c r="N98" s="13"/>
    </row>
    <row r="99" spans="1:14" ht="24">
      <c r="A99" s="11"/>
      <c r="B99" s="62">
        <f t="shared" si="5"/>
        <v>2</v>
      </c>
      <c r="C99" s="112">
        <v>44312</v>
      </c>
      <c r="D99" s="31">
        <v>394.1</v>
      </c>
      <c r="E99" s="38">
        <v>9.363</v>
      </c>
      <c r="F99" s="30">
        <f t="shared" si="0"/>
        <v>0.8089632</v>
      </c>
      <c r="G99" s="38">
        <f t="shared" si="4"/>
        <v>568.2282833333334</v>
      </c>
      <c r="H99" s="30">
        <f t="shared" si="7"/>
        <v>459.67577041584</v>
      </c>
      <c r="I99" s="42" t="s">
        <v>32</v>
      </c>
      <c r="J99" s="31">
        <v>566.42474</v>
      </c>
      <c r="K99" s="31">
        <v>564.43346</v>
      </c>
      <c r="L99" s="31">
        <v>573.82665</v>
      </c>
      <c r="M99" s="13"/>
      <c r="N99" s="13"/>
    </row>
    <row r="100" spans="1:14" ht="24">
      <c r="A100" s="11"/>
      <c r="B100" s="62">
        <f t="shared" si="5"/>
        <v>3</v>
      </c>
      <c r="C100" s="112">
        <v>44328</v>
      </c>
      <c r="D100" s="31">
        <v>393.72</v>
      </c>
      <c r="E100" s="38">
        <v>2.756</v>
      </c>
      <c r="F100" s="30">
        <f t="shared" si="0"/>
        <v>0.23811839999999998</v>
      </c>
      <c r="G100" s="38">
        <f t="shared" si="4"/>
        <v>64.67320666666666</v>
      </c>
      <c r="H100" s="30">
        <f t="shared" si="7"/>
        <v>15.399880494335997</v>
      </c>
      <c r="I100" s="42" t="s">
        <v>67</v>
      </c>
      <c r="J100" s="31">
        <v>56.8837</v>
      </c>
      <c r="K100" s="31">
        <v>73.07668</v>
      </c>
      <c r="L100" s="31">
        <v>64.05924</v>
      </c>
      <c r="M100" s="13"/>
      <c r="N100" s="13"/>
    </row>
    <row r="101" spans="1:14" ht="24">
      <c r="A101" s="11"/>
      <c r="B101" s="62">
        <f t="shared" si="5"/>
        <v>4</v>
      </c>
      <c r="C101" s="112">
        <v>44337</v>
      </c>
      <c r="D101" s="31">
        <v>393.59</v>
      </c>
      <c r="E101" s="38">
        <v>0.844</v>
      </c>
      <c r="F101" s="30">
        <f t="shared" si="0"/>
        <v>0.0729216</v>
      </c>
      <c r="G101" s="38">
        <f t="shared" si="4"/>
        <v>101.05676666666666</v>
      </c>
      <c r="H101" s="30">
        <f t="shared" si="7"/>
        <v>7.36922111616</v>
      </c>
      <c r="I101" s="42" t="s">
        <v>68</v>
      </c>
      <c r="J101" s="31">
        <v>97.29882</v>
      </c>
      <c r="K101" s="31">
        <v>109.58795</v>
      </c>
      <c r="L101" s="31">
        <v>96.28353</v>
      </c>
      <c r="M101" s="13"/>
      <c r="N101" s="13"/>
    </row>
    <row r="102" spans="1:14" ht="24">
      <c r="A102" s="11"/>
      <c r="B102" s="62">
        <f t="shared" si="5"/>
        <v>5</v>
      </c>
      <c r="C102" s="112">
        <v>44357</v>
      </c>
      <c r="D102" s="31">
        <v>394.16</v>
      </c>
      <c r="E102" s="38">
        <v>9.054</v>
      </c>
      <c r="F102" s="30">
        <f t="shared" si="0"/>
        <v>0.7822656000000001</v>
      </c>
      <c r="G102" s="38">
        <f t="shared" si="4"/>
        <v>611.5923433333334</v>
      </c>
      <c r="H102" s="30">
        <f t="shared" si="7"/>
        <v>478.4276514130561</v>
      </c>
      <c r="I102" s="10" t="s">
        <v>33</v>
      </c>
      <c r="J102" s="31">
        <v>600.80107</v>
      </c>
      <c r="K102" s="31">
        <v>620.55382</v>
      </c>
      <c r="L102" s="31">
        <v>613.42214</v>
      </c>
      <c r="M102" s="13"/>
      <c r="N102" s="13"/>
    </row>
    <row r="103" spans="1:14" ht="24">
      <c r="A103" s="11"/>
      <c r="B103" s="62">
        <f t="shared" si="5"/>
        <v>6</v>
      </c>
      <c r="C103" s="112">
        <v>44370</v>
      </c>
      <c r="D103" s="31">
        <v>393.64</v>
      </c>
      <c r="E103" s="38">
        <v>1.51</v>
      </c>
      <c r="F103" s="30">
        <f t="shared" si="0"/>
        <v>0.130464</v>
      </c>
      <c r="G103" s="38">
        <f t="shared" si="4"/>
        <v>51.30615666666667</v>
      </c>
      <c r="H103" s="30">
        <f t="shared" si="7"/>
        <v>6.69360642336</v>
      </c>
      <c r="I103" s="10" t="s">
        <v>34</v>
      </c>
      <c r="J103" s="31">
        <v>49.44246</v>
      </c>
      <c r="K103" s="31">
        <v>57.62749</v>
      </c>
      <c r="L103" s="31">
        <v>46.84852</v>
      </c>
      <c r="M103" s="13"/>
      <c r="N103" s="13"/>
    </row>
    <row r="104" spans="1:14" ht="24">
      <c r="A104" s="11"/>
      <c r="B104" s="62">
        <f t="shared" si="5"/>
        <v>7</v>
      </c>
      <c r="C104" s="112">
        <v>44385</v>
      </c>
      <c r="D104" s="31">
        <v>393.75</v>
      </c>
      <c r="E104" s="38">
        <v>2.907</v>
      </c>
      <c r="F104" s="30">
        <f t="shared" si="0"/>
        <v>0.2511648</v>
      </c>
      <c r="G104" s="38">
        <f t="shared" si="4"/>
        <v>66.94419666666667</v>
      </c>
      <c r="H104" s="30">
        <f t="shared" si="7"/>
        <v>16.814025766944003</v>
      </c>
      <c r="I104" s="10" t="s">
        <v>69</v>
      </c>
      <c r="J104" s="31">
        <v>68.50512</v>
      </c>
      <c r="K104" s="31">
        <v>62.12438</v>
      </c>
      <c r="L104" s="31">
        <v>70.20309</v>
      </c>
      <c r="M104" s="13"/>
      <c r="N104" s="13"/>
    </row>
    <row r="105" spans="1:14" ht="24">
      <c r="A105" s="11"/>
      <c r="B105" s="62">
        <f t="shared" si="5"/>
        <v>8</v>
      </c>
      <c r="C105" s="112">
        <v>44391</v>
      </c>
      <c r="D105" s="31">
        <v>393.73</v>
      </c>
      <c r="E105" s="38">
        <v>2.832</v>
      </c>
      <c r="F105" s="30">
        <f t="shared" si="0"/>
        <v>0.2446848</v>
      </c>
      <c r="G105" s="38">
        <f t="shared" si="4"/>
        <v>84.47971333333334</v>
      </c>
      <c r="H105" s="30">
        <f t="shared" si="7"/>
        <v>20.670901761024002</v>
      </c>
      <c r="I105" s="10" t="s">
        <v>70</v>
      </c>
      <c r="J105" s="31">
        <v>77.54682</v>
      </c>
      <c r="K105" s="31">
        <v>82.5196</v>
      </c>
      <c r="L105" s="31">
        <v>93.37272</v>
      </c>
      <c r="M105" s="13"/>
      <c r="N105" s="13"/>
    </row>
    <row r="106" spans="1:14" ht="24">
      <c r="A106" s="11"/>
      <c r="B106" s="62">
        <f t="shared" si="5"/>
        <v>9</v>
      </c>
      <c r="C106" s="112">
        <v>44397</v>
      </c>
      <c r="D106" s="31">
        <v>393.7</v>
      </c>
      <c r="E106" s="38">
        <v>16.825</v>
      </c>
      <c r="F106" s="30">
        <f t="shared" si="0"/>
        <v>1.45368</v>
      </c>
      <c r="G106" s="38">
        <f t="shared" si="4"/>
        <v>475.21867</v>
      </c>
      <c r="H106" s="30">
        <f t="shared" si="7"/>
        <v>690.8158762056</v>
      </c>
      <c r="I106" s="10" t="s">
        <v>35</v>
      </c>
      <c r="J106" s="31">
        <v>483.27138</v>
      </c>
      <c r="K106" s="31">
        <v>457.38479</v>
      </c>
      <c r="L106" s="31">
        <v>484.99984</v>
      </c>
      <c r="M106" s="13"/>
      <c r="N106" s="13"/>
    </row>
    <row r="107" spans="1:14" ht="24">
      <c r="A107" s="11"/>
      <c r="B107" s="62">
        <f t="shared" si="5"/>
        <v>10</v>
      </c>
      <c r="C107" s="112">
        <v>44419</v>
      </c>
      <c r="D107" s="31">
        <v>397.29</v>
      </c>
      <c r="E107" s="38">
        <v>146.56</v>
      </c>
      <c r="F107" s="30">
        <f t="shared" si="0"/>
        <v>12.662784</v>
      </c>
      <c r="G107" s="38">
        <f t="shared" si="4"/>
        <v>4132.529356666667</v>
      </c>
      <c r="H107" s="30">
        <f t="shared" si="7"/>
        <v>52329.326617128965</v>
      </c>
      <c r="I107" s="10" t="s">
        <v>36</v>
      </c>
      <c r="J107" s="31">
        <v>4275.08091</v>
      </c>
      <c r="K107" s="31">
        <v>4085.31678</v>
      </c>
      <c r="L107" s="31">
        <v>4037.19038</v>
      </c>
      <c r="M107" s="13"/>
      <c r="N107" s="13"/>
    </row>
    <row r="108" spans="1:14" ht="24">
      <c r="A108" s="11"/>
      <c r="B108" s="62">
        <f t="shared" si="5"/>
        <v>11</v>
      </c>
      <c r="C108" s="112">
        <v>44424</v>
      </c>
      <c r="D108" s="31">
        <v>396.68</v>
      </c>
      <c r="E108" s="38">
        <v>55.41</v>
      </c>
      <c r="F108" s="30">
        <f t="shared" si="0"/>
        <v>4.787424</v>
      </c>
      <c r="G108" s="38">
        <f t="shared" si="4"/>
        <v>593.8074133333333</v>
      </c>
      <c r="H108" s="30">
        <f t="shared" si="7"/>
        <v>2842.80786196992</v>
      </c>
      <c r="I108" s="10" t="s">
        <v>71</v>
      </c>
      <c r="J108" s="31">
        <v>583.67958</v>
      </c>
      <c r="K108" s="31">
        <v>602.4808</v>
      </c>
      <c r="L108" s="31">
        <v>595.26186</v>
      </c>
      <c r="M108" s="13"/>
      <c r="N108" s="13"/>
    </row>
    <row r="109" spans="1:14" ht="24">
      <c r="A109" s="11"/>
      <c r="B109" s="62">
        <f t="shared" si="5"/>
        <v>12</v>
      </c>
      <c r="C109" s="112">
        <v>44424</v>
      </c>
      <c r="D109" s="31">
        <v>397.2</v>
      </c>
      <c r="E109" s="38">
        <v>90.655</v>
      </c>
      <c r="F109" s="30">
        <f t="shared" si="0"/>
        <v>7.832592000000001</v>
      </c>
      <c r="G109" s="38">
        <f t="shared" si="4"/>
        <v>577.3848800000001</v>
      </c>
      <c r="H109" s="30">
        <f t="shared" si="7"/>
        <v>4522.420192008961</v>
      </c>
      <c r="I109" s="10" t="s">
        <v>72</v>
      </c>
      <c r="J109" s="31">
        <v>574.1752</v>
      </c>
      <c r="K109" s="31">
        <v>580.20597</v>
      </c>
      <c r="L109" s="31">
        <v>577.77347</v>
      </c>
      <c r="M109" s="13"/>
      <c r="N109" s="13"/>
    </row>
    <row r="110" spans="1:14" ht="24">
      <c r="A110" s="11"/>
      <c r="B110" s="62">
        <f aca="true" t="shared" si="8" ref="B110:B129">+B109+1</f>
        <v>13</v>
      </c>
      <c r="C110" s="112">
        <v>44427</v>
      </c>
      <c r="D110" s="31">
        <v>395</v>
      </c>
      <c r="E110" s="38">
        <v>30.012</v>
      </c>
      <c r="F110" s="30">
        <f t="shared" si="0"/>
        <v>2.5930368</v>
      </c>
      <c r="G110" s="38">
        <f t="shared" si="4"/>
        <v>569.1219633333334</v>
      </c>
      <c r="H110" s="30">
        <f t="shared" si="7"/>
        <v>1475.7541946115841</v>
      </c>
      <c r="I110" s="10" t="s">
        <v>37</v>
      </c>
      <c r="J110" s="31">
        <v>673.69346</v>
      </c>
      <c r="K110" s="31">
        <v>544.09513</v>
      </c>
      <c r="L110" s="31">
        <v>489.5773</v>
      </c>
      <c r="M110" s="13"/>
      <c r="N110" s="13"/>
    </row>
    <row r="111" spans="1:14" ht="24">
      <c r="A111" s="11"/>
      <c r="B111" s="62">
        <f t="shared" si="8"/>
        <v>14</v>
      </c>
      <c r="C111" s="112">
        <v>44445</v>
      </c>
      <c r="D111" s="31">
        <v>394.3</v>
      </c>
      <c r="E111" s="38">
        <v>11.34</v>
      </c>
      <c r="F111" s="30">
        <f t="shared" si="0"/>
        <v>0.9797760000000001</v>
      </c>
      <c r="G111" s="38">
        <f t="shared" si="4"/>
        <v>125.45776000000001</v>
      </c>
      <c r="H111" s="30">
        <f t="shared" si="7"/>
        <v>122.92050226176002</v>
      </c>
      <c r="I111" s="10" t="s">
        <v>38</v>
      </c>
      <c r="J111" s="31">
        <v>131.66228</v>
      </c>
      <c r="K111" s="31">
        <v>104.48818</v>
      </c>
      <c r="L111" s="31">
        <v>140.22282</v>
      </c>
      <c r="M111" s="13"/>
      <c r="N111" s="13"/>
    </row>
    <row r="112" spans="1:14" ht="24">
      <c r="A112" s="11"/>
      <c r="B112" s="62">
        <f t="shared" si="8"/>
        <v>15</v>
      </c>
      <c r="C112" s="112">
        <v>44447</v>
      </c>
      <c r="D112" s="31">
        <v>394.22</v>
      </c>
      <c r="E112" s="38">
        <v>7.319</v>
      </c>
      <c r="F112" s="30">
        <f t="shared" si="0"/>
        <v>0.6323616000000001</v>
      </c>
      <c r="G112" s="38">
        <f t="shared" si="4"/>
        <v>91.04654666666666</v>
      </c>
      <c r="H112" s="30">
        <f t="shared" si="7"/>
        <v>57.574339924608005</v>
      </c>
      <c r="I112" s="10" t="s">
        <v>73</v>
      </c>
      <c r="J112" s="31">
        <v>84.55525</v>
      </c>
      <c r="K112" s="31">
        <v>99.01933</v>
      </c>
      <c r="L112" s="31">
        <v>89.56506</v>
      </c>
      <c r="M112" s="13"/>
      <c r="N112" s="13"/>
    </row>
    <row r="113" spans="1:14" ht="24">
      <c r="A113" s="11"/>
      <c r="B113" s="62">
        <f t="shared" si="8"/>
        <v>16</v>
      </c>
      <c r="C113" s="112">
        <v>44461</v>
      </c>
      <c r="D113" s="31">
        <v>396.05</v>
      </c>
      <c r="E113" s="38">
        <v>41.377</v>
      </c>
      <c r="F113" s="30">
        <f t="shared" si="0"/>
        <v>3.5749728000000003</v>
      </c>
      <c r="G113" s="38">
        <f t="shared" si="4"/>
        <v>1742.1944700000001</v>
      </c>
      <c r="H113" s="30">
        <f t="shared" si="7"/>
        <v>6228.297842560417</v>
      </c>
      <c r="I113" s="10" t="s">
        <v>74</v>
      </c>
      <c r="J113" s="31">
        <v>1705.82194</v>
      </c>
      <c r="K113" s="31">
        <v>1823.3922</v>
      </c>
      <c r="L113" s="31">
        <v>1697.36927</v>
      </c>
      <c r="M113" s="13"/>
      <c r="N113" s="13"/>
    </row>
    <row r="114" spans="1:14" ht="24">
      <c r="A114" s="11"/>
      <c r="B114" s="62">
        <f t="shared" si="8"/>
        <v>17</v>
      </c>
      <c r="C114" s="112">
        <v>44474</v>
      </c>
      <c r="D114" s="31">
        <v>394.44</v>
      </c>
      <c r="E114" s="38">
        <v>9.893</v>
      </c>
      <c r="F114" s="30">
        <f t="shared" si="0"/>
        <v>0.8547552000000002</v>
      </c>
      <c r="G114" s="38">
        <f t="shared" si="4"/>
        <v>213.2578433333333</v>
      </c>
      <c r="H114" s="30">
        <f t="shared" si="7"/>
        <v>182.28325052995203</v>
      </c>
      <c r="I114" s="10" t="s">
        <v>39</v>
      </c>
      <c r="J114" s="31">
        <v>201.09992</v>
      </c>
      <c r="K114" s="31">
        <v>229.98003</v>
      </c>
      <c r="L114" s="31">
        <v>208.69358</v>
      </c>
      <c r="M114" s="13"/>
      <c r="N114" s="13"/>
    </row>
    <row r="115" spans="1:14" ht="24">
      <c r="A115" s="11"/>
      <c r="B115" s="62">
        <f t="shared" si="8"/>
        <v>18</v>
      </c>
      <c r="C115" s="112">
        <v>44483</v>
      </c>
      <c r="D115" s="31">
        <v>394.28</v>
      </c>
      <c r="E115" s="38">
        <v>7.409</v>
      </c>
      <c r="F115" s="30">
        <f t="shared" si="0"/>
        <v>0.6401376</v>
      </c>
      <c r="G115" s="38">
        <f t="shared" si="4"/>
        <v>118.93784666666666</v>
      </c>
      <c r="H115" s="30">
        <f t="shared" si="7"/>
        <v>76.13658771436799</v>
      </c>
      <c r="I115" s="10" t="s">
        <v>40</v>
      </c>
      <c r="J115" s="31">
        <v>120.32867</v>
      </c>
      <c r="K115" s="31">
        <v>122.24565</v>
      </c>
      <c r="L115" s="31">
        <v>114.23922</v>
      </c>
      <c r="M115" s="13"/>
      <c r="N115" s="13"/>
    </row>
    <row r="116" spans="1:14" ht="24">
      <c r="A116" s="11"/>
      <c r="B116" s="62">
        <f t="shared" si="8"/>
        <v>19</v>
      </c>
      <c r="C116" s="112">
        <v>44489</v>
      </c>
      <c r="D116" s="31">
        <v>394.24</v>
      </c>
      <c r="E116" s="38">
        <v>5.819</v>
      </c>
      <c r="F116" s="30">
        <f t="shared" si="0"/>
        <v>0.5027616</v>
      </c>
      <c r="G116" s="38">
        <f t="shared" si="4"/>
        <v>166.17196</v>
      </c>
      <c r="H116" s="30">
        <f t="shared" si="7"/>
        <v>83.54488048473601</v>
      </c>
      <c r="I116" s="10" t="s">
        <v>75</v>
      </c>
      <c r="J116" s="31">
        <v>178.10124</v>
      </c>
      <c r="K116" s="31">
        <v>157.10524</v>
      </c>
      <c r="L116" s="31">
        <v>163.3094</v>
      </c>
      <c r="M116" s="13"/>
      <c r="N116" s="13"/>
    </row>
    <row r="117" spans="1:14" ht="24">
      <c r="A117" s="11"/>
      <c r="B117" s="62">
        <f t="shared" si="8"/>
        <v>20</v>
      </c>
      <c r="C117" s="112">
        <v>44501</v>
      </c>
      <c r="D117" s="31">
        <v>396.03</v>
      </c>
      <c r="E117" s="38">
        <v>40.926</v>
      </c>
      <c r="F117" s="30">
        <f t="shared" si="0"/>
        <v>3.5360064</v>
      </c>
      <c r="G117" s="38">
        <f t="shared" si="4"/>
        <v>113.78531333333335</v>
      </c>
      <c r="H117" s="30">
        <f t="shared" si="7"/>
        <v>402.34559617267206</v>
      </c>
      <c r="I117" s="10" t="s">
        <v>76</v>
      </c>
      <c r="J117" s="31">
        <v>136.47474</v>
      </c>
      <c r="K117" s="31">
        <v>110.7519</v>
      </c>
      <c r="L117" s="31">
        <v>94.1293</v>
      </c>
      <c r="M117" s="13"/>
      <c r="N117" s="13"/>
    </row>
    <row r="118" spans="1:14" ht="24">
      <c r="A118" s="11"/>
      <c r="B118" s="62">
        <f t="shared" si="8"/>
        <v>21</v>
      </c>
      <c r="C118" s="112">
        <v>44517</v>
      </c>
      <c r="D118" s="31">
        <v>394.4</v>
      </c>
      <c r="E118" s="38">
        <v>8.776</v>
      </c>
      <c r="F118" s="30">
        <f aca="true" t="shared" si="9" ref="F118:F160">E118*0.0864</f>
        <v>0.7582464</v>
      </c>
      <c r="G118" s="38">
        <f t="shared" si="4"/>
        <v>22.849729999999997</v>
      </c>
      <c r="H118" s="30">
        <f t="shared" si="7"/>
        <v>17.325725513471998</v>
      </c>
      <c r="I118" s="10" t="s">
        <v>41</v>
      </c>
      <c r="J118" s="31">
        <v>29.15941</v>
      </c>
      <c r="K118" s="31">
        <v>22.55851</v>
      </c>
      <c r="L118" s="31">
        <v>16.83127</v>
      </c>
      <c r="M118" s="13"/>
      <c r="N118" s="13"/>
    </row>
    <row r="119" spans="1:14" ht="24">
      <c r="A119" s="11"/>
      <c r="B119" s="62">
        <f t="shared" si="8"/>
        <v>22</v>
      </c>
      <c r="C119" s="112">
        <v>44537</v>
      </c>
      <c r="D119" s="31">
        <v>394.35</v>
      </c>
      <c r="E119" s="38">
        <v>5.26</v>
      </c>
      <c r="F119" s="30">
        <f t="shared" si="9"/>
        <v>0.454464</v>
      </c>
      <c r="G119" s="38">
        <f t="shared" si="4"/>
        <v>45.52732666666666</v>
      </c>
      <c r="H119" s="30">
        <f t="shared" si="7"/>
        <v>20.690530986239995</v>
      </c>
      <c r="I119" s="10" t="s">
        <v>42</v>
      </c>
      <c r="J119" s="31">
        <v>44.34296</v>
      </c>
      <c r="K119" s="31">
        <v>45.32193</v>
      </c>
      <c r="L119" s="31">
        <v>46.91709</v>
      </c>
      <c r="M119" s="13"/>
      <c r="N119" s="13"/>
    </row>
    <row r="120" spans="1:14" ht="24">
      <c r="A120" s="11"/>
      <c r="B120" s="62">
        <f t="shared" si="8"/>
        <v>23</v>
      </c>
      <c r="C120" s="112">
        <v>44544</v>
      </c>
      <c r="D120" s="31">
        <v>394.08</v>
      </c>
      <c r="E120" s="38">
        <v>3.561</v>
      </c>
      <c r="F120" s="30">
        <f t="shared" si="9"/>
        <v>0.3076704</v>
      </c>
      <c r="G120" s="38">
        <f t="shared" si="4"/>
        <v>51.080630000000006</v>
      </c>
      <c r="H120" s="30">
        <f t="shared" si="7"/>
        <v>15.715997864352003</v>
      </c>
      <c r="I120" s="10" t="s">
        <v>77</v>
      </c>
      <c r="J120" s="31">
        <v>38.88686</v>
      </c>
      <c r="K120" s="31">
        <v>71.77937</v>
      </c>
      <c r="L120" s="31">
        <v>42.57566</v>
      </c>
      <c r="M120" s="13"/>
      <c r="N120" s="13"/>
    </row>
    <row r="121" spans="1:14" ht="24">
      <c r="A121" s="11"/>
      <c r="B121" s="62">
        <f t="shared" si="8"/>
        <v>24</v>
      </c>
      <c r="C121" s="112">
        <v>44552</v>
      </c>
      <c r="D121" s="31">
        <v>393.94</v>
      </c>
      <c r="E121" s="38">
        <v>3.127</v>
      </c>
      <c r="F121" s="30">
        <f t="shared" si="9"/>
        <v>0.2701728</v>
      </c>
      <c r="G121" s="38">
        <f t="shared" si="4"/>
        <v>42.43741</v>
      </c>
      <c r="H121" s="30">
        <f t="shared" si="7"/>
        <v>11.465433884448</v>
      </c>
      <c r="I121" s="10" t="s">
        <v>78</v>
      </c>
      <c r="J121" s="31">
        <v>40.80567</v>
      </c>
      <c r="K121" s="31">
        <v>31.07947</v>
      </c>
      <c r="L121" s="31">
        <v>55.42709</v>
      </c>
      <c r="M121" s="13"/>
      <c r="N121" s="13"/>
    </row>
    <row r="122" spans="1:14" ht="24">
      <c r="A122" s="11"/>
      <c r="B122" s="62">
        <f t="shared" si="8"/>
        <v>25</v>
      </c>
      <c r="C122" s="112">
        <v>44568</v>
      </c>
      <c r="D122" s="31">
        <v>393.85</v>
      </c>
      <c r="E122" s="38">
        <v>2.178</v>
      </c>
      <c r="F122" s="30">
        <f t="shared" si="9"/>
        <v>0.1881792</v>
      </c>
      <c r="G122" s="38">
        <f t="shared" si="4"/>
        <v>4.27463</v>
      </c>
      <c r="H122" s="30">
        <f t="shared" si="7"/>
        <v>0.804396453696</v>
      </c>
      <c r="I122" s="10" t="s">
        <v>43</v>
      </c>
      <c r="J122" s="31">
        <v>0</v>
      </c>
      <c r="K122" s="31">
        <v>10.90328</v>
      </c>
      <c r="L122" s="31">
        <v>1.92061</v>
      </c>
      <c r="M122" s="13"/>
      <c r="N122" s="13"/>
    </row>
    <row r="123" spans="1:14" ht="24">
      <c r="A123" s="11"/>
      <c r="B123" s="62">
        <f t="shared" si="8"/>
        <v>26</v>
      </c>
      <c r="C123" s="112">
        <v>44571</v>
      </c>
      <c r="D123" s="31">
        <v>393.85</v>
      </c>
      <c r="E123" s="38">
        <v>2.385</v>
      </c>
      <c r="F123" s="30">
        <f t="shared" si="9"/>
        <v>0.206064</v>
      </c>
      <c r="G123" s="38">
        <f t="shared" si="4"/>
        <v>166.99019666666666</v>
      </c>
      <c r="H123" s="30">
        <f t="shared" si="7"/>
        <v>34.41066788592</v>
      </c>
      <c r="I123" s="10" t="s">
        <v>44</v>
      </c>
      <c r="J123" s="31">
        <v>168.12587</v>
      </c>
      <c r="K123" s="31">
        <v>158.92156</v>
      </c>
      <c r="L123" s="31">
        <v>173.92316</v>
      </c>
      <c r="M123" s="13"/>
      <c r="N123" s="13"/>
    </row>
    <row r="124" spans="1:14" ht="24">
      <c r="A124" s="11"/>
      <c r="B124" s="62">
        <f t="shared" si="8"/>
        <v>27</v>
      </c>
      <c r="C124" s="112">
        <v>44578</v>
      </c>
      <c r="D124" s="31">
        <v>393.13</v>
      </c>
      <c r="E124" s="38">
        <v>5.085</v>
      </c>
      <c r="F124" s="30">
        <f t="shared" si="9"/>
        <v>0.439344</v>
      </c>
      <c r="G124" s="38">
        <f t="shared" si="4"/>
        <v>16.493956666666666</v>
      </c>
      <c r="H124" s="30">
        <f t="shared" si="7"/>
        <v>7.24652089776</v>
      </c>
      <c r="I124" s="10" t="s">
        <v>79</v>
      </c>
      <c r="J124" s="31">
        <v>12.74614</v>
      </c>
      <c r="K124" s="31">
        <v>18.82421</v>
      </c>
      <c r="L124" s="31">
        <v>17.91152</v>
      </c>
      <c r="M124" s="13"/>
      <c r="N124" s="13"/>
    </row>
    <row r="125" spans="1:14" ht="24">
      <c r="A125" s="11"/>
      <c r="B125" s="62">
        <f t="shared" si="8"/>
        <v>28</v>
      </c>
      <c r="C125" s="112">
        <v>44599</v>
      </c>
      <c r="D125" s="31">
        <v>393.78</v>
      </c>
      <c r="E125" s="38">
        <v>2.621</v>
      </c>
      <c r="F125" s="30">
        <f t="shared" si="9"/>
        <v>0.2264544</v>
      </c>
      <c r="G125" s="38">
        <f t="shared" si="4"/>
        <v>65.69331666666666</v>
      </c>
      <c r="H125" s="30">
        <f t="shared" si="7"/>
        <v>14.87654060976</v>
      </c>
      <c r="I125" s="10" t="s">
        <v>80</v>
      </c>
      <c r="J125" s="31">
        <v>62.39471</v>
      </c>
      <c r="K125" s="31">
        <v>66.9044</v>
      </c>
      <c r="L125" s="31">
        <v>67.78084</v>
      </c>
      <c r="M125" s="13"/>
      <c r="N125" s="13"/>
    </row>
    <row r="126" spans="1:14" ht="24">
      <c r="A126" s="11"/>
      <c r="B126" s="62">
        <f t="shared" si="8"/>
        <v>29</v>
      </c>
      <c r="C126" s="112">
        <v>44610</v>
      </c>
      <c r="D126" s="31">
        <v>393.66</v>
      </c>
      <c r="E126" s="38">
        <v>1.802</v>
      </c>
      <c r="F126" s="30">
        <f t="shared" si="9"/>
        <v>0.15569280000000002</v>
      </c>
      <c r="G126" s="38">
        <f t="shared" si="4"/>
        <v>15.902453333333334</v>
      </c>
      <c r="H126" s="30">
        <f t="shared" si="7"/>
        <v>2.4758974863360006</v>
      </c>
      <c r="I126" s="10" t="s">
        <v>45</v>
      </c>
      <c r="J126" s="31">
        <v>17.47369</v>
      </c>
      <c r="K126" s="31">
        <v>7.91548</v>
      </c>
      <c r="L126" s="31">
        <v>22.31819</v>
      </c>
      <c r="M126" s="13"/>
      <c r="N126" s="13"/>
    </row>
    <row r="127" spans="1:14" ht="24">
      <c r="A127" s="11"/>
      <c r="B127" s="62">
        <f t="shared" si="8"/>
        <v>30</v>
      </c>
      <c r="C127" s="112">
        <v>44614</v>
      </c>
      <c r="D127" s="31">
        <v>393.7</v>
      </c>
      <c r="E127" s="38">
        <v>2.199</v>
      </c>
      <c r="F127" s="30">
        <f t="shared" si="9"/>
        <v>0.18999359999999998</v>
      </c>
      <c r="G127" s="38">
        <f t="shared" si="4"/>
        <v>46.70658</v>
      </c>
      <c r="H127" s="30">
        <f t="shared" si="7"/>
        <v>8.873951277888</v>
      </c>
      <c r="I127" s="10" t="s">
        <v>46</v>
      </c>
      <c r="J127" s="31">
        <v>43.98266</v>
      </c>
      <c r="K127" s="31">
        <v>47.59939</v>
      </c>
      <c r="L127" s="31">
        <v>48.53769</v>
      </c>
      <c r="M127" s="13"/>
      <c r="N127" s="13"/>
    </row>
    <row r="128" spans="1:14" ht="24">
      <c r="A128" s="11"/>
      <c r="B128" s="62">
        <f t="shared" si="8"/>
        <v>31</v>
      </c>
      <c r="C128" s="112">
        <v>44627</v>
      </c>
      <c r="D128" s="31">
        <v>393.6</v>
      </c>
      <c r="E128" s="38">
        <v>1.209</v>
      </c>
      <c r="F128" s="30">
        <f t="shared" si="9"/>
        <v>0.10445760000000001</v>
      </c>
      <c r="G128" s="38">
        <f t="shared" si="4"/>
        <v>7.943776666666667</v>
      </c>
      <c r="H128" s="30">
        <f t="shared" si="7"/>
        <v>0.8297878455360002</v>
      </c>
      <c r="I128" s="10" t="s">
        <v>81</v>
      </c>
      <c r="J128" s="31">
        <v>11.90983</v>
      </c>
      <c r="K128" s="31">
        <v>5.72644</v>
      </c>
      <c r="L128" s="31">
        <v>6.19506</v>
      </c>
      <c r="M128" s="13"/>
      <c r="N128" s="13"/>
    </row>
    <row r="129" spans="2:14" s="106" customFormat="1" ht="24.75" thickBot="1">
      <c r="B129" s="107">
        <f t="shared" si="8"/>
        <v>32</v>
      </c>
      <c r="C129" s="132">
        <v>44635</v>
      </c>
      <c r="D129" s="108">
        <v>393.57</v>
      </c>
      <c r="E129" s="109">
        <v>1.23</v>
      </c>
      <c r="F129" s="110">
        <f t="shared" si="9"/>
        <v>0.106272</v>
      </c>
      <c r="G129" s="109">
        <f t="shared" si="4"/>
        <v>13.864576666666666</v>
      </c>
      <c r="H129" s="110">
        <f t="shared" si="7"/>
        <v>1.47341629152</v>
      </c>
      <c r="I129" s="126" t="s">
        <v>82</v>
      </c>
      <c r="J129" s="108">
        <v>6.7648</v>
      </c>
      <c r="K129" s="108">
        <v>13.33729</v>
      </c>
      <c r="L129" s="108">
        <v>21.49164</v>
      </c>
      <c r="M129" s="111"/>
      <c r="N129" s="111"/>
    </row>
    <row r="130" spans="1:14" ht="24">
      <c r="A130" s="11"/>
      <c r="B130" s="62">
        <v>1</v>
      </c>
      <c r="C130" s="112">
        <v>44655</v>
      </c>
      <c r="D130" s="31">
        <v>393.59</v>
      </c>
      <c r="E130" s="38">
        <v>1.017</v>
      </c>
      <c r="F130" s="30">
        <f t="shared" si="9"/>
        <v>0.0878688</v>
      </c>
      <c r="G130" s="38">
        <f t="shared" si="4"/>
        <v>368.0018933333333</v>
      </c>
      <c r="H130" s="30">
        <f t="shared" si="7"/>
        <v>32.335884764928</v>
      </c>
      <c r="I130" s="42" t="s">
        <v>31</v>
      </c>
      <c r="J130" s="31">
        <v>345.9356</v>
      </c>
      <c r="K130" s="31">
        <v>394.63087</v>
      </c>
      <c r="L130" s="31">
        <v>363.43921</v>
      </c>
      <c r="M130" s="13"/>
      <c r="N130" s="13"/>
    </row>
    <row r="131" spans="1:14" ht="24">
      <c r="A131" s="11"/>
      <c r="B131" s="62">
        <f aca="true" t="shared" si="10" ref="B131:B160">+B130+1</f>
        <v>2</v>
      </c>
      <c r="C131" s="112">
        <v>44673</v>
      </c>
      <c r="D131" s="31">
        <v>393.87</v>
      </c>
      <c r="E131" s="38">
        <v>2.784</v>
      </c>
      <c r="F131" s="30">
        <f t="shared" si="9"/>
        <v>0.2405376</v>
      </c>
      <c r="G131" s="38">
        <f t="shared" si="4"/>
        <v>25.957853333333333</v>
      </c>
      <c r="H131" s="30">
        <f t="shared" si="7"/>
        <v>6.243839741952</v>
      </c>
      <c r="I131" s="42" t="s">
        <v>32</v>
      </c>
      <c r="J131" s="31">
        <v>33.13732</v>
      </c>
      <c r="K131" s="31">
        <v>19.25457</v>
      </c>
      <c r="L131" s="31">
        <v>25.48167</v>
      </c>
      <c r="M131" s="13"/>
      <c r="N131" s="13"/>
    </row>
    <row r="132" spans="1:14" ht="24">
      <c r="A132" s="11"/>
      <c r="B132" s="62">
        <f t="shared" si="10"/>
        <v>3</v>
      </c>
      <c r="C132" s="112">
        <v>44690</v>
      </c>
      <c r="D132" s="31">
        <v>393.58</v>
      </c>
      <c r="E132" s="38">
        <v>0.966</v>
      </c>
      <c r="F132" s="30">
        <f t="shared" si="9"/>
        <v>0.0834624</v>
      </c>
      <c r="G132" s="38">
        <f t="shared" si="4"/>
        <v>30.577469999999995</v>
      </c>
      <c r="H132" s="30">
        <f t="shared" si="7"/>
        <v>2.5520690321279997</v>
      </c>
      <c r="I132" s="42" t="s">
        <v>67</v>
      </c>
      <c r="J132" s="31">
        <v>35.70279</v>
      </c>
      <c r="K132" s="31">
        <v>33.34921</v>
      </c>
      <c r="L132" s="31">
        <v>22.68041</v>
      </c>
      <c r="M132" s="13"/>
      <c r="N132" s="13"/>
    </row>
    <row r="133" spans="1:14" ht="24">
      <c r="A133" s="11"/>
      <c r="B133" s="62">
        <f t="shared" si="10"/>
        <v>4</v>
      </c>
      <c r="C133" s="112">
        <v>44706</v>
      </c>
      <c r="D133" s="31">
        <v>393.95</v>
      </c>
      <c r="E133" s="38">
        <v>6.049</v>
      </c>
      <c r="F133" s="30">
        <f t="shared" si="9"/>
        <v>0.5226336</v>
      </c>
      <c r="G133" s="38">
        <f t="shared" si="4"/>
        <v>64.25274666666667</v>
      </c>
      <c r="H133" s="30">
        <f t="shared" si="7"/>
        <v>33.580644300288</v>
      </c>
      <c r="I133" s="42" t="s">
        <v>68</v>
      </c>
      <c r="J133" s="31">
        <v>62.78101</v>
      </c>
      <c r="K133" s="31">
        <v>60.37166</v>
      </c>
      <c r="L133" s="31">
        <v>69.60557</v>
      </c>
      <c r="M133" s="13"/>
      <c r="N133" s="13"/>
    </row>
    <row r="134" spans="1:14" ht="24">
      <c r="A134" s="11"/>
      <c r="B134" s="62">
        <f t="shared" si="10"/>
        <v>5</v>
      </c>
      <c r="C134" s="112">
        <v>44727</v>
      </c>
      <c r="D134" s="31">
        <v>394.03</v>
      </c>
      <c r="E134" s="38">
        <v>5.136</v>
      </c>
      <c r="F134" s="30">
        <f t="shared" si="9"/>
        <v>0.44375040000000004</v>
      </c>
      <c r="G134" s="38">
        <f t="shared" si="4"/>
        <v>181.72933999999998</v>
      </c>
      <c r="H134" s="30">
        <f t="shared" si="7"/>
        <v>80.642467316736</v>
      </c>
      <c r="I134" s="10" t="s">
        <v>33</v>
      </c>
      <c r="J134" s="31">
        <v>183.73447</v>
      </c>
      <c r="K134" s="31">
        <v>182.62366</v>
      </c>
      <c r="L134" s="31">
        <v>178.82989</v>
      </c>
      <c r="M134" s="13"/>
      <c r="N134" s="13"/>
    </row>
    <row r="135" spans="1:14" ht="24">
      <c r="A135" s="11"/>
      <c r="B135" s="62">
        <f t="shared" si="10"/>
        <v>6</v>
      </c>
      <c r="C135" s="112">
        <v>44735</v>
      </c>
      <c r="D135" s="31">
        <v>393.72</v>
      </c>
      <c r="E135" s="38">
        <v>2.401</v>
      </c>
      <c r="F135" s="30">
        <f t="shared" si="9"/>
        <v>0.2074464</v>
      </c>
      <c r="G135" s="38">
        <f t="shared" si="4"/>
        <v>49.76996333333333</v>
      </c>
      <c r="H135" s="30">
        <f t="shared" si="7"/>
        <v>10.324599721632</v>
      </c>
      <c r="I135" s="10" t="s">
        <v>34</v>
      </c>
      <c r="J135" s="31">
        <v>56.91278</v>
      </c>
      <c r="K135" s="31">
        <v>50.69291</v>
      </c>
      <c r="L135" s="31">
        <v>41.7042</v>
      </c>
      <c r="M135" s="13"/>
      <c r="N135" s="13"/>
    </row>
    <row r="136" spans="1:14" ht="24">
      <c r="A136" s="11"/>
      <c r="B136" s="62">
        <f t="shared" si="10"/>
        <v>7</v>
      </c>
      <c r="C136" s="112">
        <v>44736</v>
      </c>
      <c r="D136" s="31">
        <v>396.12</v>
      </c>
      <c r="E136" s="38">
        <v>51.494</v>
      </c>
      <c r="F136" s="30">
        <f t="shared" si="9"/>
        <v>4.4490816</v>
      </c>
      <c r="G136" s="38">
        <f t="shared" si="4"/>
        <v>1593.9957566666665</v>
      </c>
      <c r="H136" s="30">
        <f t="shared" si="7"/>
        <v>7091.817191463744</v>
      </c>
      <c r="I136" s="10" t="s">
        <v>69</v>
      </c>
      <c r="J136" s="31">
        <v>1627.69551</v>
      </c>
      <c r="K136" s="31">
        <v>1586.56695</v>
      </c>
      <c r="L136" s="31">
        <v>1567.72481</v>
      </c>
      <c r="M136" s="13"/>
      <c r="N136" s="13"/>
    </row>
    <row r="137" spans="1:14" ht="24">
      <c r="A137" s="11"/>
      <c r="B137" s="62">
        <f t="shared" si="10"/>
        <v>8</v>
      </c>
      <c r="C137" s="112">
        <v>44744</v>
      </c>
      <c r="D137" s="31">
        <v>396.98</v>
      </c>
      <c r="E137" s="38">
        <v>81.143</v>
      </c>
      <c r="F137" s="30">
        <f t="shared" si="9"/>
        <v>7.0107552</v>
      </c>
      <c r="G137" s="38">
        <f t="shared" si="4"/>
        <v>1032.2750066666667</v>
      </c>
      <c r="H137" s="30">
        <f t="shared" si="7"/>
        <v>7237.027370818369</v>
      </c>
      <c r="I137" s="10" t="s">
        <v>70</v>
      </c>
      <c r="J137" s="31">
        <v>718.25856</v>
      </c>
      <c r="K137" s="31">
        <v>1000</v>
      </c>
      <c r="L137" s="31">
        <v>1378.56646</v>
      </c>
      <c r="M137" s="13"/>
      <c r="N137" s="13"/>
    </row>
    <row r="138" spans="1:14" ht="24">
      <c r="A138" s="11"/>
      <c r="B138" s="62">
        <f t="shared" si="10"/>
        <v>9</v>
      </c>
      <c r="C138" s="112">
        <v>44762</v>
      </c>
      <c r="D138" s="31">
        <v>396</v>
      </c>
      <c r="E138" s="38">
        <v>55.346</v>
      </c>
      <c r="F138" s="30">
        <f t="shared" si="9"/>
        <v>4.7818944</v>
      </c>
      <c r="G138" s="38">
        <f t="shared" si="4"/>
        <v>2029.9705599999998</v>
      </c>
      <c r="H138" s="30">
        <f t="shared" si="7"/>
        <v>9707.104853028863</v>
      </c>
      <c r="I138" s="10" t="s">
        <v>35</v>
      </c>
      <c r="J138" s="31">
        <v>1122.19888</v>
      </c>
      <c r="K138" s="31">
        <v>1878.72831</v>
      </c>
      <c r="L138" s="31">
        <v>3088.98449</v>
      </c>
      <c r="M138" s="13"/>
      <c r="N138" s="13"/>
    </row>
    <row r="139" spans="1:14" ht="24">
      <c r="A139" s="11"/>
      <c r="B139" s="62">
        <f t="shared" si="10"/>
        <v>10</v>
      </c>
      <c r="C139" s="112">
        <v>44767</v>
      </c>
      <c r="D139" s="31">
        <v>395.07</v>
      </c>
      <c r="E139" s="38">
        <v>24.988</v>
      </c>
      <c r="F139" s="30">
        <f t="shared" si="9"/>
        <v>2.1589632</v>
      </c>
      <c r="G139" s="38">
        <f t="shared" si="4"/>
        <v>203.81636666666668</v>
      </c>
      <c r="H139" s="30">
        <f t="shared" si="7"/>
        <v>440.03203519104005</v>
      </c>
      <c r="I139" s="10" t="s">
        <v>36</v>
      </c>
      <c r="J139" s="31">
        <v>203.86585</v>
      </c>
      <c r="K139" s="31">
        <v>199.76534</v>
      </c>
      <c r="L139" s="31">
        <v>207.81791</v>
      </c>
      <c r="M139" s="13"/>
      <c r="N139" s="13"/>
    </row>
    <row r="140" spans="1:14" ht="24">
      <c r="A140" s="11"/>
      <c r="B140" s="62">
        <f t="shared" si="10"/>
        <v>11</v>
      </c>
      <c r="C140" s="112">
        <v>44781</v>
      </c>
      <c r="D140" s="31">
        <v>396.3</v>
      </c>
      <c r="E140" s="38">
        <v>71.854</v>
      </c>
      <c r="F140" s="30">
        <f t="shared" si="9"/>
        <v>6.2081856</v>
      </c>
      <c r="G140" s="38">
        <f t="shared" si="4"/>
        <v>716.3769933333333</v>
      </c>
      <c r="H140" s="30">
        <f t="shared" si="7"/>
        <v>4447.401334183296</v>
      </c>
      <c r="I140" s="10" t="s">
        <v>71</v>
      </c>
      <c r="J140" s="31">
        <v>709.09779</v>
      </c>
      <c r="K140" s="31">
        <v>694.62259</v>
      </c>
      <c r="L140" s="31">
        <v>745.4106</v>
      </c>
      <c r="M140" s="13"/>
      <c r="N140" s="13"/>
    </row>
    <row r="141" spans="1:14" ht="24">
      <c r="A141" s="11"/>
      <c r="B141" s="62">
        <f t="shared" si="10"/>
        <v>12</v>
      </c>
      <c r="C141" s="112">
        <v>44785</v>
      </c>
      <c r="D141" s="31">
        <v>398.1</v>
      </c>
      <c r="E141" s="38">
        <v>172.5</v>
      </c>
      <c r="F141" s="30">
        <f t="shared" si="9"/>
        <v>14.904</v>
      </c>
      <c r="G141" s="38">
        <f t="shared" si="4"/>
        <v>1402.9940433333334</v>
      </c>
      <c r="H141" s="30">
        <f t="shared" si="7"/>
        <v>20910.22322184</v>
      </c>
      <c r="I141" s="10" t="s">
        <v>72</v>
      </c>
      <c r="J141" s="31">
        <v>1321.27174</v>
      </c>
      <c r="K141" s="31">
        <v>1812.21519</v>
      </c>
      <c r="L141" s="31">
        <v>1075.4952</v>
      </c>
      <c r="M141" s="13"/>
      <c r="N141" s="13"/>
    </row>
    <row r="142" spans="1:14" ht="24">
      <c r="A142" s="11"/>
      <c r="B142" s="62">
        <f t="shared" si="10"/>
        <v>13</v>
      </c>
      <c r="C142" s="112">
        <v>44799</v>
      </c>
      <c r="D142" s="31">
        <v>394.95</v>
      </c>
      <c r="E142" s="38">
        <v>21.82</v>
      </c>
      <c r="F142" s="30">
        <f t="shared" si="9"/>
        <v>1.885248</v>
      </c>
      <c r="G142" s="38">
        <f t="shared" si="4"/>
        <v>145.24175</v>
      </c>
      <c r="H142" s="30">
        <f t="shared" si="7"/>
        <v>273.816718704</v>
      </c>
      <c r="I142" s="10" t="s">
        <v>37</v>
      </c>
      <c r="J142" s="31">
        <v>134.38024</v>
      </c>
      <c r="K142" s="31">
        <v>141.95097</v>
      </c>
      <c r="L142" s="31">
        <v>159.39404</v>
      </c>
      <c r="M142" s="13"/>
      <c r="N142" s="13"/>
    </row>
    <row r="143" spans="1:14" ht="24">
      <c r="A143" s="11"/>
      <c r="B143" s="62">
        <f t="shared" si="10"/>
        <v>14</v>
      </c>
      <c r="C143" s="112">
        <v>44809</v>
      </c>
      <c r="D143" s="31">
        <v>396.2</v>
      </c>
      <c r="E143" s="38">
        <v>67.65</v>
      </c>
      <c r="F143" s="30">
        <f t="shared" si="9"/>
        <v>5.84496</v>
      </c>
      <c r="G143" s="38">
        <f t="shared" si="4"/>
        <v>3542.409563333333</v>
      </c>
      <c r="H143" s="30">
        <f t="shared" si="7"/>
        <v>20705.2422013008</v>
      </c>
      <c r="I143" s="10" t="s">
        <v>38</v>
      </c>
      <c r="J143" s="31">
        <v>3281.48196</v>
      </c>
      <c r="K143" s="31">
        <v>3613.09163</v>
      </c>
      <c r="L143" s="31">
        <v>3732.6551</v>
      </c>
      <c r="M143" s="13"/>
      <c r="N143" s="13"/>
    </row>
    <row r="144" spans="1:14" ht="24">
      <c r="A144" s="11"/>
      <c r="B144" s="62">
        <f t="shared" si="10"/>
        <v>15</v>
      </c>
      <c r="C144" s="112">
        <v>44809</v>
      </c>
      <c r="D144" s="31">
        <v>397.58</v>
      </c>
      <c r="E144" s="38">
        <v>138.718</v>
      </c>
      <c r="F144" s="30">
        <f t="shared" si="9"/>
        <v>11.9852352</v>
      </c>
      <c r="G144" s="38">
        <f t="shared" si="4"/>
        <v>2153.8480366666668</v>
      </c>
      <c r="H144" s="30">
        <f t="shared" si="7"/>
        <v>25814.375304508227</v>
      </c>
      <c r="I144" s="10" t="s">
        <v>73</v>
      </c>
      <c r="J144" s="31">
        <v>1903.33195</v>
      </c>
      <c r="K144" s="31">
        <v>2228.05213</v>
      </c>
      <c r="L144" s="31">
        <v>2330.16003</v>
      </c>
      <c r="M144" s="13"/>
      <c r="N144" s="13"/>
    </row>
    <row r="145" spans="1:14" ht="24">
      <c r="A145" s="11"/>
      <c r="B145" s="62">
        <f t="shared" si="10"/>
        <v>16</v>
      </c>
      <c r="C145" s="112">
        <v>44827</v>
      </c>
      <c r="D145" s="31">
        <v>297.5</v>
      </c>
      <c r="E145" s="38">
        <v>122.919</v>
      </c>
      <c r="F145" s="30">
        <f t="shared" si="9"/>
        <v>10.6202016</v>
      </c>
      <c r="G145" s="38">
        <f t="shared" si="4"/>
        <v>1815.4248633333334</v>
      </c>
      <c r="H145" s="30">
        <f t="shared" si="7"/>
        <v>19280.17803825245</v>
      </c>
      <c r="I145" s="10" t="s">
        <v>74</v>
      </c>
      <c r="J145" s="31">
        <v>1793.07373</v>
      </c>
      <c r="K145" s="31">
        <v>1776.56586</v>
      </c>
      <c r="L145" s="31">
        <v>1876.635</v>
      </c>
      <c r="M145" s="13"/>
      <c r="N145" s="13"/>
    </row>
    <row r="146" spans="1:14" ht="24">
      <c r="A146" s="11"/>
      <c r="B146" s="62">
        <f t="shared" si="10"/>
        <v>17</v>
      </c>
      <c r="C146" s="112">
        <v>44842</v>
      </c>
      <c r="D146" s="31">
        <v>396.95</v>
      </c>
      <c r="E146" s="38">
        <v>91.875</v>
      </c>
      <c r="F146" s="30">
        <f t="shared" si="9"/>
        <v>7.938000000000001</v>
      </c>
      <c r="G146" s="38">
        <f t="shared" si="4"/>
        <v>2878.6669733333333</v>
      </c>
      <c r="H146" s="30">
        <f t="shared" si="7"/>
        <v>22850.858434320002</v>
      </c>
      <c r="I146" s="10" t="s">
        <v>39</v>
      </c>
      <c r="J146" s="31">
        <v>2767.31062</v>
      </c>
      <c r="K146" s="31">
        <v>2631.0747</v>
      </c>
      <c r="L146" s="31">
        <v>3237.6156</v>
      </c>
      <c r="M146" s="13"/>
      <c r="N146" s="13"/>
    </row>
    <row r="147" spans="1:14" ht="24">
      <c r="A147" s="11"/>
      <c r="B147" s="62">
        <f t="shared" si="10"/>
        <v>18</v>
      </c>
      <c r="C147" s="112">
        <v>44846</v>
      </c>
      <c r="D147" s="31">
        <v>395.4</v>
      </c>
      <c r="E147" s="38">
        <v>32.02</v>
      </c>
      <c r="F147" s="30">
        <f t="shared" si="9"/>
        <v>2.7665280000000005</v>
      </c>
      <c r="G147" s="38">
        <f t="shared" si="4"/>
        <v>239.29786</v>
      </c>
      <c r="H147" s="30">
        <f t="shared" si="7"/>
        <v>662.02423003008</v>
      </c>
      <c r="I147" s="10" t="s">
        <v>40</v>
      </c>
      <c r="J147" s="31">
        <v>205.08871</v>
      </c>
      <c r="K147" s="31">
        <v>261.52482</v>
      </c>
      <c r="L147" s="31">
        <v>251.28005</v>
      </c>
      <c r="M147" s="13"/>
      <c r="N147" s="13"/>
    </row>
    <row r="148" spans="1:14" ht="24">
      <c r="A148" s="11"/>
      <c r="B148" s="62">
        <f t="shared" si="10"/>
        <v>19</v>
      </c>
      <c r="C148" s="112">
        <v>44859</v>
      </c>
      <c r="D148" s="31">
        <v>394.92</v>
      </c>
      <c r="E148" s="38">
        <v>18.842</v>
      </c>
      <c r="F148" s="30">
        <f t="shared" si="9"/>
        <v>1.6279488</v>
      </c>
      <c r="G148" s="38">
        <f t="shared" si="4"/>
        <v>115.57403333333332</v>
      </c>
      <c r="H148" s="30">
        <f t="shared" si="7"/>
        <v>188.14860887615998</v>
      </c>
      <c r="I148" s="10" t="s">
        <v>75</v>
      </c>
      <c r="J148" s="31">
        <v>99.16148</v>
      </c>
      <c r="K148" s="31">
        <v>126.41026</v>
      </c>
      <c r="L148" s="31">
        <v>121.15036</v>
      </c>
      <c r="M148" s="13"/>
      <c r="N148" s="13"/>
    </row>
    <row r="149" spans="1:14" ht="24">
      <c r="A149" s="11"/>
      <c r="B149" s="62">
        <f t="shared" si="10"/>
        <v>20</v>
      </c>
      <c r="C149" s="112">
        <v>44869</v>
      </c>
      <c r="D149" s="31">
        <v>394.78</v>
      </c>
      <c r="E149" s="38">
        <v>13.329</v>
      </c>
      <c r="F149" s="30">
        <f t="shared" si="9"/>
        <v>1.1516256</v>
      </c>
      <c r="G149" s="38">
        <f t="shared" si="4"/>
        <v>117.58547</v>
      </c>
      <c r="H149" s="30">
        <f t="shared" si="7"/>
        <v>135.414437440032</v>
      </c>
      <c r="I149" s="10" t="s">
        <v>76</v>
      </c>
      <c r="J149" s="31">
        <v>104.65619</v>
      </c>
      <c r="K149" s="31">
        <v>148.19206</v>
      </c>
      <c r="L149" s="31">
        <v>99.90816</v>
      </c>
      <c r="M149" s="13"/>
      <c r="N149" s="13"/>
    </row>
    <row r="150" spans="1:14" ht="24">
      <c r="A150" s="11"/>
      <c r="B150" s="62">
        <f t="shared" si="10"/>
        <v>21</v>
      </c>
      <c r="C150" s="112">
        <v>44873</v>
      </c>
      <c r="D150" s="31">
        <v>394.72</v>
      </c>
      <c r="E150" s="38">
        <v>14.818</v>
      </c>
      <c r="F150" s="30">
        <f t="shared" si="9"/>
        <v>1.2802752</v>
      </c>
      <c r="G150" s="38">
        <f t="shared" si="4"/>
        <v>78.18531333333334</v>
      </c>
      <c r="H150" s="30">
        <f t="shared" si="7"/>
        <v>100.098717664896</v>
      </c>
      <c r="I150" s="10" t="s">
        <v>41</v>
      </c>
      <c r="J150" s="31">
        <v>77.57068</v>
      </c>
      <c r="K150" s="31">
        <v>80.78189</v>
      </c>
      <c r="L150" s="31">
        <v>76.20337</v>
      </c>
      <c r="M150" s="13"/>
      <c r="N150" s="13"/>
    </row>
    <row r="151" spans="1:14" ht="24">
      <c r="A151" s="11"/>
      <c r="B151" s="62">
        <f t="shared" si="10"/>
        <v>22</v>
      </c>
      <c r="C151" s="112">
        <v>44881</v>
      </c>
      <c r="D151" s="31">
        <v>394.8</v>
      </c>
      <c r="E151" s="38">
        <v>16.046</v>
      </c>
      <c r="F151" s="30">
        <f t="shared" si="9"/>
        <v>1.3863744</v>
      </c>
      <c r="G151" s="38">
        <f t="shared" si="4"/>
        <v>173.86986333333334</v>
      </c>
      <c r="H151" s="30">
        <f t="shared" si="7"/>
        <v>241.048727456832</v>
      </c>
      <c r="I151" s="10" t="s">
        <v>42</v>
      </c>
      <c r="J151" s="31">
        <v>165.74301</v>
      </c>
      <c r="K151" s="31">
        <v>158.48272</v>
      </c>
      <c r="L151" s="31">
        <v>197.38386</v>
      </c>
      <c r="M151" s="13"/>
      <c r="N151" s="13"/>
    </row>
    <row r="152" spans="1:14" ht="24">
      <c r="A152" s="11"/>
      <c r="B152" s="62">
        <f t="shared" si="10"/>
        <v>23</v>
      </c>
      <c r="C152" s="112">
        <v>44911</v>
      </c>
      <c r="D152" s="31">
        <v>394.4</v>
      </c>
      <c r="E152" s="38">
        <v>6.977</v>
      </c>
      <c r="F152" s="30">
        <f t="shared" si="9"/>
        <v>0.6028128</v>
      </c>
      <c r="G152" s="38">
        <f t="shared" si="4"/>
        <v>37.32905333333333</v>
      </c>
      <c r="H152" s="30">
        <f t="shared" si="7"/>
        <v>22.502431161216</v>
      </c>
      <c r="I152" s="10" t="s">
        <v>77</v>
      </c>
      <c r="J152" s="31">
        <v>37.65702</v>
      </c>
      <c r="K152" s="31">
        <v>41.63952</v>
      </c>
      <c r="L152" s="31">
        <v>32.69062</v>
      </c>
      <c r="M152" s="13"/>
      <c r="N152" s="13"/>
    </row>
    <row r="153" spans="1:14" ht="24">
      <c r="A153" s="11"/>
      <c r="B153" s="62">
        <f t="shared" si="10"/>
        <v>24</v>
      </c>
      <c r="C153" s="112">
        <v>44915</v>
      </c>
      <c r="D153" s="31">
        <v>394.32</v>
      </c>
      <c r="E153" s="38">
        <v>9.019</v>
      </c>
      <c r="F153" s="30">
        <f t="shared" si="9"/>
        <v>0.7792416000000001</v>
      </c>
      <c r="G153" s="38">
        <f t="shared" si="4"/>
        <v>45.555209999999995</v>
      </c>
      <c r="H153" s="30">
        <f t="shared" si="7"/>
        <v>35.498514728736</v>
      </c>
      <c r="I153" s="10" t="s">
        <v>78</v>
      </c>
      <c r="J153" s="31">
        <v>43.20159</v>
      </c>
      <c r="K153" s="31">
        <v>57.73874</v>
      </c>
      <c r="L153" s="31">
        <v>35.7253</v>
      </c>
      <c r="M153" s="13"/>
      <c r="N153" s="13"/>
    </row>
    <row r="154" spans="1:14" ht="24">
      <c r="A154" s="11"/>
      <c r="B154" s="62">
        <f t="shared" si="10"/>
        <v>25</v>
      </c>
      <c r="C154" s="112">
        <v>44936</v>
      </c>
      <c r="D154" s="31">
        <v>393.98</v>
      </c>
      <c r="E154" s="38">
        <v>2.864</v>
      </c>
      <c r="F154" s="30">
        <f t="shared" si="9"/>
        <v>0.2474496</v>
      </c>
      <c r="G154" s="38">
        <f t="shared" si="4"/>
        <v>30.638883333333336</v>
      </c>
      <c r="H154" s="30">
        <f t="shared" si="7"/>
        <v>7.58157942528</v>
      </c>
      <c r="I154" s="10" t="s">
        <v>43</v>
      </c>
      <c r="J154" s="31">
        <v>20.65821</v>
      </c>
      <c r="K154" s="31">
        <v>35.24534</v>
      </c>
      <c r="L154" s="31">
        <v>36.0131</v>
      </c>
      <c r="M154" s="13"/>
      <c r="N154" s="13"/>
    </row>
    <row r="155" spans="1:14" ht="24">
      <c r="A155" s="11"/>
      <c r="B155" s="62">
        <f t="shared" si="10"/>
        <v>26</v>
      </c>
      <c r="C155" s="112">
        <v>44943</v>
      </c>
      <c r="D155" s="31">
        <v>393.92</v>
      </c>
      <c r="E155" s="38">
        <v>2.502</v>
      </c>
      <c r="F155" s="30">
        <f t="shared" si="9"/>
        <v>0.2161728</v>
      </c>
      <c r="G155" s="38">
        <f t="shared" si="4"/>
        <v>54.79544333333333</v>
      </c>
      <c r="H155" s="30">
        <f t="shared" si="7"/>
        <v>11.845284412607999</v>
      </c>
      <c r="I155" s="10" t="s">
        <v>44</v>
      </c>
      <c r="J155" s="31">
        <v>37.69961</v>
      </c>
      <c r="K155" s="31">
        <v>65.75957</v>
      </c>
      <c r="L155" s="31">
        <v>60.92715</v>
      </c>
      <c r="M155" s="13"/>
      <c r="N155" s="13"/>
    </row>
    <row r="156" spans="1:14" ht="24">
      <c r="A156" s="11"/>
      <c r="B156" s="62">
        <f t="shared" si="10"/>
        <v>27</v>
      </c>
      <c r="C156" s="112">
        <v>44953</v>
      </c>
      <c r="D156" s="31">
        <v>393.87</v>
      </c>
      <c r="E156" s="38">
        <v>2.82</v>
      </c>
      <c r="F156" s="30">
        <f t="shared" si="9"/>
        <v>0.243648</v>
      </c>
      <c r="G156" s="38">
        <f t="shared" si="4"/>
        <v>60.69475666666667</v>
      </c>
      <c r="H156" s="30">
        <f t="shared" si="7"/>
        <v>14.788156072320001</v>
      </c>
      <c r="I156" s="10" t="s">
        <v>79</v>
      </c>
      <c r="J156" s="31">
        <v>63.48074</v>
      </c>
      <c r="K156" s="31">
        <v>55.64333</v>
      </c>
      <c r="L156" s="31">
        <v>62.9602</v>
      </c>
      <c r="M156" s="13"/>
      <c r="N156" s="13"/>
    </row>
    <row r="157" spans="1:14" ht="24">
      <c r="A157" s="11"/>
      <c r="B157" s="62">
        <f t="shared" si="10"/>
        <v>28</v>
      </c>
      <c r="C157" s="112">
        <v>44963</v>
      </c>
      <c r="D157" s="31">
        <v>393.83</v>
      </c>
      <c r="E157" s="38">
        <v>1.675</v>
      </c>
      <c r="F157" s="30">
        <f t="shared" si="9"/>
        <v>0.14472000000000002</v>
      </c>
      <c r="G157" s="38">
        <f t="shared" si="4"/>
        <v>19.136926666666668</v>
      </c>
      <c r="H157" s="30">
        <f t="shared" si="7"/>
        <v>2.7694960272</v>
      </c>
      <c r="I157" s="10" t="s">
        <v>80</v>
      </c>
      <c r="J157" s="31">
        <v>24.34571</v>
      </c>
      <c r="K157" s="31">
        <v>8.16963</v>
      </c>
      <c r="L157" s="31">
        <v>24.89544</v>
      </c>
      <c r="M157" s="13"/>
      <c r="N157" s="13"/>
    </row>
    <row r="158" spans="1:14" ht="24">
      <c r="A158" s="11"/>
      <c r="B158" s="62">
        <f t="shared" si="10"/>
        <v>29</v>
      </c>
      <c r="C158" s="112">
        <v>44977</v>
      </c>
      <c r="D158" s="31">
        <v>393.78</v>
      </c>
      <c r="E158" s="38">
        <v>1.004</v>
      </c>
      <c r="F158" s="30">
        <f t="shared" si="9"/>
        <v>0.0867456</v>
      </c>
      <c r="G158" s="38">
        <f t="shared" si="4"/>
        <v>19.70407333333333</v>
      </c>
      <c r="H158" s="30">
        <f t="shared" si="7"/>
        <v>1.7092416637439998</v>
      </c>
      <c r="I158" s="10" t="s">
        <v>45</v>
      </c>
      <c r="J158" s="31">
        <v>33.23179</v>
      </c>
      <c r="K158" s="31">
        <v>10.38422</v>
      </c>
      <c r="L158" s="31">
        <v>15.49621</v>
      </c>
      <c r="M158" s="13"/>
      <c r="N158" s="13"/>
    </row>
    <row r="159" spans="1:14" ht="24">
      <c r="A159" s="11"/>
      <c r="B159" s="62">
        <f t="shared" si="10"/>
        <v>30</v>
      </c>
      <c r="C159" s="112">
        <v>44994</v>
      </c>
      <c r="D159" s="31">
        <v>393.72</v>
      </c>
      <c r="E159" s="38">
        <v>1.409</v>
      </c>
      <c r="F159" s="30">
        <f t="shared" si="9"/>
        <v>0.12173760000000002</v>
      </c>
      <c r="G159" s="38">
        <f t="shared" si="4"/>
        <v>38.220706666666665</v>
      </c>
      <c r="H159" s="30">
        <f t="shared" si="7"/>
        <v>4.652897099904</v>
      </c>
      <c r="I159" s="10" t="s">
        <v>46</v>
      </c>
      <c r="J159" s="31">
        <v>40.16509</v>
      </c>
      <c r="K159" s="31">
        <v>36.11178</v>
      </c>
      <c r="L159" s="31">
        <v>38.38525</v>
      </c>
      <c r="M159" s="13"/>
      <c r="N159" s="13"/>
    </row>
    <row r="160" spans="2:14" s="147" customFormat="1" ht="24.75" thickBot="1">
      <c r="B160" s="148">
        <f t="shared" si="10"/>
        <v>31</v>
      </c>
      <c r="C160" s="149">
        <v>45002</v>
      </c>
      <c r="D160" s="150">
        <v>393.85</v>
      </c>
      <c r="E160" s="151">
        <v>1.567</v>
      </c>
      <c r="F160" s="152">
        <f t="shared" si="9"/>
        <v>0.1353888</v>
      </c>
      <c r="G160" s="151">
        <f t="shared" si="4"/>
        <v>61.13047333333333</v>
      </c>
      <c r="H160" s="152">
        <f t="shared" si="7"/>
        <v>8.276381428032</v>
      </c>
      <c r="I160" s="153" t="s">
        <v>81</v>
      </c>
      <c r="J160" s="150">
        <v>46.50651</v>
      </c>
      <c r="K160" s="150">
        <v>56.14592</v>
      </c>
      <c r="L160" s="150">
        <v>80.73899</v>
      </c>
      <c r="M160" s="154"/>
      <c r="N160" s="154"/>
    </row>
    <row r="161" spans="1:14" ht="24.75" thickTop="1">
      <c r="A161" s="11"/>
      <c r="B161" s="62"/>
      <c r="C161" s="112"/>
      <c r="D161" s="31"/>
      <c r="E161" s="38"/>
      <c r="F161" s="30"/>
      <c r="G161" s="38"/>
      <c r="H161" s="30"/>
      <c r="I161" s="10"/>
      <c r="J161" s="31"/>
      <c r="K161" s="31"/>
      <c r="L161" s="31"/>
      <c r="M161" s="13"/>
      <c r="N161" s="13"/>
    </row>
    <row r="162" spans="1:14" ht="24">
      <c r="A162" s="11"/>
      <c r="B162" s="62"/>
      <c r="C162" s="112"/>
      <c r="D162" s="31"/>
      <c r="E162" s="38"/>
      <c r="F162" s="30"/>
      <c r="G162" s="38"/>
      <c r="H162" s="30"/>
      <c r="I162" s="10"/>
      <c r="J162" s="31"/>
      <c r="K162" s="31"/>
      <c r="L162" s="31"/>
      <c r="M162" s="13"/>
      <c r="N162" s="13"/>
    </row>
    <row r="163" spans="1:14" ht="24">
      <c r="A163" s="11"/>
      <c r="B163" s="62"/>
      <c r="C163" s="112"/>
      <c r="D163" s="31"/>
      <c r="E163" s="38"/>
      <c r="F163" s="30"/>
      <c r="G163" s="38"/>
      <c r="H163" s="30"/>
      <c r="I163" s="10"/>
      <c r="J163" s="31"/>
      <c r="K163" s="31"/>
      <c r="L163" s="31"/>
      <c r="M163" s="13"/>
      <c r="N163" s="13"/>
    </row>
    <row r="164" spans="1:14" ht="24">
      <c r="A164" s="11"/>
      <c r="B164" s="62"/>
      <c r="C164" s="112"/>
      <c r="D164" s="31"/>
      <c r="E164" s="38"/>
      <c r="F164" s="30"/>
      <c r="G164" s="38"/>
      <c r="H164" s="30"/>
      <c r="I164" s="10"/>
      <c r="J164" s="31"/>
      <c r="K164" s="31"/>
      <c r="L164" s="31"/>
      <c r="M164" s="13"/>
      <c r="N164" s="13"/>
    </row>
    <row r="165" spans="1:14" ht="24">
      <c r="A165" s="11"/>
      <c r="B165" s="62"/>
      <c r="C165" s="112"/>
      <c r="D165" s="31"/>
      <c r="E165" s="38"/>
      <c r="F165" s="30"/>
      <c r="G165" s="38"/>
      <c r="H165" s="30"/>
      <c r="I165" s="10"/>
      <c r="J165" s="31"/>
      <c r="K165" s="31"/>
      <c r="L165" s="31"/>
      <c r="M165" s="13"/>
      <c r="N165" s="13"/>
    </row>
    <row r="166" spans="1:14" ht="24">
      <c r="A166" s="11"/>
      <c r="B166" s="62"/>
      <c r="C166" s="112"/>
      <c r="D166" s="31"/>
      <c r="E166" s="38"/>
      <c r="F166" s="11"/>
      <c r="G166" s="38"/>
      <c r="H166" s="60"/>
      <c r="I166" s="10"/>
      <c r="J166" s="31"/>
      <c r="K166" s="31"/>
      <c r="L166" s="31"/>
      <c r="M166" s="13"/>
      <c r="N166" s="13"/>
    </row>
    <row r="167" spans="1:14" ht="24">
      <c r="A167" s="11"/>
      <c r="B167" s="62"/>
      <c r="C167" s="112"/>
      <c r="D167" s="31"/>
      <c r="E167" s="38"/>
      <c r="F167" s="11"/>
      <c r="G167" s="38"/>
      <c r="H167" s="60"/>
      <c r="I167" s="10"/>
      <c r="J167" s="31"/>
      <c r="K167" s="31"/>
      <c r="L167" s="31"/>
      <c r="M167" s="13"/>
      <c r="N167" s="13"/>
    </row>
    <row r="168" spans="1:14" ht="24">
      <c r="A168" s="11"/>
      <c r="B168" s="62"/>
      <c r="C168" s="112"/>
      <c r="D168" s="31"/>
      <c r="E168" s="38"/>
      <c r="F168" s="11"/>
      <c r="G168" s="38"/>
      <c r="H168" s="60"/>
      <c r="I168" s="10"/>
      <c r="J168" s="31"/>
      <c r="K168" s="31"/>
      <c r="L168" s="31"/>
      <c r="M168" s="13"/>
      <c r="N168" s="13"/>
    </row>
    <row r="169" spans="1:14" ht="24">
      <c r="A169" s="11"/>
      <c r="B169" s="62"/>
      <c r="C169" s="112"/>
      <c r="D169" s="31"/>
      <c r="E169" s="38"/>
      <c r="F169" s="11"/>
      <c r="G169" s="38"/>
      <c r="H169" s="60"/>
      <c r="I169" s="10"/>
      <c r="J169" s="31"/>
      <c r="K169" s="31"/>
      <c r="L169" s="31"/>
      <c r="M169" s="13"/>
      <c r="N169" s="13"/>
    </row>
    <row r="170" spans="1:14" ht="24">
      <c r="A170" s="11"/>
      <c r="B170" s="62"/>
      <c r="C170" s="112"/>
      <c r="D170" s="31"/>
      <c r="E170" s="38"/>
      <c r="F170" s="11"/>
      <c r="G170" s="38"/>
      <c r="H170" s="60"/>
      <c r="I170" s="10"/>
      <c r="J170" s="31"/>
      <c r="K170" s="31"/>
      <c r="L170" s="31"/>
      <c r="M170" s="13"/>
      <c r="N170" s="13"/>
    </row>
    <row r="171" spans="1:14" ht="24">
      <c r="A171" s="11"/>
      <c r="B171" s="62"/>
      <c r="C171" s="112"/>
      <c r="D171" s="31"/>
      <c r="E171" s="38"/>
      <c r="F171" s="11"/>
      <c r="G171" s="38"/>
      <c r="H171" s="60"/>
      <c r="I171" s="10"/>
      <c r="J171" s="31"/>
      <c r="K171" s="31"/>
      <c r="L171" s="31"/>
      <c r="M171" s="13"/>
      <c r="N171" s="13"/>
    </row>
    <row r="172" spans="1:14" ht="24">
      <c r="A172" s="11"/>
      <c r="B172" s="62"/>
      <c r="C172" s="112"/>
      <c r="D172" s="31"/>
      <c r="E172" s="38"/>
      <c r="F172" s="11"/>
      <c r="G172" s="38"/>
      <c r="H172" s="60"/>
      <c r="I172" s="10"/>
      <c r="J172" s="31"/>
      <c r="K172" s="31"/>
      <c r="L172" s="31"/>
      <c r="M172" s="13"/>
      <c r="N172" s="13"/>
    </row>
    <row r="173" spans="1:14" ht="24">
      <c r="A173" s="11"/>
      <c r="B173" s="62"/>
      <c r="C173" s="112"/>
      <c r="D173" s="31"/>
      <c r="E173" s="38"/>
      <c r="F173" s="11"/>
      <c r="G173" s="38"/>
      <c r="H173" s="60"/>
      <c r="I173" s="10"/>
      <c r="J173" s="31"/>
      <c r="K173" s="31"/>
      <c r="L173" s="31"/>
      <c r="M173" s="13"/>
      <c r="N173" s="13"/>
    </row>
    <row r="174" spans="1:14" ht="24">
      <c r="A174" s="11"/>
      <c r="B174" s="62"/>
      <c r="C174" s="112"/>
      <c r="D174" s="31"/>
      <c r="E174" s="38"/>
      <c r="F174" s="11"/>
      <c r="G174" s="38"/>
      <c r="H174" s="60"/>
      <c r="I174" s="10"/>
      <c r="J174" s="31"/>
      <c r="K174" s="31"/>
      <c r="L174" s="31"/>
      <c r="M174" s="13"/>
      <c r="N174" s="13"/>
    </row>
    <row r="175" spans="1:14" ht="24">
      <c r="A175" s="11"/>
      <c r="B175" s="62"/>
      <c r="C175" s="112"/>
      <c r="D175" s="31"/>
      <c r="E175" s="38"/>
      <c r="F175" s="11"/>
      <c r="G175" s="38"/>
      <c r="H175" s="60"/>
      <c r="I175" s="10"/>
      <c r="J175" s="31"/>
      <c r="K175" s="31"/>
      <c r="L175" s="31"/>
      <c r="M175" s="13"/>
      <c r="N175" s="13"/>
    </row>
    <row r="176" spans="1:14" ht="24">
      <c r="A176" s="11"/>
      <c r="B176" s="62"/>
      <c r="C176" s="112"/>
      <c r="D176" s="31"/>
      <c r="E176" s="38"/>
      <c r="F176" s="11"/>
      <c r="G176" s="38"/>
      <c r="H176" s="60"/>
      <c r="I176" s="10"/>
      <c r="J176" s="31"/>
      <c r="K176" s="31"/>
      <c r="L176" s="31"/>
      <c r="M176" s="13"/>
      <c r="N176" s="13"/>
    </row>
    <row r="177" spans="1:14" ht="24">
      <c r="A177" s="11"/>
      <c r="B177" s="62"/>
      <c r="C177" s="112"/>
      <c r="D177" s="31"/>
      <c r="E177" s="38"/>
      <c r="F177" s="11"/>
      <c r="G177" s="38"/>
      <c r="H177" s="60"/>
      <c r="I177" s="10"/>
      <c r="J177" s="31"/>
      <c r="K177" s="31"/>
      <c r="L177" s="31"/>
      <c r="M177" s="13"/>
      <c r="N177" s="13"/>
    </row>
    <row r="178" spans="1:14" ht="24">
      <c r="A178" s="11"/>
      <c r="B178" s="62"/>
      <c r="C178" s="112"/>
      <c r="D178" s="31"/>
      <c r="E178" s="38"/>
      <c r="F178" s="11"/>
      <c r="G178" s="38"/>
      <c r="H178" s="60"/>
      <c r="I178" s="10"/>
      <c r="J178" s="31"/>
      <c r="K178" s="31"/>
      <c r="L178" s="31"/>
      <c r="M178" s="13"/>
      <c r="N178" s="13"/>
    </row>
    <row r="179" spans="1:14" ht="24">
      <c r="A179" s="11"/>
      <c r="B179" s="62"/>
      <c r="C179" s="112"/>
      <c r="D179" s="31"/>
      <c r="E179" s="38"/>
      <c r="F179" s="11"/>
      <c r="G179" s="38"/>
      <c r="H179" s="60"/>
      <c r="I179" s="10"/>
      <c r="J179" s="31"/>
      <c r="K179" s="31"/>
      <c r="L179" s="31"/>
      <c r="M179" s="13"/>
      <c r="N179" s="13"/>
    </row>
    <row r="180" spans="1:14" ht="24">
      <c r="A180" s="11"/>
      <c r="B180" s="62"/>
      <c r="C180" s="112"/>
      <c r="D180" s="31"/>
      <c r="E180" s="38"/>
      <c r="F180" s="11"/>
      <c r="G180" s="38"/>
      <c r="H180" s="60"/>
      <c r="I180" s="10"/>
      <c r="J180" s="31"/>
      <c r="K180" s="31"/>
      <c r="L180" s="31"/>
      <c r="M180" s="13"/>
      <c r="N180" s="13"/>
    </row>
    <row r="181" spans="1:14" ht="24">
      <c r="A181" s="11"/>
      <c r="B181" s="62"/>
      <c r="C181" s="112"/>
      <c r="D181" s="31"/>
      <c r="E181" s="38"/>
      <c r="F181" s="11"/>
      <c r="G181" s="38"/>
      <c r="H181" s="60"/>
      <c r="I181" s="10"/>
      <c r="J181" s="31"/>
      <c r="K181" s="31"/>
      <c r="L181" s="31"/>
      <c r="M181" s="13"/>
      <c r="N181" s="13"/>
    </row>
    <row r="182" spans="1:14" ht="24">
      <c r="A182" s="11"/>
      <c r="B182" s="62"/>
      <c r="C182" s="112"/>
      <c r="D182" s="31"/>
      <c r="E182" s="38"/>
      <c r="F182" s="11"/>
      <c r="G182" s="38"/>
      <c r="H182" s="60"/>
      <c r="I182" s="10"/>
      <c r="J182" s="31"/>
      <c r="K182" s="31"/>
      <c r="L182" s="31"/>
      <c r="M182" s="13"/>
      <c r="N182" s="13"/>
    </row>
    <row r="183" spans="1:14" ht="24">
      <c r="A183" s="11"/>
      <c r="B183" s="62"/>
      <c r="C183" s="112"/>
      <c r="D183" s="31"/>
      <c r="E183" s="38"/>
      <c r="F183" s="11"/>
      <c r="G183" s="38"/>
      <c r="H183" s="60"/>
      <c r="I183" s="10"/>
      <c r="J183" s="31"/>
      <c r="K183" s="31"/>
      <c r="L183" s="31"/>
      <c r="M183" s="13"/>
      <c r="N183" s="13"/>
    </row>
    <row r="184" spans="1:14" ht="24">
      <c r="A184" s="11"/>
      <c r="B184" s="62"/>
      <c r="C184" s="112"/>
      <c r="D184" s="31"/>
      <c r="E184" s="38"/>
      <c r="F184" s="11"/>
      <c r="G184" s="38"/>
      <c r="H184" s="60"/>
      <c r="I184" s="10"/>
      <c r="J184" s="31"/>
      <c r="K184" s="31"/>
      <c r="L184" s="31"/>
      <c r="M184" s="13"/>
      <c r="N184" s="13"/>
    </row>
    <row r="185" spans="1:14" ht="24">
      <c r="A185" s="11"/>
      <c r="B185" s="62"/>
      <c r="C185" s="112"/>
      <c r="D185" s="31"/>
      <c r="E185" s="38"/>
      <c r="F185" s="11"/>
      <c r="G185" s="38"/>
      <c r="H185" s="60"/>
      <c r="I185" s="10"/>
      <c r="J185" s="31"/>
      <c r="K185" s="31"/>
      <c r="L185" s="31"/>
      <c r="M185" s="13"/>
      <c r="N185" s="13"/>
    </row>
    <row r="186" spans="1:14" ht="24">
      <c r="A186" s="11"/>
      <c r="B186" s="62"/>
      <c r="C186" s="112"/>
      <c r="D186" s="31"/>
      <c r="E186" s="38"/>
      <c r="F186" s="11"/>
      <c r="G186" s="38"/>
      <c r="H186" s="60"/>
      <c r="I186" s="10"/>
      <c r="J186" s="31"/>
      <c r="K186" s="31"/>
      <c r="L186" s="31"/>
      <c r="M186" s="13"/>
      <c r="N186" s="13"/>
    </row>
    <row r="187" spans="1:14" ht="24">
      <c r="A187" s="11"/>
      <c r="B187" s="62"/>
      <c r="C187" s="112"/>
      <c r="D187" s="31"/>
      <c r="E187" s="38"/>
      <c r="F187" s="11"/>
      <c r="G187" s="38"/>
      <c r="H187" s="60"/>
      <c r="I187" s="10"/>
      <c r="J187" s="31"/>
      <c r="K187" s="31"/>
      <c r="L187" s="31"/>
      <c r="M187" s="13"/>
      <c r="N187" s="13"/>
    </row>
    <row r="188" spans="1:14" ht="24">
      <c r="A188" s="11"/>
      <c r="B188" s="62"/>
      <c r="C188" s="112"/>
      <c r="D188" s="31"/>
      <c r="E188" s="38"/>
      <c r="F188" s="11"/>
      <c r="G188" s="38"/>
      <c r="H188" s="60"/>
      <c r="I188" s="10"/>
      <c r="J188" s="31"/>
      <c r="K188" s="31"/>
      <c r="L188" s="31"/>
      <c r="M188" s="13"/>
      <c r="N188" s="13"/>
    </row>
    <row r="189" spans="1:14" ht="24">
      <c r="A189" s="11"/>
      <c r="B189" s="62"/>
      <c r="C189" s="112"/>
      <c r="D189" s="31"/>
      <c r="E189" s="38"/>
      <c r="F189" s="11"/>
      <c r="G189" s="38"/>
      <c r="H189" s="60"/>
      <c r="I189" s="10"/>
      <c r="J189" s="31"/>
      <c r="K189" s="31"/>
      <c r="L189" s="31"/>
      <c r="M189" s="13"/>
      <c r="N189" s="13"/>
    </row>
    <row r="190" spans="1:14" ht="24">
      <c r="A190" s="11"/>
      <c r="B190" s="62"/>
      <c r="C190" s="112"/>
      <c r="D190" s="31"/>
      <c r="E190" s="38"/>
      <c r="F190" s="11"/>
      <c r="G190" s="38"/>
      <c r="H190" s="60"/>
      <c r="I190" s="10"/>
      <c r="J190" s="31"/>
      <c r="K190" s="31"/>
      <c r="L190" s="31"/>
      <c r="M190" s="13"/>
      <c r="N190" s="13"/>
    </row>
    <row r="191" spans="1:14" ht="24">
      <c r="A191" s="11"/>
      <c r="B191" s="62"/>
      <c r="C191" s="112"/>
      <c r="D191" s="31"/>
      <c r="E191" s="38"/>
      <c r="F191" s="11"/>
      <c r="G191" s="38"/>
      <c r="H191" s="60"/>
      <c r="I191" s="10"/>
      <c r="J191" s="31"/>
      <c r="K191" s="31"/>
      <c r="L191" s="31"/>
      <c r="M191" s="13"/>
      <c r="N191" s="13"/>
    </row>
    <row r="192" spans="1:14" ht="24">
      <c r="A192" s="11"/>
      <c r="B192" s="62"/>
      <c r="C192" s="112"/>
      <c r="D192" s="31"/>
      <c r="E192" s="38"/>
      <c r="F192" s="11"/>
      <c r="G192" s="38"/>
      <c r="H192" s="60"/>
      <c r="I192" s="10"/>
      <c r="J192" s="31"/>
      <c r="K192" s="31"/>
      <c r="L192" s="31"/>
      <c r="M192" s="13"/>
      <c r="N192" s="13"/>
    </row>
    <row r="193" spans="1:14" ht="24">
      <c r="A193" s="11"/>
      <c r="B193" s="62"/>
      <c r="C193" s="112"/>
      <c r="D193" s="31"/>
      <c r="E193" s="38"/>
      <c r="F193" s="11"/>
      <c r="G193" s="38"/>
      <c r="H193" s="60"/>
      <c r="I193" s="10"/>
      <c r="J193" s="31"/>
      <c r="K193" s="31"/>
      <c r="L193" s="31"/>
      <c r="M193" s="13"/>
      <c r="N193" s="13"/>
    </row>
    <row r="194" spans="1:14" ht="24">
      <c r="A194" s="11"/>
      <c r="B194" s="62"/>
      <c r="C194" s="112"/>
      <c r="D194" s="31"/>
      <c r="E194" s="38"/>
      <c r="F194" s="11"/>
      <c r="G194" s="38"/>
      <c r="H194" s="60"/>
      <c r="I194" s="10"/>
      <c r="J194" s="31"/>
      <c r="K194" s="31"/>
      <c r="L194" s="31"/>
      <c r="M194" s="13"/>
      <c r="N194" s="13"/>
    </row>
    <row r="195" spans="1:14" ht="24">
      <c r="A195" s="11"/>
      <c r="B195" s="62"/>
      <c r="C195" s="112"/>
      <c r="D195" s="31"/>
      <c r="E195" s="38"/>
      <c r="F195" s="11"/>
      <c r="G195" s="38"/>
      <c r="H195" s="60"/>
      <c r="I195" s="10"/>
      <c r="J195" s="31"/>
      <c r="K195" s="31"/>
      <c r="L195" s="31"/>
      <c r="M195" s="13"/>
      <c r="N195" s="13"/>
    </row>
    <row r="196" spans="1:14" ht="24">
      <c r="A196" s="11"/>
      <c r="B196" s="62"/>
      <c r="C196" s="112"/>
      <c r="D196" s="31"/>
      <c r="E196" s="38"/>
      <c r="F196" s="11"/>
      <c r="G196" s="38"/>
      <c r="H196" s="60"/>
      <c r="I196" s="10"/>
      <c r="J196" s="31"/>
      <c r="K196" s="31"/>
      <c r="L196" s="31"/>
      <c r="M196" s="13"/>
      <c r="N196" s="13"/>
    </row>
    <row r="197" spans="1:14" ht="24">
      <c r="A197" s="11"/>
      <c r="B197" s="62"/>
      <c r="C197" s="112"/>
      <c r="D197" s="31"/>
      <c r="E197" s="38"/>
      <c r="F197" s="11"/>
      <c r="G197" s="38"/>
      <c r="H197" s="60"/>
      <c r="I197" s="10"/>
      <c r="J197" s="31"/>
      <c r="K197" s="31"/>
      <c r="L197" s="31"/>
      <c r="M197" s="13"/>
      <c r="N197" s="13"/>
    </row>
    <row r="198" spans="1:14" ht="24">
      <c r="A198" s="11"/>
      <c r="B198" s="62"/>
      <c r="C198" s="112"/>
      <c r="D198" s="31"/>
      <c r="E198" s="38"/>
      <c r="F198" s="11"/>
      <c r="G198" s="38"/>
      <c r="H198" s="60"/>
      <c r="I198" s="10"/>
      <c r="J198" s="31"/>
      <c r="K198" s="31"/>
      <c r="L198" s="31"/>
      <c r="M198" s="13"/>
      <c r="N198" s="13"/>
    </row>
    <row r="199" spans="1:14" ht="24">
      <c r="A199" s="11"/>
      <c r="B199" s="62"/>
      <c r="C199" s="112"/>
      <c r="D199" s="31"/>
      <c r="E199" s="38"/>
      <c r="F199" s="11"/>
      <c r="G199" s="38"/>
      <c r="H199" s="60"/>
      <c r="I199" s="10"/>
      <c r="J199" s="31"/>
      <c r="K199" s="31"/>
      <c r="L199" s="31"/>
      <c r="M199" s="13"/>
      <c r="N199" s="13"/>
    </row>
    <row r="200" spans="1:14" ht="24">
      <c r="A200" s="11"/>
      <c r="B200" s="62"/>
      <c r="C200" s="112"/>
      <c r="D200" s="31"/>
      <c r="E200" s="38"/>
      <c r="F200" s="11"/>
      <c r="G200" s="38"/>
      <c r="H200" s="60"/>
      <c r="I200" s="10"/>
      <c r="J200" s="31"/>
      <c r="K200" s="31"/>
      <c r="L200" s="31"/>
      <c r="M200" s="13"/>
      <c r="N200" s="13"/>
    </row>
    <row r="201" spans="1:14" ht="24">
      <c r="A201" s="11"/>
      <c r="B201" s="62"/>
      <c r="C201" s="112"/>
      <c r="D201" s="31"/>
      <c r="E201" s="38"/>
      <c r="F201" s="11"/>
      <c r="G201" s="38"/>
      <c r="H201" s="60"/>
      <c r="I201" s="10"/>
      <c r="J201" s="31"/>
      <c r="K201" s="31"/>
      <c r="L201" s="31"/>
      <c r="M201" s="13"/>
      <c r="N201" s="13"/>
    </row>
    <row r="202" spans="1:14" ht="24">
      <c r="A202" s="11"/>
      <c r="B202" s="62"/>
      <c r="C202" s="112"/>
      <c r="D202" s="31"/>
      <c r="E202" s="38"/>
      <c r="F202" s="11"/>
      <c r="G202" s="38"/>
      <c r="H202" s="60"/>
      <c r="I202" s="10"/>
      <c r="J202" s="31"/>
      <c r="K202" s="31"/>
      <c r="L202" s="31"/>
      <c r="M202" s="13"/>
      <c r="N202" s="13"/>
    </row>
    <row r="203" spans="1:14" ht="24">
      <c r="A203" s="11"/>
      <c r="B203" s="62"/>
      <c r="C203" s="112"/>
      <c r="D203" s="31"/>
      <c r="E203" s="38"/>
      <c r="F203" s="11"/>
      <c r="G203" s="38"/>
      <c r="H203" s="60"/>
      <c r="I203" s="10"/>
      <c r="J203" s="31"/>
      <c r="K203" s="31"/>
      <c r="L203" s="31"/>
      <c r="M203" s="13"/>
      <c r="N203" s="13"/>
    </row>
    <row r="204" spans="1:14" ht="24">
      <c r="A204" s="11"/>
      <c r="B204" s="62"/>
      <c r="C204" s="112"/>
      <c r="D204" s="31"/>
      <c r="E204" s="38"/>
      <c r="F204" s="11"/>
      <c r="G204" s="38"/>
      <c r="H204" s="60"/>
      <c r="I204" s="10"/>
      <c r="J204" s="31"/>
      <c r="K204" s="31"/>
      <c r="L204" s="31"/>
      <c r="M204" s="13"/>
      <c r="N204" s="13"/>
    </row>
    <row r="205" spans="1:14" ht="24">
      <c r="A205" s="11"/>
      <c r="B205" s="62"/>
      <c r="C205" s="112"/>
      <c r="D205" s="31"/>
      <c r="E205" s="38"/>
      <c r="F205" s="11"/>
      <c r="G205" s="38"/>
      <c r="H205" s="60"/>
      <c r="I205" s="10"/>
      <c r="J205" s="31"/>
      <c r="K205" s="31"/>
      <c r="L205" s="31"/>
      <c r="M205" s="13"/>
      <c r="N205" s="13"/>
    </row>
    <row r="206" spans="1:14" ht="24">
      <c r="A206" s="11"/>
      <c r="B206" s="62"/>
      <c r="C206" s="112"/>
      <c r="D206" s="31"/>
      <c r="E206" s="38"/>
      <c r="F206" s="11"/>
      <c r="G206" s="38"/>
      <c r="H206" s="60"/>
      <c r="I206" s="10"/>
      <c r="J206" s="31"/>
      <c r="K206" s="31"/>
      <c r="L206" s="31"/>
      <c r="M206" s="13"/>
      <c r="N206" s="13"/>
    </row>
    <row r="207" spans="1:14" ht="24">
      <c r="A207" s="11"/>
      <c r="B207" s="62"/>
      <c r="C207" s="112"/>
      <c r="D207" s="31"/>
      <c r="E207" s="38"/>
      <c r="F207" s="11"/>
      <c r="G207" s="38"/>
      <c r="H207" s="60"/>
      <c r="I207" s="10"/>
      <c r="J207" s="31"/>
      <c r="K207" s="31"/>
      <c r="L207" s="31"/>
      <c r="M207" s="13"/>
      <c r="N207" s="13"/>
    </row>
    <row r="208" spans="1:14" ht="24">
      <c r="A208" s="11"/>
      <c r="B208" s="62"/>
      <c r="C208" s="112"/>
      <c r="D208" s="31"/>
      <c r="E208" s="38"/>
      <c r="F208" s="11"/>
      <c r="G208" s="38"/>
      <c r="H208" s="60"/>
      <c r="I208" s="10"/>
      <c r="J208" s="31"/>
      <c r="K208" s="31"/>
      <c r="L208" s="31"/>
      <c r="M208" s="13"/>
      <c r="N208" s="13"/>
    </row>
    <row r="209" spans="1:14" ht="24">
      <c r="A209" s="11"/>
      <c r="B209" s="62"/>
      <c r="C209" s="112"/>
      <c r="D209" s="31"/>
      <c r="E209" s="38"/>
      <c r="F209" s="11"/>
      <c r="G209" s="38"/>
      <c r="H209" s="60"/>
      <c r="I209" s="10"/>
      <c r="J209" s="31"/>
      <c r="K209" s="31"/>
      <c r="L209" s="31"/>
      <c r="M209" s="13"/>
      <c r="N209" s="13"/>
    </row>
    <row r="210" spans="1:14" ht="24">
      <c r="A210" s="11"/>
      <c r="B210" s="62"/>
      <c r="C210" s="112"/>
      <c r="D210" s="31"/>
      <c r="E210" s="38"/>
      <c r="F210" s="11"/>
      <c r="G210" s="38"/>
      <c r="H210" s="60"/>
      <c r="I210" s="10"/>
      <c r="J210" s="31"/>
      <c r="K210" s="31"/>
      <c r="L210" s="31"/>
      <c r="M210" s="13"/>
      <c r="N210" s="13"/>
    </row>
    <row r="211" spans="1:14" ht="24">
      <c r="A211" s="11"/>
      <c r="B211" s="62"/>
      <c r="C211" s="112"/>
      <c r="D211" s="31"/>
      <c r="E211" s="38"/>
      <c r="F211" s="11"/>
      <c r="G211" s="38"/>
      <c r="H211" s="60"/>
      <c r="I211" s="10"/>
      <c r="J211" s="31"/>
      <c r="K211" s="31"/>
      <c r="L211" s="31"/>
      <c r="M211" s="13"/>
      <c r="N211" s="13"/>
    </row>
    <row r="212" spans="1:14" ht="24">
      <c r="A212" s="11"/>
      <c r="B212" s="62"/>
      <c r="C212" s="112"/>
      <c r="D212" s="31"/>
      <c r="E212" s="38"/>
      <c r="F212" s="11"/>
      <c r="G212" s="38"/>
      <c r="H212" s="60"/>
      <c r="I212" s="10"/>
      <c r="J212" s="31"/>
      <c r="K212" s="31"/>
      <c r="L212" s="31"/>
      <c r="M212" s="13"/>
      <c r="N212" s="13"/>
    </row>
    <row r="213" spans="1:14" ht="24">
      <c r="A213" s="11"/>
      <c r="B213" s="62"/>
      <c r="C213" s="112"/>
      <c r="D213" s="31"/>
      <c r="E213" s="38"/>
      <c r="F213" s="11"/>
      <c r="G213" s="38"/>
      <c r="H213" s="60"/>
      <c r="I213" s="10"/>
      <c r="J213" s="31"/>
      <c r="K213" s="31"/>
      <c r="L213" s="31"/>
      <c r="M213" s="13"/>
      <c r="N213" s="13"/>
    </row>
    <row r="214" spans="1:14" ht="24">
      <c r="A214" s="11"/>
      <c r="B214" s="62"/>
      <c r="C214" s="112"/>
      <c r="D214" s="31"/>
      <c r="E214" s="38"/>
      <c r="F214" s="11"/>
      <c r="G214" s="38"/>
      <c r="H214" s="60"/>
      <c r="I214" s="10"/>
      <c r="J214" s="31"/>
      <c r="K214" s="31"/>
      <c r="L214" s="31"/>
      <c r="M214" s="13"/>
      <c r="N214" s="13"/>
    </row>
    <row r="215" spans="1:14" ht="24">
      <c r="A215" s="11"/>
      <c r="B215" s="62"/>
      <c r="C215" s="112"/>
      <c r="D215" s="31"/>
      <c r="E215" s="38"/>
      <c r="F215" s="11"/>
      <c r="G215" s="38"/>
      <c r="H215" s="60"/>
      <c r="I215" s="10"/>
      <c r="J215" s="31"/>
      <c r="K215" s="31"/>
      <c r="L215" s="31"/>
      <c r="M215" s="13"/>
      <c r="N215" s="13"/>
    </row>
    <row r="216" spans="1:14" ht="24">
      <c r="A216" s="11"/>
      <c r="B216" s="62"/>
      <c r="C216" s="112"/>
      <c r="D216" s="31"/>
      <c r="E216" s="38"/>
      <c r="F216" s="11"/>
      <c r="G216" s="38"/>
      <c r="H216" s="60"/>
      <c r="I216" s="10"/>
      <c r="J216" s="31"/>
      <c r="K216" s="31"/>
      <c r="L216" s="31"/>
      <c r="M216" s="13"/>
      <c r="N216" s="13"/>
    </row>
    <row r="217" spans="1:14" ht="24">
      <c r="A217" s="11"/>
      <c r="B217" s="62"/>
      <c r="C217" s="112"/>
      <c r="D217" s="31"/>
      <c r="E217" s="38"/>
      <c r="F217" s="11"/>
      <c r="G217" s="38"/>
      <c r="H217" s="60"/>
      <c r="I217" s="10"/>
      <c r="J217" s="31"/>
      <c r="K217" s="31"/>
      <c r="L217" s="31"/>
      <c r="M217" s="13"/>
      <c r="N217" s="13"/>
    </row>
    <row r="218" spans="1:14" ht="24">
      <c r="A218" s="11"/>
      <c r="B218" s="62"/>
      <c r="C218" s="112"/>
      <c r="D218" s="31"/>
      <c r="E218" s="38"/>
      <c r="F218" s="11"/>
      <c r="G218" s="38"/>
      <c r="H218" s="60"/>
      <c r="I218" s="10"/>
      <c r="J218" s="31"/>
      <c r="K218" s="31"/>
      <c r="L218" s="31"/>
      <c r="M218" s="13"/>
      <c r="N218" s="13"/>
    </row>
    <row r="219" spans="1:14" ht="24">
      <c r="A219" s="11"/>
      <c r="B219" s="62"/>
      <c r="C219" s="112"/>
      <c r="D219" s="31"/>
      <c r="E219" s="38"/>
      <c r="F219" s="11"/>
      <c r="G219" s="38"/>
      <c r="H219" s="60"/>
      <c r="I219" s="10"/>
      <c r="J219" s="31"/>
      <c r="K219" s="31"/>
      <c r="L219" s="31"/>
      <c r="M219" s="13"/>
      <c r="N219" s="13"/>
    </row>
    <row r="220" spans="1:14" ht="24">
      <c r="A220" s="11"/>
      <c r="B220" s="62"/>
      <c r="C220" s="112"/>
      <c r="D220" s="31"/>
      <c r="E220" s="38"/>
      <c r="F220" s="11"/>
      <c r="G220" s="38"/>
      <c r="H220" s="60"/>
      <c r="I220" s="10"/>
      <c r="J220" s="31"/>
      <c r="K220" s="31"/>
      <c r="L220" s="31"/>
      <c r="M220" s="13"/>
      <c r="N220" s="13"/>
    </row>
    <row r="221" spans="1:14" ht="24">
      <c r="A221" s="11"/>
      <c r="B221" s="62"/>
      <c r="C221" s="112"/>
      <c r="D221" s="31"/>
      <c r="E221" s="38"/>
      <c r="F221" s="11"/>
      <c r="G221" s="38"/>
      <c r="H221" s="60"/>
      <c r="I221" s="10"/>
      <c r="J221" s="31"/>
      <c r="K221" s="31"/>
      <c r="L221" s="31"/>
      <c r="M221" s="13"/>
      <c r="N221" s="13"/>
    </row>
    <row r="222" spans="1:14" ht="24">
      <c r="A222" s="11"/>
      <c r="B222" s="62"/>
      <c r="C222" s="112"/>
      <c r="D222" s="31"/>
      <c r="E222" s="38"/>
      <c r="F222" s="11"/>
      <c r="G222" s="38"/>
      <c r="H222" s="60"/>
      <c r="I222" s="10"/>
      <c r="J222" s="31"/>
      <c r="K222" s="31"/>
      <c r="L222" s="31"/>
      <c r="M222" s="13"/>
      <c r="N222" s="13"/>
    </row>
    <row r="223" spans="1:14" ht="24">
      <c r="A223" s="11"/>
      <c r="B223" s="62"/>
      <c r="C223" s="112"/>
      <c r="D223" s="31"/>
      <c r="E223" s="38"/>
      <c r="F223" s="11"/>
      <c r="G223" s="38"/>
      <c r="H223" s="60"/>
      <c r="I223" s="10"/>
      <c r="J223" s="31"/>
      <c r="K223" s="31"/>
      <c r="L223" s="31"/>
      <c r="M223" s="13"/>
      <c r="N223" s="13"/>
    </row>
    <row r="224" spans="1:14" ht="24">
      <c r="A224" s="11"/>
      <c r="B224" s="62"/>
      <c r="C224" s="112"/>
      <c r="D224" s="31"/>
      <c r="E224" s="38"/>
      <c r="F224" s="11"/>
      <c r="G224" s="38"/>
      <c r="H224" s="60"/>
      <c r="I224" s="10"/>
      <c r="J224" s="31"/>
      <c r="K224" s="31"/>
      <c r="L224" s="31"/>
      <c r="M224" s="13"/>
      <c r="N224" s="13"/>
    </row>
    <row r="225" spans="1:14" ht="24">
      <c r="A225" s="11"/>
      <c r="B225" s="62"/>
      <c r="C225" s="112"/>
      <c r="D225" s="31"/>
      <c r="E225" s="38"/>
      <c r="F225" s="11"/>
      <c r="G225" s="38"/>
      <c r="H225" s="60"/>
      <c r="I225" s="10"/>
      <c r="J225" s="31"/>
      <c r="K225" s="31"/>
      <c r="L225" s="31"/>
      <c r="M225" s="13"/>
      <c r="N225" s="13"/>
    </row>
    <row r="226" spans="1:14" ht="24">
      <c r="A226" s="11"/>
      <c r="B226" s="62"/>
      <c r="C226" s="112"/>
      <c r="D226" s="31"/>
      <c r="E226" s="38"/>
      <c r="F226" s="11"/>
      <c r="G226" s="38"/>
      <c r="H226" s="60"/>
      <c r="I226" s="10"/>
      <c r="J226" s="31"/>
      <c r="K226" s="31"/>
      <c r="L226" s="31"/>
      <c r="M226" s="13"/>
      <c r="N226" s="13"/>
    </row>
    <row r="227" spans="1:14" ht="24">
      <c r="A227" s="11"/>
      <c r="B227" s="62"/>
      <c r="C227" s="112"/>
      <c r="D227" s="31"/>
      <c r="E227" s="38"/>
      <c r="F227" s="11"/>
      <c r="G227" s="38"/>
      <c r="H227" s="60"/>
      <c r="I227" s="10"/>
      <c r="J227" s="31"/>
      <c r="K227" s="31"/>
      <c r="L227" s="31"/>
      <c r="M227" s="13"/>
      <c r="N227" s="13"/>
    </row>
    <row r="228" spans="1:14" ht="24">
      <c r="A228" s="11"/>
      <c r="B228" s="62"/>
      <c r="C228" s="112"/>
      <c r="D228" s="31"/>
      <c r="E228" s="38"/>
      <c r="F228" s="11"/>
      <c r="G228" s="38"/>
      <c r="H228" s="60"/>
      <c r="I228" s="10"/>
      <c r="J228" s="31"/>
      <c r="K228" s="31"/>
      <c r="L228" s="31"/>
      <c r="M228" s="13"/>
      <c r="N228" s="13"/>
    </row>
    <row r="229" spans="1:14" ht="24">
      <c r="A229" s="11"/>
      <c r="B229" s="62"/>
      <c r="C229" s="112"/>
      <c r="D229" s="31"/>
      <c r="E229" s="38"/>
      <c r="F229" s="11"/>
      <c r="G229" s="38"/>
      <c r="H229" s="60"/>
      <c r="I229" s="10"/>
      <c r="J229" s="31"/>
      <c r="K229" s="31"/>
      <c r="L229" s="31"/>
      <c r="M229" s="13"/>
      <c r="N229" s="13"/>
    </row>
    <row r="230" spans="1:14" ht="24">
      <c r="A230" s="11"/>
      <c r="B230" s="62"/>
      <c r="C230" s="112"/>
      <c r="D230" s="31"/>
      <c r="E230" s="38"/>
      <c r="F230" s="11"/>
      <c r="G230" s="38"/>
      <c r="H230" s="60"/>
      <c r="I230" s="10"/>
      <c r="J230" s="31"/>
      <c r="K230" s="31"/>
      <c r="L230" s="31"/>
      <c r="M230" s="13"/>
      <c r="N230" s="13"/>
    </row>
    <row r="231" spans="1:14" ht="24">
      <c r="A231" s="11"/>
      <c r="B231" s="62"/>
      <c r="C231" s="112"/>
      <c r="D231" s="31"/>
      <c r="E231" s="38"/>
      <c r="F231" s="11"/>
      <c r="G231" s="38"/>
      <c r="H231" s="60"/>
      <c r="I231" s="10"/>
      <c r="J231" s="31"/>
      <c r="K231" s="31"/>
      <c r="L231" s="31"/>
      <c r="M231" s="13"/>
      <c r="N231" s="13"/>
    </row>
    <row r="232" spans="1:14" ht="24">
      <c r="A232" s="11"/>
      <c r="B232" s="62"/>
      <c r="C232" s="112"/>
      <c r="D232" s="31"/>
      <c r="E232" s="38"/>
      <c r="F232" s="11"/>
      <c r="G232" s="38"/>
      <c r="H232" s="60"/>
      <c r="I232" s="10"/>
      <c r="J232" s="31"/>
      <c r="K232" s="31"/>
      <c r="L232" s="31"/>
      <c r="M232" s="13"/>
      <c r="N232" s="13"/>
    </row>
    <row r="233" spans="1:14" ht="24">
      <c r="A233" s="11"/>
      <c r="B233" s="62"/>
      <c r="C233" s="112"/>
      <c r="D233" s="31"/>
      <c r="E233" s="38"/>
      <c r="F233" s="11"/>
      <c r="G233" s="38"/>
      <c r="H233" s="60"/>
      <c r="I233" s="10"/>
      <c r="J233" s="31"/>
      <c r="K233" s="31"/>
      <c r="L233" s="31"/>
      <c r="M233" s="13"/>
      <c r="N233" s="13"/>
    </row>
    <row r="234" spans="1:14" ht="24">
      <c r="A234" s="11"/>
      <c r="B234" s="62"/>
      <c r="C234" s="112"/>
      <c r="D234" s="31"/>
      <c r="E234" s="38"/>
      <c r="F234" s="11"/>
      <c r="G234" s="38"/>
      <c r="H234" s="60"/>
      <c r="I234" s="10"/>
      <c r="J234" s="31"/>
      <c r="K234" s="31"/>
      <c r="L234" s="31"/>
      <c r="M234" s="13"/>
      <c r="N234" s="13"/>
    </row>
    <row r="235" spans="1:14" ht="24">
      <c r="A235" s="11"/>
      <c r="B235" s="62"/>
      <c r="C235" s="112"/>
      <c r="D235" s="31"/>
      <c r="E235" s="38"/>
      <c r="F235" s="11"/>
      <c r="G235" s="38"/>
      <c r="H235" s="60"/>
      <c r="I235" s="10"/>
      <c r="J235" s="31"/>
      <c r="K235" s="31"/>
      <c r="L235" s="31"/>
      <c r="M235" s="13"/>
      <c r="N235" s="13"/>
    </row>
    <row r="236" spans="1:14" ht="24">
      <c r="A236" s="11"/>
      <c r="B236" s="62"/>
      <c r="C236" s="112"/>
      <c r="D236" s="31"/>
      <c r="E236" s="38"/>
      <c r="F236" s="11"/>
      <c r="G236" s="38"/>
      <c r="H236" s="60"/>
      <c r="I236" s="10"/>
      <c r="J236" s="31"/>
      <c r="K236" s="31"/>
      <c r="L236" s="31"/>
      <c r="M236" s="13"/>
      <c r="N236" s="13"/>
    </row>
    <row r="237" spans="1:14" ht="24">
      <c r="A237" s="11"/>
      <c r="B237" s="62"/>
      <c r="C237" s="112"/>
      <c r="D237" s="31"/>
      <c r="E237" s="38"/>
      <c r="F237" s="11"/>
      <c r="G237" s="38"/>
      <c r="H237" s="60"/>
      <c r="I237" s="10"/>
      <c r="J237" s="31"/>
      <c r="K237" s="31"/>
      <c r="L237" s="31"/>
      <c r="M237" s="13"/>
      <c r="N237" s="13"/>
    </row>
    <row r="238" spans="1:14" ht="24">
      <c r="A238" s="11"/>
      <c r="B238" s="62"/>
      <c r="C238" s="112"/>
      <c r="D238" s="31"/>
      <c r="E238" s="38"/>
      <c r="F238" s="11"/>
      <c r="G238" s="38"/>
      <c r="H238" s="60"/>
      <c r="I238" s="10"/>
      <c r="J238" s="31"/>
      <c r="K238" s="31"/>
      <c r="L238" s="31"/>
      <c r="M238" s="13"/>
      <c r="N238" s="13"/>
    </row>
    <row r="239" spans="1:14" ht="24">
      <c r="A239" s="11"/>
      <c r="B239" s="62"/>
      <c r="C239" s="112"/>
      <c r="D239" s="31"/>
      <c r="E239" s="38"/>
      <c r="F239" s="11"/>
      <c r="G239" s="38"/>
      <c r="H239" s="60"/>
      <c r="I239" s="10"/>
      <c r="J239" s="31"/>
      <c r="K239" s="31"/>
      <c r="L239" s="31"/>
      <c r="M239" s="13"/>
      <c r="N239" s="13"/>
    </row>
    <row r="240" spans="1:14" ht="24">
      <c r="A240" s="11"/>
      <c r="B240" s="62"/>
      <c r="C240" s="112"/>
      <c r="D240" s="31"/>
      <c r="E240" s="38"/>
      <c r="F240" s="11"/>
      <c r="G240" s="38"/>
      <c r="H240" s="60"/>
      <c r="I240" s="10"/>
      <c r="J240" s="31"/>
      <c r="K240" s="31"/>
      <c r="L240" s="31"/>
      <c r="M240" s="13"/>
      <c r="N240" s="13"/>
    </row>
    <row r="241" spans="1:14" ht="24">
      <c r="A241" s="11"/>
      <c r="B241" s="62"/>
      <c r="C241" s="112"/>
      <c r="D241" s="31"/>
      <c r="E241" s="38"/>
      <c r="F241" s="11"/>
      <c r="G241" s="38"/>
      <c r="H241" s="60"/>
      <c r="I241" s="10"/>
      <c r="J241" s="31"/>
      <c r="K241" s="31"/>
      <c r="L241" s="31"/>
      <c r="M241" s="13"/>
      <c r="N241" s="13"/>
    </row>
    <row r="242" spans="1:14" ht="24">
      <c r="A242" s="11"/>
      <c r="B242" s="62"/>
      <c r="C242" s="112"/>
      <c r="D242" s="31"/>
      <c r="E242" s="38"/>
      <c r="F242" s="11"/>
      <c r="G242" s="38"/>
      <c r="H242" s="60"/>
      <c r="I242" s="10"/>
      <c r="J242" s="31"/>
      <c r="K242" s="31"/>
      <c r="L242" s="31"/>
      <c r="M242" s="13"/>
      <c r="N242" s="13"/>
    </row>
    <row r="243" spans="1:14" ht="24">
      <c r="A243" s="11"/>
      <c r="B243" s="62"/>
      <c r="C243" s="112"/>
      <c r="D243" s="31"/>
      <c r="E243" s="38"/>
      <c r="F243" s="11"/>
      <c r="G243" s="38"/>
      <c r="H243" s="60"/>
      <c r="I243" s="10"/>
      <c r="J243" s="31"/>
      <c r="K243" s="31"/>
      <c r="L243" s="31"/>
      <c r="M243" s="13"/>
      <c r="N243" s="13"/>
    </row>
    <row r="244" spans="1:14" ht="24">
      <c r="A244" s="11"/>
      <c r="B244" s="62"/>
      <c r="C244" s="112"/>
      <c r="D244" s="31"/>
      <c r="E244" s="38"/>
      <c r="F244" s="11"/>
      <c r="G244" s="38"/>
      <c r="H244" s="60"/>
      <c r="I244" s="10"/>
      <c r="J244" s="31"/>
      <c r="K244" s="31"/>
      <c r="L244" s="31"/>
      <c r="M244" s="13"/>
      <c r="N244" s="13"/>
    </row>
    <row r="245" spans="1:14" ht="24">
      <c r="A245" s="11"/>
      <c r="B245" s="62"/>
      <c r="C245" s="112"/>
      <c r="D245" s="31"/>
      <c r="E245" s="38"/>
      <c r="F245" s="11"/>
      <c r="G245" s="38"/>
      <c r="H245" s="60"/>
      <c r="I245" s="10"/>
      <c r="J245" s="31"/>
      <c r="K245" s="31"/>
      <c r="L245" s="31"/>
      <c r="M245" s="13"/>
      <c r="N245" s="13"/>
    </row>
    <row r="246" spans="1:14" ht="24">
      <c r="A246" s="11"/>
      <c r="B246" s="62"/>
      <c r="C246" s="112"/>
      <c r="D246" s="31"/>
      <c r="E246" s="38"/>
      <c r="F246" s="11"/>
      <c r="G246" s="38"/>
      <c r="H246" s="60"/>
      <c r="I246" s="10"/>
      <c r="J246" s="31"/>
      <c r="K246" s="31"/>
      <c r="L246" s="31"/>
      <c r="M246" s="13"/>
      <c r="N246" s="13"/>
    </row>
    <row r="247" spans="1:14" ht="24">
      <c r="A247" s="11"/>
      <c r="B247" s="62"/>
      <c r="C247" s="112"/>
      <c r="D247" s="31"/>
      <c r="E247" s="38"/>
      <c r="F247" s="11"/>
      <c r="G247" s="38"/>
      <c r="H247" s="60"/>
      <c r="I247" s="10"/>
      <c r="J247" s="31"/>
      <c r="K247" s="31"/>
      <c r="L247" s="31"/>
      <c r="M247" s="13"/>
      <c r="N247" s="13"/>
    </row>
    <row r="248" spans="1:14" ht="24">
      <c r="A248" s="11"/>
      <c r="B248" s="62"/>
      <c r="C248" s="112"/>
      <c r="D248" s="31"/>
      <c r="E248" s="38"/>
      <c r="F248" s="11"/>
      <c r="G248" s="38"/>
      <c r="H248" s="60"/>
      <c r="I248" s="10"/>
      <c r="J248" s="31"/>
      <c r="K248" s="31"/>
      <c r="L248" s="31"/>
      <c r="M248" s="13"/>
      <c r="N248" s="13"/>
    </row>
    <row r="249" spans="1:14" ht="24">
      <c r="A249" s="11"/>
      <c r="B249" s="62"/>
      <c r="C249" s="112"/>
      <c r="D249" s="31"/>
      <c r="E249" s="38"/>
      <c r="F249" s="11"/>
      <c r="G249" s="38"/>
      <c r="H249" s="60"/>
      <c r="I249" s="10"/>
      <c r="J249" s="31"/>
      <c r="K249" s="31"/>
      <c r="L249" s="31"/>
      <c r="M249" s="13"/>
      <c r="N249" s="13"/>
    </row>
    <row r="250" spans="1:14" ht="24">
      <c r="A250" s="11"/>
      <c r="B250" s="62"/>
      <c r="C250" s="112"/>
      <c r="D250" s="31"/>
      <c r="E250" s="38"/>
      <c r="F250" s="11"/>
      <c r="G250" s="38"/>
      <c r="H250" s="60"/>
      <c r="I250" s="10"/>
      <c r="J250" s="31"/>
      <c r="K250" s="31"/>
      <c r="L250" s="31"/>
      <c r="M250" s="13"/>
      <c r="N250" s="13"/>
    </row>
    <row r="251" spans="1:14" ht="24">
      <c r="A251" s="11"/>
      <c r="B251" s="62"/>
      <c r="C251" s="112"/>
      <c r="D251" s="31"/>
      <c r="E251" s="38"/>
      <c r="F251" s="11"/>
      <c r="G251" s="38"/>
      <c r="H251" s="60"/>
      <c r="I251" s="10"/>
      <c r="J251" s="31"/>
      <c r="K251" s="31"/>
      <c r="L251" s="31"/>
      <c r="M251" s="13"/>
      <c r="N251" s="13"/>
    </row>
    <row r="252" spans="1:14" ht="24">
      <c r="A252" s="11"/>
      <c r="B252" s="62"/>
      <c r="C252" s="112"/>
      <c r="D252" s="31"/>
      <c r="E252" s="38"/>
      <c r="F252" s="11"/>
      <c r="G252" s="38"/>
      <c r="H252" s="60"/>
      <c r="I252" s="10"/>
      <c r="J252" s="31"/>
      <c r="K252" s="31"/>
      <c r="L252" s="31"/>
      <c r="M252" s="13"/>
      <c r="N252" s="13"/>
    </row>
    <row r="253" spans="1:14" ht="24">
      <c r="A253" s="11"/>
      <c r="B253" s="62"/>
      <c r="C253" s="112"/>
      <c r="D253" s="31"/>
      <c r="E253" s="38"/>
      <c r="F253" s="11"/>
      <c r="G253" s="38"/>
      <c r="H253" s="60"/>
      <c r="I253" s="10"/>
      <c r="J253" s="31"/>
      <c r="K253" s="31"/>
      <c r="L253" s="31"/>
      <c r="M253" s="13"/>
      <c r="N253" s="13"/>
    </row>
    <row r="254" spans="1:14" ht="24">
      <c r="A254" s="11"/>
      <c r="B254" s="62"/>
      <c r="C254" s="112"/>
      <c r="D254" s="31"/>
      <c r="E254" s="38"/>
      <c r="F254" s="11"/>
      <c r="G254" s="38"/>
      <c r="H254" s="60"/>
      <c r="I254" s="10"/>
      <c r="J254" s="31"/>
      <c r="K254" s="31"/>
      <c r="L254" s="31"/>
      <c r="M254" s="13"/>
      <c r="N254" s="13"/>
    </row>
    <row r="255" spans="1:14" ht="24">
      <c r="A255" s="11"/>
      <c r="B255" s="62"/>
      <c r="C255" s="112"/>
      <c r="D255" s="31"/>
      <c r="E255" s="38"/>
      <c r="F255" s="11"/>
      <c r="G255" s="38"/>
      <c r="H255" s="60"/>
      <c r="I255" s="10"/>
      <c r="J255" s="31"/>
      <c r="K255" s="31"/>
      <c r="L255" s="31"/>
      <c r="M255" s="13"/>
      <c r="N255" s="13"/>
    </row>
    <row r="256" spans="1:14" ht="24">
      <c r="A256" s="11"/>
      <c r="B256" s="62"/>
      <c r="C256" s="112"/>
      <c r="D256" s="31"/>
      <c r="E256" s="38"/>
      <c r="F256" s="11"/>
      <c r="G256" s="38"/>
      <c r="H256" s="60"/>
      <c r="I256" s="10"/>
      <c r="J256" s="31"/>
      <c r="K256" s="31"/>
      <c r="L256" s="31"/>
      <c r="M256" s="13"/>
      <c r="N256" s="13"/>
    </row>
    <row r="257" spans="1:14" ht="24">
      <c r="A257" s="11"/>
      <c r="B257" s="62"/>
      <c r="C257" s="112"/>
      <c r="D257" s="31"/>
      <c r="E257" s="38"/>
      <c r="F257" s="11"/>
      <c r="G257" s="38"/>
      <c r="H257" s="60"/>
      <c r="I257" s="10"/>
      <c r="J257" s="31"/>
      <c r="K257" s="31"/>
      <c r="L257" s="31"/>
      <c r="M257" s="13"/>
      <c r="N257" s="13"/>
    </row>
    <row r="258" spans="1:14" ht="24">
      <c r="A258" s="11"/>
      <c r="B258" s="62"/>
      <c r="C258" s="112"/>
      <c r="D258" s="31"/>
      <c r="E258" s="38"/>
      <c r="F258" s="11"/>
      <c r="G258" s="38"/>
      <c r="H258" s="60"/>
      <c r="I258" s="10"/>
      <c r="J258" s="31"/>
      <c r="K258" s="31"/>
      <c r="L258" s="31"/>
      <c r="M258" s="13"/>
      <c r="N258" s="13"/>
    </row>
    <row r="259" spans="1:14" ht="24">
      <c r="A259" s="11"/>
      <c r="B259" s="62"/>
      <c r="C259" s="112"/>
      <c r="D259" s="31"/>
      <c r="E259" s="38"/>
      <c r="F259" s="11"/>
      <c r="G259" s="38"/>
      <c r="H259" s="60"/>
      <c r="I259" s="10"/>
      <c r="J259" s="31"/>
      <c r="K259" s="31"/>
      <c r="L259" s="31"/>
      <c r="M259" s="13"/>
      <c r="N259" s="13"/>
    </row>
    <row r="260" spans="1:14" ht="24">
      <c r="A260" s="11"/>
      <c r="B260" s="62"/>
      <c r="C260" s="112"/>
      <c r="D260" s="31"/>
      <c r="E260" s="38"/>
      <c r="F260" s="11"/>
      <c r="G260" s="38"/>
      <c r="H260" s="60"/>
      <c r="I260" s="10"/>
      <c r="J260" s="31"/>
      <c r="K260" s="31"/>
      <c r="L260" s="31"/>
      <c r="M260" s="13"/>
      <c r="N260" s="13"/>
    </row>
    <row r="261" spans="1:14" ht="24">
      <c r="A261" s="11"/>
      <c r="B261" s="62"/>
      <c r="C261" s="112"/>
      <c r="D261" s="31"/>
      <c r="E261" s="38"/>
      <c r="F261" s="11"/>
      <c r="G261" s="38"/>
      <c r="H261" s="60"/>
      <c r="I261" s="10"/>
      <c r="J261" s="31"/>
      <c r="K261" s="31"/>
      <c r="L261" s="31"/>
      <c r="M261" s="13"/>
      <c r="N261" s="13"/>
    </row>
    <row r="262" spans="1:14" ht="24">
      <c r="A262" s="11"/>
      <c r="B262" s="62"/>
      <c r="C262" s="112"/>
      <c r="D262" s="31"/>
      <c r="E262" s="38"/>
      <c r="F262" s="11"/>
      <c r="G262" s="38"/>
      <c r="H262" s="60"/>
      <c r="I262" s="10"/>
      <c r="J262" s="31"/>
      <c r="K262" s="31"/>
      <c r="L262" s="31"/>
      <c r="M262" s="13"/>
      <c r="N262" s="13"/>
    </row>
    <row r="263" spans="1:14" ht="24">
      <c r="A263" s="11"/>
      <c r="B263" s="62"/>
      <c r="C263" s="112"/>
      <c r="D263" s="31"/>
      <c r="E263" s="38"/>
      <c r="F263" s="11"/>
      <c r="G263" s="38"/>
      <c r="H263" s="60"/>
      <c r="I263" s="10"/>
      <c r="J263" s="31"/>
      <c r="K263" s="31"/>
      <c r="L263" s="31"/>
      <c r="M263" s="13"/>
      <c r="N263" s="13"/>
    </row>
    <row r="264" spans="1:14" ht="24">
      <c r="A264" s="11"/>
      <c r="B264" s="62"/>
      <c r="C264" s="112"/>
      <c r="D264" s="31"/>
      <c r="E264" s="38"/>
      <c r="F264" s="11"/>
      <c r="G264" s="38"/>
      <c r="H264" s="60"/>
      <c r="I264" s="10"/>
      <c r="J264" s="31"/>
      <c r="K264" s="31"/>
      <c r="L264" s="31"/>
      <c r="M264" s="13"/>
      <c r="N264" s="13"/>
    </row>
    <row r="265" spans="1:14" ht="24">
      <c r="A265" s="11"/>
      <c r="B265" s="62"/>
      <c r="C265" s="112"/>
      <c r="D265" s="31"/>
      <c r="E265" s="38"/>
      <c r="F265" s="11"/>
      <c r="G265" s="38"/>
      <c r="H265" s="60"/>
      <c r="I265" s="10"/>
      <c r="J265" s="31"/>
      <c r="K265" s="31"/>
      <c r="L265" s="31"/>
      <c r="M265" s="13"/>
      <c r="N265" s="13"/>
    </row>
    <row r="266" spans="1:14" ht="24">
      <c r="A266" s="11"/>
      <c r="B266" s="62"/>
      <c r="C266" s="112"/>
      <c r="D266" s="31"/>
      <c r="E266" s="38"/>
      <c r="F266" s="11"/>
      <c r="G266" s="38"/>
      <c r="H266" s="60"/>
      <c r="I266" s="10"/>
      <c r="J266" s="31"/>
      <c r="K266" s="31"/>
      <c r="L266" s="31"/>
      <c r="M266" s="11"/>
      <c r="N266" s="11"/>
    </row>
    <row r="267" spans="1:14" ht="24">
      <c r="A267" s="11"/>
      <c r="B267" s="62"/>
      <c r="C267" s="112"/>
      <c r="D267" s="31"/>
      <c r="E267" s="38"/>
      <c r="F267" s="11"/>
      <c r="G267" s="38"/>
      <c r="H267" s="60"/>
      <c r="I267" s="10"/>
      <c r="J267" s="31"/>
      <c r="K267" s="31"/>
      <c r="L267" s="31"/>
      <c r="M267" s="11"/>
      <c r="N267" s="11"/>
    </row>
    <row r="268" spans="1:14" ht="24">
      <c r="A268" s="11"/>
      <c r="B268" s="62"/>
      <c r="C268" s="112"/>
      <c r="D268" s="31"/>
      <c r="E268" s="38"/>
      <c r="F268" s="11"/>
      <c r="G268" s="38"/>
      <c r="H268" s="60"/>
      <c r="I268" s="10"/>
      <c r="J268" s="31"/>
      <c r="K268" s="31"/>
      <c r="L268" s="31"/>
      <c r="M268" s="11"/>
      <c r="N268" s="11"/>
    </row>
    <row r="269" spans="1:14" ht="24">
      <c r="A269" s="11"/>
      <c r="B269" s="62"/>
      <c r="C269" s="112"/>
      <c r="D269" s="31"/>
      <c r="E269" s="38"/>
      <c r="F269" s="11"/>
      <c r="G269" s="38"/>
      <c r="H269" s="60"/>
      <c r="I269" s="10"/>
      <c r="J269" s="31"/>
      <c r="K269" s="31"/>
      <c r="L269" s="31"/>
      <c r="M269" s="11"/>
      <c r="N269" s="11"/>
    </row>
    <row r="270" spans="1:14" ht="24">
      <c r="A270" s="11"/>
      <c r="B270" s="62"/>
      <c r="C270" s="112"/>
      <c r="D270" s="31"/>
      <c r="E270" s="38"/>
      <c r="F270" s="11"/>
      <c r="G270" s="38"/>
      <c r="H270" s="60"/>
      <c r="I270" s="10"/>
      <c r="J270" s="31"/>
      <c r="K270" s="31"/>
      <c r="L270" s="31"/>
      <c r="M270" s="11"/>
      <c r="N270" s="11"/>
    </row>
    <row r="271" spans="1:14" ht="24">
      <c r="A271" s="11"/>
      <c r="B271" s="62"/>
      <c r="C271" s="112"/>
      <c r="D271" s="31"/>
      <c r="E271" s="38"/>
      <c r="F271" s="11"/>
      <c r="G271" s="38"/>
      <c r="H271" s="60"/>
      <c r="I271" s="10"/>
      <c r="J271" s="31"/>
      <c r="K271" s="31"/>
      <c r="L271" s="31"/>
      <c r="M271" s="11"/>
      <c r="N271" s="11"/>
    </row>
    <row r="272" spans="1:14" ht="24">
      <c r="A272" s="11"/>
      <c r="B272" s="62"/>
      <c r="C272" s="112"/>
      <c r="D272" s="31"/>
      <c r="E272" s="38"/>
      <c r="F272" s="11"/>
      <c r="G272" s="38"/>
      <c r="H272" s="60"/>
      <c r="I272" s="10"/>
      <c r="J272" s="31"/>
      <c r="K272" s="31"/>
      <c r="L272" s="31"/>
      <c r="M272" s="11"/>
      <c r="N272" s="11"/>
    </row>
    <row r="273" spans="1:14" ht="24">
      <c r="A273" s="11"/>
      <c r="B273" s="62"/>
      <c r="C273" s="112"/>
      <c r="D273" s="31"/>
      <c r="E273" s="38"/>
      <c r="F273" s="11"/>
      <c r="G273" s="38"/>
      <c r="H273" s="60"/>
      <c r="I273" s="10"/>
      <c r="J273" s="31"/>
      <c r="K273" s="31"/>
      <c r="L273" s="31"/>
      <c r="M273" s="11"/>
      <c r="N273" s="11"/>
    </row>
    <row r="274" spans="1:14" ht="24">
      <c r="A274" s="11"/>
      <c r="B274" s="62"/>
      <c r="C274" s="112"/>
      <c r="D274" s="31"/>
      <c r="E274" s="38"/>
      <c r="F274" s="11"/>
      <c r="G274" s="38"/>
      <c r="H274" s="60"/>
      <c r="I274" s="10"/>
      <c r="J274" s="31"/>
      <c r="K274" s="31"/>
      <c r="L274" s="31"/>
      <c r="M274" s="11"/>
      <c r="N274" s="11"/>
    </row>
    <row r="275" spans="1:14" ht="24">
      <c r="A275" s="11"/>
      <c r="B275" s="62"/>
      <c r="C275" s="112"/>
      <c r="D275" s="31"/>
      <c r="E275" s="38"/>
      <c r="F275" s="11"/>
      <c r="G275" s="38"/>
      <c r="H275" s="60"/>
      <c r="I275" s="10"/>
      <c r="J275" s="31"/>
      <c r="K275" s="31"/>
      <c r="L275" s="31"/>
      <c r="M275" s="11"/>
      <c r="N275" s="11"/>
    </row>
    <row r="276" spans="1:14" ht="24">
      <c r="A276" s="11"/>
      <c r="B276" s="62"/>
      <c r="C276" s="112"/>
      <c r="D276" s="31"/>
      <c r="E276" s="38"/>
      <c r="F276" s="11"/>
      <c r="G276" s="38"/>
      <c r="H276" s="60"/>
      <c r="I276" s="10"/>
      <c r="J276" s="31"/>
      <c r="K276" s="31"/>
      <c r="L276" s="31"/>
      <c r="M276" s="11"/>
      <c r="N276" s="11"/>
    </row>
    <row r="277" spans="1:14" ht="24">
      <c r="A277" s="11"/>
      <c r="B277" s="62"/>
      <c r="C277" s="112"/>
      <c r="D277" s="31"/>
      <c r="E277" s="38"/>
      <c r="F277" s="11"/>
      <c r="G277" s="38"/>
      <c r="H277" s="60"/>
      <c r="I277" s="10"/>
      <c r="J277" s="31"/>
      <c r="K277" s="31"/>
      <c r="L277" s="31"/>
      <c r="M277" s="11"/>
      <c r="N277" s="11"/>
    </row>
    <row r="278" spans="1:14" ht="24">
      <c r="A278" s="11"/>
      <c r="B278" s="62"/>
      <c r="C278" s="112"/>
      <c r="D278" s="31"/>
      <c r="E278" s="38"/>
      <c r="F278" s="11"/>
      <c r="G278" s="38"/>
      <c r="H278" s="60"/>
      <c r="I278" s="10"/>
      <c r="J278" s="31"/>
      <c r="K278" s="31"/>
      <c r="L278" s="31"/>
      <c r="M278" s="11"/>
      <c r="N278" s="11"/>
    </row>
    <row r="279" spans="1:14" ht="24">
      <c r="A279" s="11"/>
      <c r="B279" s="62"/>
      <c r="C279" s="112"/>
      <c r="D279" s="31"/>
      <c r="E279" s="38"/>
      <c r="F279" s="11"/>
      <c r="G279" s="38"/>
      <c r="H279" s="60"/>
      <c r="I279" s="10"/>
      <c r="J279" s="31"/>
      <c r="K279" s="31"/>
      <c r="L279" s="31"/>
      <c r="M279" s="11"/>
      <c r="N279" s="11"/>
    </row>
    <row r="280" spans="1:14" ht="24">
      <c r="A280" s="11"/>
      <c r="B280" s="62"/>
      <c r="C280" s="112"/>
      <c r="D280" s="31"/>
      <c r="E280" s="38"/>
      <c r="F280" s="11"/>
      <c r="G280" s="38"/>
      <c r="H280" s="60"/>
      <c r="I280" s="10"/>
      <c r="J280" s="31"/>
      <c r="K280" s="31"/>
      <c r="L280" s="31"/>
      <c r="M280" s="11"/>
      <c r="N280" s="11"/>
    </row>
    <row r="281" spans="1:14" ht="24">
      <c r="A281" s="11"/>
      <c r="B281" s="62"/>
      <c r="C281" s="112"/>
      <c r="D281" s="31"/>
      <c r="E281" s="38"/>
      <c r="F281" s="11"/>
      <c r="G281" s="38"/>
      <c r="H281" s="60"/>
      <c r="I281" s="10"/>
      <c r="J281" s="31"/>
      <c r="K281" s="31"/>
      <c r="L281" s="31"/>
      <c r="M281" s="11"/>
      <c r="N281" s="11"/>
    </row>
    <row r="282" spans="1:14" ht="24">
      <c r="A282" s="11"/>
      <c r="B282" s="62"/>
      <c r="C282" s="112"/>
      <c r="D282" s="31"/>
      <c r="E282" s="38"/>
      <c r="F282" s="11"/>
      <c r="G282" s="38"/>
      <c r="H282" s="60"/>
      <c r="I282" s="10"/>
      <c r="J282" s="31"/>
      <c r="K282" s="31"/>
      <c r="L282" s="31"/>
      <c r="M282" s="11"/>
      <c r="N282" s="11"/>
    </row>
    <row r="283" spans="1:14" ht="24">
      <c r="A283" s="11"/>
      <c r="B283" s="62"/>
      <c r="C283" s="112"/>
      <c r="D283" s="31"/>
      <c r="E283" s="38"/>
      <c r="F283" s="11"/>
      <c r="G283" s="38"/>
      <c r="H283" s="60"/>
      <c r="I283" s="10"/>
      <c r="J283" s="31"/>
      <c r="K283" s="31"/>
      <c r="L283" s="31"/>
      <c r="M283" s="11"/>
      <c r="N283" s="11"/>
    </row>
    <row r="284" spans="1:14" ht="24">
      <c r="A284" s="11"/>
      <c r="B284" s="62"/>
      <c r="C284" s="112"/>
      <c r="D284" s="31"/>
      <c r="E284" s="38"/>
      <c r="F284" s="11"/>
      <c r="G284" s="38"/>
      <c r="H284" s="60"/>
      <c r="I284" s="10"/>
      <c r="J284" s="31"/>
      <c r="K284" s="31"/>
      <c r="L284" s="31"/>
      <c r="M284" s="11"/>
      <c r="N284" s="11"/>
    </row>
    <row r="285" spans="1:14" ht="24">
      <c r="A285" s="11"/>
      <c r="B285" s="62"/>
      <c r="C285" s="112"/>
      <c r="D285" s="31"/>
      <c r="E285" s="38"/>
      <c r="F285" s="11"/>
      <c r="G285" s="38"/>
      <c r="H285" s="60"/>
      <c r="I285" s="10"/>
      <c r="J285" s="31"/>
      <c r="K285" s="31"/>
      <c r="L285" s="31"/>
      <c r="M285" s="11"/>
      <c r="N285" s="11"/>
    </row>
    <row r="286" spans="1:14" ht="24">
      <c r="A286" s="11"/>
      <c r="B286" s="62"/>
      <c r="C286" s="112"/>
      <c r="D286" s="31"/>
      <c r="E286" s="38"/>
      <c r="F286" s="11"/>
      <c r="G286" s="38"/>
      <c r="H286" s="60"/>
      <c r="I286" s="10"/>
      <c r="J286" s="31"/>
      <c r="K286" s="31"/>
      <c r="L286" s="31"/>
      <c r="M286" s="11"/>
      <c r="N286" s="11"/>
    </row>
    <row r="287" spans="1:14" ht="24">
      <c r="A287" s="11"/>
      <c r="B287" s="62"/>
      <c r="C287" s="112"/>
      <c r="D287" s="31"/>
      <c r="E287" s="38"/>
      <c r="F287" s="11"/>
      <c r="G287" s="38"/>
      <c r="H287" s="60"/>
      <c r="I287" s="10"/>
      <c r="J287" s="31"/>
      <c r="K287" s="31"/>
      <c r="L287" s="31"/>
      <c r="M287" s="11"/>
      <c r="N287" s="11"/>
    </row>
    <row r="288" spans="1:14" ht="24">
      <c r="A288" s="11"/>
      <c r="B288" s="62"/>
      <c r="C288" s="112"/>
      <c r="D288" s="31"/>
      <c r="E288" s="38"/>
      <c r="F288" s="11"/>
      <c r="G288" s="38"/>
      <c r="H288" s="60"/>
      <c r="I288" s="10"/>
      <c r="J288" s="31"/>
      <c r="K288" s="31"/>
      <c r="L288" s="31"/>
      <c r="M288" s="11"/>
      <c r="N288" s="11"/>
    </row>
    <row r="289" spans="1:14" ht="24">
      <c r="A289" s="11"/>
      <c r="B289" s="62"/>
      <c r="C289" s="112"/>
      <c r="D289" s="31"/>
      <c r="E289" s="38"/>
      <c r="F289" s="11"/>
      <c r="G289" s="38"/>
      <c r="H289" s="60"/>
      <c r="I289" s="10"/>
      <c r="J289" s="31"/>
      <c r="K289" s="31"/>
      <c r="L289" s="31"/>
      <c r="M289" s="11"/>
      <c r="N289" s="11"/>
    </row>
    <row r="290" spans="1:14" ht="24">
      <c r="A290" s="11"/>
      <c r="B290" s="62"/>
      <c r="C290" s="112"/>
      <c r="D290" s="31"/>
      <c r="E290" s="38"/>
      <c r="F290" s="11"/>
      <c r="G290" s="38"/>
      <c r="H290" s="60"/>
      <c r="I290" s="10"/>
      <c r="J290" s="31"/>
      <c r="K290" s="31"/>
      <c r="L290" s="31"/>
      <c r="M290" s="11"/>
      <c r="N290" s="11"/>
    </row>
    <row r="291" spans="1:14" ht="24">
      <c r="A291" s="11"/>
      <c r="B291" s="62"/>
      <c r="C291" s="112"/>
      <c r="D291" s="31"/>
      <c r="E291" s="38"/>
      <c r="F291" s="11"/>
      <c r="G291" s="38"/>
      <c r="H291" s="60"/>
      <c r="I291" s="10"/>
      <c r="J291" s="31"/>
      <c r="K291" s="31"/>
      <c r="L291" s="31"/>
      <c r="M291" s="11"/>
      <c r="N291" s="11"/>
    </row>
    <row r="292" spans="1:14" ht="24">
      <c r="A292" s="11"/>
      <c r="B292" s="62"/>
      <c r="C292" s="112"/>
      <c r="D292" s="31"/>
      <c r="E292" s="38"/>
      <c r="F292" s="11"/>
      <c r="G292" s="38"/>
      <c r="H292" s="60"/>
      <c r="I292" s="10"/>
      <c r="J292" s="31"/>
      <c r="K292" s="31"/>
      <c r="L292" s="31"/>
      <c r="M292" s="11"/>
      <c r="N292" s="11"/>
    </row>
    <row r="293" spans="1:14" ht="24">
      <c r="A293" s="11"/>
      <c r="B293" s="62"/>
      <c r="C293" s="112"/>
      <c r="D293" s="31"/>
      <c r="E293" s="38"/>
      <c r="F293" s="11"/>
      <c r="G293" s="38"/>
      <c r="H293" s="60"/>
      <c r="I293" s="10"/>
      <c r="J293" s="31"/>
      <c r="K293" s="31"/>
      <c r="L293" s="31"/>
      <c r="M293" s="11"/>
      <c r="N293" s="11"/>
    </row>
    <row r="294" spans="1:14" ht="24">
      <c r="A294" s="11"/>
      <c r="B294" s="62"/>
      <c r="C294" s="112"/>
      <c r="D294" s="31"/>
      <c r="E294" s="38"/>
      <c r="F294" s="11"/>
      <c r="G294" s="38"/>
      <c r="H294" s="60"/>
      <c r="I294" s="10"/>
      <c r="J294" s="31"/>
      <c r="K294" s="31"/>
      <c r="L294" s="31"/>
      <c r="M294" s="11"/>
      <c r="N294" s="11"/>
    </row>
    <row r="295" spans="1:14" ht="24">
      <c r="A295" s="11"/>
      <c r="B295" s="62"/>
      <c r="C295" s="112"/>
      <c r="D295" s="31"/>
      <c r="E295" s="38"/>
      <c r="F295" s="11"/>
      <c r="G295" s="38"/>
      <c r="H295" s="60"/>
      <c r="I295" s="10"/>
      <c r="J295" s="31"/>
      <c r="K295" s="31"/>
      <c r="L295" s="31"/>
      <c r="M295" s="11"/>
      <c r="N295" s="11"/>
    </row>
    <row r="296" spans="1:14" ht="24">
      <c r="A296" s="11"/>
      <c r="B296" s="62"/>
      <c r="C296" s="112"/>
      <c r="D296" s="31"/>
      <c r="E296" s="38"/>
      <c r="F296" s="11"/>
      <c r="G296" s="38"/>
      <c r="H296" s="60"/>
      <c r="I296" s="10"/>
      <c r="J296" s="31"/>
      <c r="K296" s="31"/>
      <c r="L296" s="31"/>
      <c r="M296" s="11"/>
      <c r="N296" s="11"/>
    </row>
    <row r="297" spans="1:14" ht="24">
      <c r="A297" s="11"/>
      <c r="B297" s="62"/>
      <c r="C297" s="112"/>
      <c r="D297" s="31"/>
      <c r="E297" s="38"/>
      <c r="F297" s="11"/>
      <c r="G297" s="38"/>
      <c r="H297" s="60"/>
      <c r="I297" s="10"/>
      <c r="J297" s="31"/>
      <c r="K297" s="31"/>
      <c r="L297" s="31"/>
      <c r="M297" s="11"/>
      <c r="N297" s="11"/>
    </row>
    <row r="298" spans="1:14" ht="24">
      <c r="A298" s="11"/>
      <c r="B298" s="62"/>
      <c r="C298" s="112"/>
      <c r="D298" s="31"/>
      <c r="E298" s="38"/>
      <c r="F298" s="11"/>
      <c r="G298" s="38"/>
      <c r="H298" s="60"/>
      <c r="I298" s="10"/>
      <c r="J298" s="31"/>
      <c r="K298" s="31"/>
      <c r="L298" s="31"/>
      <c r="M298" s="11"/>
      <c r="N298" s="11"/>
    </row>
    <row r="299" spans="1:14" ht="24">
      <c r="A299" s="11"/>
      <c r="B299" s="62"/>
      <c r="C299" s="112"/>
      <c r="D299" s="31"/>
      <c r="E299" s="38"/>
      <c r="F299" s="11"/>
      <c r="G299" s="38"/>
      <c r="H299" s="60"/>
      <c r="I299" s="10"/>
      <c r="J299" s="31"/>
      <c r="K299" s="31"/>
      <c r="L299" s="31"/>
      <c r="M299" s="11"/>
      <c r="N299" s="11"/>
    </row>
    <row r="300" spans="1:14" ht="24">
      <c r="A300" s="11"/>
      <c r="B300" s="62"/>
      <c r="C300" s="112"/>
      <c r="D300" s="31"/>
      <c r="E300" s="38"/>
      <c r="F300" s="11"/>
      <c r="G300" s="38"/>
      <c r="H300" s="60"/>
      <c r="I300" s="10"/>
      <c r="J300" s="31"/>
      <c r="K300" s="31"/>
      <c r="L300" s="31"/>
      <c r="M300" s="11"/>
      <c r="N300" s="11"/>
    </row>
    <row r="301" spans="1:14" ht="24">
      <c r="A301" s="11"/>
      <c r="B301" s="62"/>
      <c r="C301" s="112"/>
      <c r="D301" s="31"/>
      <c r="E301" s="38"/>
      <c r="F301" s="11"/>
      <c r="G301" s="38"/>
      <c r="H301" s="60"/>
      <c r="I301" s="10"/>
      <c r="J301" s="31"/>
      <c r="K301" s="31"/>
      <c r="L301" s="31"/>
      <c r="M301" s="11"/>
      <c r="N301" s="11"/>
    </row>
    <row r="302" spans="1:14" ht="24">
      <c r="A302" s="11"/>
      <c r="B302" s="62"/>
      <c r="C302" s="112"/>
      <c r="D302" s="31"/>
      <c r="E302" s="38"/>
      <c r="F302" s="11"/>
      <c r="G302" s="38"/>
      <c r="H302" s="60"/>
      <c r="I302" s="10"/>
      <c r="J302" s="31"/>
      <c r="K302" s="31"/>
      <c r="L302" s="31"/>
      <c r="M302" s="11"/>
      <c r="N302" s="11"/>
    </row>
    <row r="303" spans="1:14" ht="24">
      <c r="A303" s="11"/>
      <c r="B303" s="62"/>
      <c r="C303" s="112"/>
      <c r="D303" s="31"/>
      <c r="E303" s="38"/>
      <c r="F303" s="11"/>
      <c r="G303" s="38"/>
      <c r="H303" s="60"/>
      <c r="I303" s="10"/>
      <c r="J303" s="31"/>
      <c r="K303" s="31"/>
      <c r="L303" s="31"/>
      <c r="M303" s="11"/>
      <c r="N303" s="11"/>
    </row>
    <row r="304" spans="1:14" ht="24">
      <c r="A304" s="11"/>
      <c r="B304" s="62"/>
      <c r="C304" s="112"/>
      <c r="D304" s="31"/>
      <c r="E304" s="38"/>
      <c r="F304" s="11"/>
      <c r="G304" s="38"/>
      <c r="H304" s="60"/>
      <c r="I304" s="10"/>
      <c r="J304" s="31"/>
      <c r="K304" s="31"/>
      <c r="L304" s="31"/>
      <c r="M304" s="11"/>
      <c r="N304" s="11"/>
    </row>
    <row r="305" spans="1:14" ht="24">
      <c r="A305" s="11"/>
      <c r="B305" s="62"/>
      <c r="C305" s="112"/>
      <c r="D305" s="31"/>
      <c r="E305" s="38"/>
      <c r="F305" s="11"/>
      <c r="G305" s="38"/>
      <c r="H305" s="60"/>
      <c r="I305" s="10"/>
      <c r="J305" s="31"/>
      <c r="K305" s="31"/>
      <c r="L305" s="31"/>
      <c r="M305" s="11"/>
      <c r="N305" s="11"/>
    </row>
    <row r="306" spans="1:14" ht="24">
      <c r="A306" s="11"/>
      <c r="B306" s="62"/>
      <c r="C306" s="112"/>
      <c r="D306" s="31"/>
      <c r="E306" s="38"/>
      <c r="F306" s="11"/>
      <c r="G306" s="38"/>
      <c r="H306" s="60"/>
      <c r="I306" s="10"/>
      <c r="J306" s="31"/>
      <c r="K306" s="31"/>
      <c r="L306" s="31"/>
      <c r="M306" s="11"/>
      <c r="N306" s="11"/>
    </row>
    <row r="307" spans="1:14" ht="24">
      <c r="A307" s="11"/>
      <c r="B307" s="62"/>
      <c r="C307" s="112"/>
      <c r="D307" s="31"/>
      <c r="E307" s="38"/>
      <c r="F307" s="11"/>
      <c r="G307" s="38"/>
      <c r="H307" s="60"/>
      <c r="I307" s="10"/>
      <c r="J307" s="31"/>
      <c r="K307" s="31"/>
      <c r="L307" s="31"/>
      <c r="M307" s="11"/>
      <c r="N307" s="11"/>
    </row>
    <row r="308" spans="1:14" ht="24">
      <c r="A308" s="11"/>
      <c r="B308" s="62"/>
      <c r="C308" s="112"/>
      <c r="D308" s="31"/>
      <c r="E308" s="38"/>
      <c r="F308" s="11"/>
      <c r="G308" s="38"/>
      <c r="H308" s="60"/>
      <c r="I308" s="10"/>
      <c r="J308" s="31"/>
      <c r="K308" s="31"/>
      <c r="L308" s="31"/>
      <c r="M308" s="11"/>
      <c r="N308" s="11"/>
    </row>
    <row r="309" spans="1:14" ht="24">
      <c r="A309" s="11"/>
      <c r="B309" s="62"/>
      <c r="C309" s="112"/>
      <c r="D309" s="31"/>
      <c r="E309" s="38"/>
      <c r="F309" s="11"/>
      <c r="G309" s="38"/>
      <c r="H309" s="60"/>
      <c r="I309" s="10"/>
      <c r="J309" s="31"/>
      <c r="K309" s="31"/>
      <c r="L309" s="31"/>
      <c r="M309" s="11"/>
      <c r="N309" s="11"/>
    </row>
    <row r="310" spans="1:14" ht="24">
      <c r="A310" s="11"/>
      <c r="B310" s="62"/>
      <c r="C310" s="112"/>
      <c r="D310" s="31"/>
      <c r="E310" s="38"/>
      <c r="F310" s="11"/>
      <c r="G310" s="38"/>
      <c r="H310" s="60"/>
      <c r="I310" s="10"/>
      <c r="J310" s="31"/>
      <c r="K310" s="31"/>
      <c r="L310" s="31"/>
      <c r="M310" s="11"/>
      <c r="N310" s="11"/>
    </row>
    <row r="311" spans="1:14" ht="24">
      <c r="A311" s="11"/>
      <c r="B311" s="62"/>
      <c r="C311" s="112"/>
      <c r="D311" s="31"/>
      <c r="E311" s="38"/>
      <c r="F311" s="11"/>
      <c r="G311" s="38"/>
      <c r="H311" s="60"/>
      <c r="I311" s="10"/>
      <c r="J311" s="31"/>
      <c r="K311" s="31"/>
      <c r="L311" s="31"/>
      <c r="M311" s="11"/>
      <c r="N311" s="11"/>
    </row>
    <row r="312" spans="1:14" ht="24">
      <c r="A312" s="11"/>
      <c r="B312" s="62"/>
      <c r="C312" s="112"/>
      <c r="D312" s="31"/>
      <c r="E312" s="38"/>
      <c r="F312" s="11"/>
      <c r="G312" s="38"/>
      <c r="H312" s="60"/>
      <c r="I312" s="10"/>
      <c r="J312" s="31"/>
      <c r="K312" s="31"/>
      <c r="L312" s="31"/>
      <c r="M312" s="11"/>
      <c r="N312" s="11"/>
    </row>
    <row r="313" spans="1:14" ht="24">
      <c r="A313" s="11"/>
      <c r="B313" s="62"/>
      <c r="C313" s="112"/>
      <c r="D313" s="31"/>
      <c r="E313" s="38"/>
      <c r="F313" s="11"/>
      <c r="G313" s="38"/>
      <c r="H313" s="60"/>
      <c r="I313" s="10"/>
      <c r="J313" s="31"/>
      <c r="K313" s="31"/>
      <c r="L313" s="31"/>
      <c r="M313" s="11"/>
      <c r="N313" s="11"/>
    </row>
    <row r="314" spans="1:14" ht="24">
      <c r="A314" s="11"/>
      <c r="B314" s="62"/>
      <c r="C314" s="112"/>
      <c r="D314" s="31"/>
      <c r="E314" s="38"/>
      <c r="F314" s="11"/>
      <c r="G314" s="38"/>
      <c r="H314" s="60"/>
      <c r="I314" s="10"/>
      <c r="J314" s="31"/>
      <c r="K314" s="31"/>
      <c r="L314" s="31"/>
      <c r="M314" s="11"/>
      <c r="N314" s="11"/>
    </row>
    <row r="315" spans="1:14" ht="24">
      <c r="A315" s="11"/>
      <c r="B315" s="62"/>
      <c r="C315" s="112"/>
      <c r="D315" s="31"/>
      <c r="E315" s="38"/>
      <c r="F315" s="11"/>
      <c r="G315" s="38"/>
      <c r="H315" s="60"/>
      <c r="I315" s="10"/>
      <c r="J315" s="31"/>
      <c r="K315" s="31"/>
      <c r="L315" s="31"/>
      <c r="M315" s="11"/>
      <c r="N315" s="11"/>
    </row>
    <row r="316" spans="1:14" ht="24">
      <c r="A316" s="11"/>
      <c r="B316" s="62"/>
      <c r="C316" s="112"/>
      <c r="D316" s="31"/>
      <c r="E316" s="38"/>
      <c r="F316" s="11"/>
      <c r="G316" s="38"/>
      <c r="H316" s="60"/>
      <c r="I316" s="10"/>
      <c r="J316" s="31"/>
      <c r="K316" s="31"/>
      <c r="L316" s="31"/>
      <c r="M316" s="11"/>
      <c r="N316" s="11"/>
    </row>
    <row r="317" spans="1:14" ht="24">
      <c r="A317" s="11"/>
      <c r="B317" s="62"/>
      <c r="C317" s="112"/>
      <c r="D317" s="31"/>
      <c r="E317" s="38"/>
      <c r="F317" s="11"/>
      <c r="G317" s="38"/>
      <c r="H317" s="60"/>
      <c r="I317" s="10"/>
      <c r="J317" s="31"/>
      <c r="K317" s="31"/>
      <c r="L317" s="31"/>
      <c r="M317" s="11"/>
      <c r="N317" s="11"/>
    </row>
    <row r="318" spans="1:14" ht="24">
      <c r="A318" s="11"/>
      <c r="B318" s="62"/>
      <c r="C318" s="112"/>
      <c r="D318" s="31"/>
      <c r="E318" s="38"/>
      <c r="F318" s="11"/>
      <c r="G318" s="38"/>
      <c r="H318" s="60"/>
      <c r="I318" s="10"/>
      <c r="J318" s="31"/>
      <c r="K318" s="31"/>
      <c r="L318" s="31"/>
      <c r="M318" s="11"/>
      <c r="N318" s="11"/>
    </row>
    <row r="319" spans="1:14" ht="24">
      <c r="A319" s="11"/>
      <c r="B319" s="62"/>
      <c r="C319" s="112"/>
      <c r="D319" s="31"/>
      <c r="E319" s="38"/>
      <c r="F319" s="11"/>
      <c r="G319" s="38"/>
      <c r="H319" s="60"/>
      <c r="I319" s="10"/>
      <c r="J319" s="31"/>
      <c r="K319" s="31"/>
      <c r="L319" s="31"/>
      <c r="M319" s="11"/>
      <c r="N319" s="11"/>
    </row>
    <row r="320" spans="1:14" ht="24">
      <c r="A320" s="11"/>
      <c r="B320" s="62"/>
      <c r="C320" s="112"/>
      <c r="D320" s="31"/>
      <c r="E320" s="38"/>
      <c r="F320" s="11"/>
      <c r="G320" s="38"/>
      <c r="H320" s="60"/>
      <c r="I320" s="10"/>
      <c r="J320" s="31"/>
      <c r="K320" s="31"/>
      <c r="L320" s="31"/>
      <c r="M320" s="11"/>
      <c r="N320" s="11"/>
    </row>
    <row r="321" spans="1:14" ht="24">
      <c r="A321" s="11"/>
      <c r="B321" s="62"/>
      <c r="C321" s="112"/>
      <c r="D321" s="31"/>
      <c r="E321" s="38"/>
      <c r="F321" s="11"/>
      <c r="G321" s="38"/>
      <c r="H321" s="60"/>
      <c r="I321" s="10"/>
      <c r="J321" s="31"/>
      <c r="K321" s="31"/>
      <c r="L321" s="31"/>
      <c r="M321" s="11"/>
      <c r="N321" s="11"/>
    </row>
    <row r="322" spans="1:14" ht="24">
      <c r="A322" s="11"/>
      <c r="B322" s="62"/>
      <c r="C322" s="112"/>
      <c r="D322" s="31"/>
      <c r="E322" s="38"/>
      <c r="F322" s="11"/>
      <c r="G322" s="38"/>
      <c r="H322" s="60"/>
      <c r="I322" s="10"/>
      <c r="J322" s="31"/>
      <c r="K322" s="31"/>
      <c r="L322" s="31"/>
      <c r="M322" s="11"/>
      <c r="N322" s="11"/>
    </row>
    <row r="323" spans="1:14" ht="24">
      <c r="A323" s="11"/>
      <c r="B323" s="62"/>
      <c r="C323" s="112"/>
      <c r="D323" s="31"/>
      <c r="E323" s="38"/>
      <c r="F323" s="11"/>
      <c r="G323" s="38"/>
      <c r="H323" s="60"/>
      <c r="I323" s="10"/>
      <c r="J323" s="31"/>
      <c r="K323" s="31"/>
      <c r="L323" s="31"/>
      <c r="M323" s="11"/>
      <c r="N323" s="11"/>
    </row>
    <row r="324" spans="1:14" ht="24">
      <c r="A324" s="11"/>
      <c r="B324" s="62"/>
      <c r="C324" s="112"/>
      <c r="D324" s="31"/>
      <c r="E324" s="38"/>
      <c r="F324" s="11"/>
      <c r="G324" s="38"/>
      <c r="H324" s="60"/>
      <c r="I324" s="10"/>
      <c r="J324" s="31"/>
      <c r="K324" s="31"/>
      <c r="L324" s="31"/>
      <c r="M324" s="11"/>
      <c r="N324" s="11"/>
    </row>
    <row r="325" spans="1:14" ht="24">
      <c r="A325" s="11"/>
      <c r="B325" s="62"/>
      <c r="C325" s="112"/>
      <c r="D325" s="31"/>
      <c r="E325" s="38"/>
      <c r="F325" s="11"/>
      <c r="G325" s="38"/>
      <c r="H325" s="60"/>
      <c r="I325" s="10"/>
      <c r="J325" s="31"/>
      <c r="K325" s="31"/>
      <c r="L325" s="31"/>
      <c r="M325" s="11"/>
      <c r="N325" s="11"/>
    </row>
    <row r="326" spans="1:14" ht="24">
      <c r="A326" s="11"/>
      <c r="B326" s="62"/>
      <c r="C326" s="112"/>
      <c r="D326" s="31"/>
      <c r="E326" s="38"/>
      <c r="F326" s="11"/>
      <c r="G326" s="38"/>
      <c r="H326" s="60"/>
      <c r="I326" s="10"/>
      <c r="J326" s="31"/>
      <c r="K326" s="31"/>
      <c r="L326" s="31"/>
      <c r="M326" s="11"/>
      <c r="N326" s="11"/>
    </row>
    <row r="327" spans="1:14" ht="24">
      <c r="A327" s="11"/>
      <c r="B327" s="62"/>
      <c r="C327" s="112"/>
      <c r="D327" s="31"/>
      <c r="E327" s="38"/>
      <c r="F327" s="11"/>
      <c r="G327" s="38"/>
      <c r="H327" s="60"/>
      <c r="I327" s="10"/>
      <c r="J327" s="31"/>
      <c r="K327" s="31"/>
      <c r="L327" s="31"/>
      <c r="M327" s="11"/>
      <c r="N327" s="11"/>
    </row>
    <row r="328" spans="1:14" ht="24">
      <c r="A328" s="11"/>
      <c r="B328" s="62"/>
      <c r="C328" s="112"/>
      <c r="D328" s="31"/>
      <c r="E328" s="38"/>
      <c r="F328" s="11"/>
      <c r="G328" s="38"/>
      <c r="H328" s="60"/>
      <c r="I328" s="10"/>
      <c r="J328" s="31"/>
      <c r="K328" s="31"/>
      <c r="L328" s="31"/>
      <c r="M328" s="11"/>
      <c r="N328" s="11"/>
    </row>
    <row r="329" spans="1:14" ht="24">
      <c r="A329" s="11"/>
      <c r="B329" s="62"/>
      <c r="C329" s="112"/>
      <c r="D329" s="31"/>
      <c r="E329" s="38"/>
      <c r="F329" s="11"/>
      <c r="G329" s="38"/>
      <c r="H329" s="60"/>
      <c r="I329" s="10"/>
      <c r="J329" s="31"/>
      <c r="K329" s="31"/>
      <c r="L329" s="31"/>
      <c r="M329" s="11"/>
      <c r="N329" s="11"/>
    </row>
    <row r="330" spans="1:14" ht="24">
      <c r="A330" s="11"/>
      <c r="B330" s="62"/>
      <c r="C330" s="112"/>
      <c r="D330" s="31"/>
      <c r="E330" s="38"/>
      <c r="F330" s="11"/>
      <c r="G330" s="38"/>
      <c r="H330" s="60"/>
      <c r="I330" s="10"/>
      <c r="J330" s="31"/>
      <c r="K330" s="31"/>
      <c r="L330" s="31"/>
      <c r="M330" s="11"/>
      <c r="N330" s="11"/>
    </row>
    <row r="331" spans="1:14" ht="24">
      <c r="A331" s="11"/>
      <c r="B331" s="62"/>
      <c r="C331" s="112"/>
      <c r="D331" s="31"/>
      <c r="E331" s="38"/>
      <c r="F331" s="11"/>
      <c r="G331" s="38"/>
      <c r="H331" s="60"/>
      <c r="I331" s="10"/>
      <c r="J331" s="31"/>
      <c r="K331" s="31"/>
      <c r="L331" s="31"/>
      <c r="M331" s="11"/>
      <c r="N331" s="11"/>
    </row>
    <row r="332" spans="1:14" ht="24">
      <c r="A332" s="11"/>
      <c r="B332" s="62"/>
      <c r="C332" s="112"/>
      <c r="D332" s="31"/>
      <c r="E332" s="38"/>
      <c r="F332" s="11"/>
      <c r="G332" s="38"/>
      <c r="H332" s="60"/>
      <c r="I332" s="10"/>
      <c r="J332" s="31"/>
      <c r="K332" s="31"/>
      <c r="L332" s="31"/>
      <c r="M332" s="11"/>
      <c r="N332" s="11"/>
    </row>
    <row r="333" spans="1:14" ht="24">
      <c r="A333" s="11"/>
      <c r="B333" s="62"/>
      <c r="C333" s="112"/>
      <c r="D333" s="31"/>
      <c r="E333" s="38"/>
      <c r="F333" s="11"/>
      <c r="G333" s="38"/>
      <c r="H333" s="60"/>
      <c r="I333" s="10"/>
      <c r="J333" s="31"/>
      <c r="K333" s="31"/>
      <c r="L333" s="31"/>
      <c r="M333" s="11"/>
      <c r="N333" s="11"/>
    </row>
    <row r="334" spans="1:14" ht="24">
      <c r="A334" s="11"/>
      <c r="B334" s="62"/>
      <c r="C334" s="112"/>
      <c r="D334" s="31"/>
      <c r="E334" s="38"/>
      <c r="F334" s="11"/>
      <c r="G334" s="38"/>
      <c r="H334" s="60"/>
      <c r="I334" s="10"/>
      <c r="J334" s="31"/>
      <c r="K334" s="31"/>
      <c r="L334" s="31"/>
      <c r="M334" s="11"/>
      <c r="N334" s="11"/>
    </row>
    <row r="335" spans="1:14" ht="24">
      <c r="A335" s="11"/>
      <c r="B335" s="62"/>
      <c r="C335" s="112"/>
      <c r="D335" s="31"/>
      <c r="E335" s="38"/>
      <c r="F335" s="11"/>
      <c r="G335" s="38"/>
      <c r="H335" s="60"/>
      <c r="I335" s="10"/>
      <c r="J335" s="31"/>
      <c r="K335" s="31"/>
      <c r="L335" s="31"/>
      <c r="M335" s="11"/>
      <c r="N335" s="11"/>
    </row>
    <row r="336" spans="1:14" ht="24">
      <c r="A336" s="11"/>
      <c r="B336" s="62"/>
      <c r="C336" s="112"/>
      <c r="D336" s="31"/>
      <c r="E336" s="38"/>
      <c r="F336" s="11"/>
      <c r="G336" s="38"/>
      <c r="H336" s="60"/>
      <c r="I336" s="10"/>
      <c r="J336" s="31"/>
      <c r="K336" s="31"/>
      <c r="L336" s="31"/>
      <c r="M336" s="11"/>
      <c r="N336" s="11"/>
    </row>
    <row r="337" spans="1:14" ht="24">
      <c r="A337" s="11"/>
      <c r="B337" s="62"/>
      <c r="C337" s="112"/>
      <c r="D337" s="31"/>
      <c r="E337" s="38"/>
      <c r="F337" s="11"/>
      <c r="G337" s="38"/>
      <c r="H337" s="60"/>
      <c r="I337" s="10"/>
      <c r="J337" s="31"/>
      <c r="K337" s="31"/>
      <c r="L337" s="31"/>
      <c r="M337" s="11"/>
      <c r="N337" s="11"/>
    </row>
    <row r="338" spans="1:14" ht="24">
      <c r="A338" s="11"/>
      <c r="B338" s="62"/>
      <c r="C338" s="112"/>
      <c r="D338" s="31"/>
      <c r="E338" s="38"/>
      <c r="F338" s="11"/>
      <c r="G338" s="38"/>
      <c r="H338" s="60"/>
      <c r="I338" s="10"/>
      <c r="J338" s="31"/>
      <c r="K338" s="31"/>
      <c r="L338" s="31"/>
      <c r="M338" s="11"/>
      <c r="N338" s="11"/>
    </row>
    <row r="339" spans="1:14" ht="24">
      <c r="A339" s="11"/>
      <c r="B339" s="62"/>
      <c r="C339" s="112"/>
      <c r="D339" s="31"/>
      <c r="E339" s="38"/>
      <c r="F339" s="11"/>
      <c r="G339" s="38"/>
      <c r="H339" s="60"/>
      <c r="I339" s="10"/>
      <c r="J339" s="31"/>
      <c r="K339" s="31"/>
      <c r="L339" s="31"/>
      <c r="M339" s="11"/>
      <c r="N339" s="11"/>
    </row>
    <row r="340" spans="1:14" ht="24">
      <c r="A340" s="11"/>
      <c r="B340" s="62"/>
      <c r="C340" s="112"/>
      <c r="D340" s="31"/>
      <c r="E340" s="38"/>
      <c r="F340" s="11"/>
      <c r="G340" s="38"/>
      <c r="H340" s="60"/>
      <c r="I340" s="10"/>
      <c r="J340" s="31"/>
      <c r="K340" s="31"/>
      <c r="L340" s="31"/>
      <c r="M340" s="11"/>
      <c r="N340" s="11"/>
    </row>
    <row r="341" spans="1:14" ht="24">
      <c r="A341" s="11"/>
      <c r="B341" s="62"/>
      <c r="C341" s="112"/>
      <c r="D341" s="31"/>
      <c r="E341" s="38"/>
      <c r="F341" s="11"/>
      <c r="G341" s="38"/>
      <c r="H341" s="60"/>
      <c r="I341" s="10"/>
      <c r="J341" s="31"/>
      <c r="K341" s="31"/>
      <c r="L341" s="31"/>
      <c r="M341" s="11"/>
      <c r="N341" s="11"/>
    </row>
    <row r="342" spans="1:14" ht="24">
      <c r="A342" s="11"/>
      <c r="B342" s="62"/>
      <c r="C342" s="112"/>
      <c r="D342" s="31"/>
      <c r="E342" s="38"/>
      <c r="F342" s="11"/>
      <c r="G342" s="38"/>
      <c r="H342" s="60"/>
      <c r="I342" s="10"/>
      <c r="J342" s="31"/>
      <c r="K342" s="31"/>
      <c r="L342" s="31"/>
      <c r="M342" s="11"/>
      <c r="N342" s="11"/>
    </row>
    <row r="343" spans="1:14" ht="24">
      <c r="A343" s="11"/>
      <c r="B343" s="62"/>
      <c r="C343" s="112"/>
      <c r="D343" s="31"/>
      <c r="E343" s="38"/>
      <c r="F343" s="11"/>
      <c r="G343" s="38"/>
      <c r="H343" s="60"/>
      <c r="I343" s="10"/>
      <c r="J343" s="31"/>
      <c r="K343" s="31"/>
      <c r="L343" s="31"/>
      <c r="M343" s="11"/>
      <c r="N343" s="11"/>
    </row>
    <row r="344" spans="1:14" ht="24">
      <c r="A344" s="11"/>
      <c r="B344" s="62"/>
      <c r="C344" s="112"/>
      <c r="D344" s="31"/>
      <c r="E344" s="38"/>
      <c r="F344" s="11"/>
      <c r="G344" s="38"/>
      <c r="H344" s="60"/>
      <c r="I344" s="10"/>
      <c r="J344" s="31"/>
      <c r="K344" s="31"/>
      <c r="L344" s="31"/>
      <c r="M344" s="11"/>
      <c r="N344" s="11"/>
    </row>
    <row r="345" spans="1:14" ht="24">
      <c r="A345" s="11"/>
      <c r="B345" s="62"/>
      <c r="C345" s="112"/>
      <c r="D345" s="31"/>
      <c r="E345" s="38"/>
      <c r="F345" s="11"/>
      <c r="G345" s="38"/>
      <c r="H345" s="60"/>
      <c r="I345" s="10"/>
      <c r="J345" s="31"/>
      <c r="K345" s="31"/>
      <c r="L345" s="31"/>
      <c r="M345" s="11"/>
      <c r="N345" s="11"/>
    </row>
    <row r="346" spans="1:14" ht="24">
      <c r="A346" s="11"/>
      <c r="B346" s="62"/>
      <c r="C346" s="112"/>
      <c r="D346" s="31"/>
      <c r="E346" s="38"/>
      <c r="F346" s="11"/>
      <c r="G346" s="38"/>
      <c r="H346" s="60"/>
      <c r="I346" s="10"/>
      <c r="J346" s="31"/>
      <c r="K346" s="31"/>
      <c r="L346" s="31"/>
      <c r="M346" s="11"/>
      <c r="N346" s="11"/>
    </row>
    <row r="347" spans="1:14" ht="24">
      <c r="A347" s="11"/>
      <c r="B347" s="62"/>
      <c r="C347" s="112"/>
      <c r="D347" s="31"/>
      <c r="E347" s="38"/>
      <c r="F347" s="11"/>
      <c r="G347" s="38"/>
      <c r="H347" s="60"/>
      <c r="I347" s="10"/>
      <c r="J347" s="31"/>
      <c r="K347" s="31"/>
      <c r="L347" s="31"/>
      <c r="M347" s="11"/>
      <c r="N347" s="11"/>
    </row>
    <row r="348" spans="1:14" ht="24">
      <c r="A348" s="11"/>
      <c r="B348" s="62"/>
      <c r="C348" s="112"/>
      <c r="D348" s="31"/>
      <c r="E348" s="38"/>
      <c r="F348" s="11"/>
      <c r="G348" s="38"/>
      <c r="H348" s="60"/>
      <c r="I348" s="10"/>
      <c r="J348" s="31"/>
      <c r="K348" s="31"/>
      <c r="L348" s="31"/>
      <c r="M348" s="11"/>
      <c r="N348" s="11"/>
    </row>
    <row r="349" spans="1:14" ht="24">
      <c r="A349" s="11"/>
      <c r="B349" s="62"/>
      <c r="C349" s="112"/>
      <c r="D349" s="31"/>
      <c r="E349" s="38"/>
      <c r="F349" s="11"/>
      <c r="G349" s="38"/>
      <c r="H349" s="60"/>
      <c r="I349" s="10"/>
      <c r="J349" s="31"/>
      <c r="K349" s="31"/>
      <c r="L349" s="31"/>
      <c r="M349" s="11"/>
      <c r="N349" s="11"/>
    </row>
    <row r="350" spans="1:14" ht="24">
      <c r="A350" s="11"/>
      <c r="B350" s="62"/>
      <c r="C350" s="112"/>
      <c r="D350" s="31"/>
      <c r="E350" s="38"/>
      <c r="F350" s="11"/>
      <c r="G350" s="38"/>
      <c r="H350" s="60"/>
      <c r="I350" s="10"/>
      <c r="J350" s="31"/>
      <c r="K350" s="31"/>
      <c r="L350" s="31"/>
      <c r="M350" s="11"/>
      <c r="N350" s="11"/>
    </row>
    <row r="351" spans="1:14" ht="24">
      <c r="A351" s="11"/>
      <c r="B351" s="62"/>
      <c r="C351" s="112"/>
      <c r="D351" s="31"/>
      <c r="E351" s="38"/>
      <c r="F351" s="11"/>
      <c r="G351" s="38"/>
      <c r="H351" s="60"/>
      <c r="I351" s="10"/>
      <c r="J351" s="31"/>
      <c r="K351" s="31"/>
      <c r="L351" s="31"/>
      <c r="M351" s="11"/>
      <c r="N351" s="11"/>
    </row>
    <row r="352" spans="1:14" ht="24">
      <c r="A352" s="11"/>
      <c r="B352" s="62"/>
      <c r="C352" s="112"/>
      <c r="D352" s="31"/>
      <c r="E352" s="38"/>
      <c r="F352" s="11"/>
      <c r="G352" s="38"/>
      <c r="H352" s="60"/>
      <c r="I352" s="10"/>
      <c r="J352" s="31"/>
      <c r="K352" s="31"/>
      <c r="L352" s="31"/>
      <c r="M352" s="11"/>
      <c r="N352" s="11"/>
    </row>
    <row r="353" spans="1:14" ht="24">
      <c r="A353" s="11"/>
      <c r="B353" s="62"/>
      <c r="C353" s="112"/>
      <c r="D353" s="31"/>
      <c r="E353" s="38"/>
      <c r="F353" s="11"/>
      <c r="G353" s="38"/>
      <c r="H353" s="60"/>
      <c r="I353" s="10"/>
      <c r="J353" s="31"/>
      <c r="K353" s="31"/>
      <c r="L353" s="31"/>
      <c r="M353" s="11"/>
      <c r="N353" s="11"/>
    </row>
    <row r="354" spans="1:14" ht="24">
      <c r="A354" s="11"/>
      <c r="B354" s="62"/>
      <c r="C354" s="112"/>
      <c r="D354" s="31"/>
      <c r="E354" s="38"/>
      <c r="F354" s="11"/>
      <c r="G354" s="38"/>
      <c r="H354" s="60"/>
      <c r="I354" s="10"/>
      <c r="J354" s="31"/>
      <c r="K354" s="31"/>
      <c r="L354" s="31"/>
      <c r="M354" s="11"/>
      <c r="N354" s="11"/>
    </row>
    <row r="355" spans="1:14" ht="24">
      <c r="A355" s="11"/>
      <c r="B355" s="62"/>
      <c r="C355" s="112"/>
      <c r="D355" s="31"/>
      <c r="E355" s="38"/>
      <c r="F355" s="11"/>
      <c r="G355" s="38"/>
      <c r="H355" s="60"/>
      <c r="I355" s="10"/>
      <c r="J355" s="31"/>
      <c r="K355" s="31"/>
      <c r="L355" s="31"/>
      <c r="M355" s="11"/>
      <c r="N355" s="11"/>
    </row>
    <row r="356" spans="1:14" ht="24">
      <c r="A356" s="11"/>
      <c r="B356" s="62"/>
      <c r="C356" s="112"/>
      <c r="D356" s="31"/>
      <c r="E356" s="38"/>
      <c r="F356" s="11"/>
      <c r="G356" s="38"/>
      <c r="H356" s="60"/>
      <c r="I356" s="10"/>
      <c r="J356" s="31"/>
      <c r="K356" s="31"/>
      <c r="L356" s="31"/>
      <c r="M356" s="11"/>
      <c r="N356" s="11"/>
    </row>
    <row r="357" spans="1:14" ht="24">
      <c r="A357" s="11"/>
      <c r="B357" s="62"/>
      <c r="C357" s="112"/>
      <c r="D357" s="31"/>
      <c r="E357" s="38"/>
      <c r="F357" s="11"/>
      <c r="G357" s="38"/>
      <c r="H357" s="60"/>
      <c r="I357" s="10"/>
      <c r="J357" s="31"/>
      <c r="K357" s="31"/>
      <c r="L357" s="31"/>
      <c r="M357" s="11"/>
      <c r="N357" s="11"/>
    </row>
    <row r="358" spans="1:14" ht="24">
      <c r="A358" s="11"/>
      <c r="B358" s="62"/>
      <c r="C358" s="112"/>
      <c r="D358" s="31"/>
      <c r="E358" s="38"/>
      <c r="F358" s="11"/>
      <c r="G358" s="38"/>
      <c r="H358" s="60"/>
      <c r="I358" s="10"/>
      <c r="J358" s="31"/>
      <c r="K358" s="31"/>
      <c r="L358" s="31"/>
      <c r="M358" s="11"/>
      <c r="N358" s="11"/>
    </row>
    <row r="359" spans="1:14" ht="24">
      <c r="A359" s="11"/>
      <c r="B359" s="62"/>
      <c r="C359" s="112"/>
      <c r="D359" s="31"/>
      <c r="E359" s="38"/>
      <c r="F359" s="11"/>
      <c r="G359" s="38"/>
      <c r="H359" s="60"/>
      <c r="I359" s="10"/>
      <c r="J359" s="31"/>
      <c r="K359" s="31"/>
      <c r="L359" s="31"/>
      <c r="M359" s="11"/>
      <c r="N359" s="11"/>
    </row>
    <row r="360" spans="1:14" ht="24">
      <c r="A360" s="11"/>
      <c r="B360" s="62"/>
      <c r="C360" s="112"/>
      <c r="D360" s="31"/>
      <c r="E360" s="38"/>
      <c r="F360" s="11"/>
      <c r="G360" s="38"/>
      <c r="H360" s="60"/>
      <c r="I360" s="10"/>
      <c r="J360" s="31"/>
      <c r="K360" s="31"/>
      <c r="L360" s="31"/>
      <c r="M360" s="11"/>
      <c r="N360" s="11"/>
    </row>
    <row r="361" spans="1:14" ht="24">
      <c r="A361" s="11"/>
      <c r="B361" s="62"/>
      <c r="C361" s="112"/>
      <c r="D361" s="31"/>
      <c r="E361" s="38"/>
      <c r="F361" s="11"/>
      <c r="G361" s="38"/>
      <c r="H361" s="60"/>
      <c r="I361" s="10"/>
      <c r="J361" s="31"/>
      <c r="K361" s="31"/>
      <c r="L361" s="31"/>
      <c r="M361" s="11"/>
      <c r="N361" s="11"/>
    </row>
    <row r="362" spans="1:14" ht="24">
      <c r="A362" s="11"/>
      <c r="B362" s="62"/>
      <c r="C362" s="112"/>
      <c r="D362" s="31"/>
      <c r="E362" s="38"/>
      <c r="F362" s="11"/>
      <c r="G362" s="38"/>
      <c r="H362" s="60"/>
      <c r="I362" s="10"/>
      <c r="J362" s="31"/>
      <c r="K362" s="31"/>
      <c r="L362" s="31"/>
      <c r="M362" s="11"/>
      <c r="N362" s="11"/>
    </row>
    <row r="363" spans="1:14" ht="24">
      <c r="A363" s="11"/>
      <c r="B363" s="62"/>
      <c r="C363" s="112"/>
      <c r="D363" s="31"/>
      <c r="E363" s="38"/>
      <c r="F363" s="11"/>
      <c r="G363" s="38"/>
      <c r="H363" s="60"/>
      <c r="I363" s="10"/>
      <c r="J363" s="31"/>
      <c r="K363" s="31"/>
      <c r="L363" s="31"/>
      <c r="M363" s="11"/>
      <c r="N363" s="11"/>
    </row>
    <row r="364" spans="1:14" ht="24">
      <c r="A364" s="11"/>
      <c r="B364" s="62"/>
      <c r="C364" s="112"/>
      <c r="D364" s="31"/>
      <c r="E364" s="38"/>
      <c r="F364" s="11"/>
      <c r="G364" s="38"/>
      <c r="H364" s="60"/>
      <c r="I364" s="10"/>
      <c r="J364" s="31"/>
      <c r="K364" s="31"/>
      <c r="L364" s="31"/>
      <c r="M364" s="11"/>
      <c r="N364" s="11"/>
    </row>
    <row r="365" spans="1:14" ht="24">
      <c r="A365" s="11"/>
      <c r="B365" s="62"/>
      <c r="C365" s="112"/>
      <c r="D365" s="31"/>
      <c r="E365" s="38"/>
      <c r="F365" s="11"/>
      <c r="G365" s="38"/>
      <c r="H365" s="60"/>
      <c r="I365" s="10"/>
      <c r="J365" s="31"/>
      <c r="K365" s="31"/>
      <c r="L365" s="31"/>
      <c r="M365" s="11"/>
      <c r="N365" s="11"/>
    </row>
    <row r="366" spans="1:14" ht="24">
      <c r="A366" s="11"/>
      <c r="B366" s="62"/>
      <c r="C366" s="112"/>
      <c r="D366" s="31"/>
      <c r="E366" s="38"/>
      <c r="F366" s="11"/>
      <c r="G366" s="38"/>
      <c r="H366" s="60"/>
      <c r="I366" s="10"/>
      <c r="J366" s="31"/>
      <c r="K366" s="31"/>
      <c r="L366" s="31"/>
      <c r="M366" s="11"/>
      <c r="N366" s="11"/>
    </row>
    <row r="367" spans="1:14" ht="24">
      <c r="A367" s="11"/>
      <c r="B367" s="62"/>
      <c r="C367" s="112"/>
      <c r="D367" s="31"/>
      <c r="E367" s="38"/>
      <c r="F367" s="11"/>
      <c r="G367" s="38"/>
      <c r="H367" s="60"/>
      <c r="I367" s="10"/>
      <c r="J367" s="31"/>
      <c r="K367" s="31"/>
      <c r="L367" s="31"/>
      <c r="M367" s="11"/>
      <c r="N367" s="11"/>
    </row>
    <row r="368" spans="1:14" ht="24">
      <c r="A368" s="11"/>
      <c r="B368" s="62"/>
      <c r="C368" s="112"/>
      <c r="D368" s="31"/>
      <c r="E368" s="38"/>
      <c r="F368" s="11"/>
      <c r="G368" s="38"/>
      <c r="H368" s="60"/>
      <c r="I368" s="10"/>
      <c r="J368" s="31"/>
      <c r="K368" s="31"/>
      <c r="L368" s="31"/>
      <c r="M368" s="11"/>
      <c r="N368" s="11"/>
    </row>
    <row r="369" spans="1:14" ht="24">
      <c r="A369" s="11"/>
      <c r="B369" s="62"/>
      <c r="C369" s="112"/>
      <c r="D369" s="31"/>
      <c r="E369" s="38"/>
      <c r="F369" s="11"/>
      <c r="G369" s="38"/>
      <c r="H369" s="60"/>
      <c r="I369" s="10"/>
      <c r="J369" s="31"/>
      <c r="K369" s="31"/>
      <c r="L369" s="31"/>
      <c r="M369" s="11"/>
      <c r="N369" s="11"/>
    </row>
    <row r="370" spans="1:14" ht="24">
      <c r="A370" s="11"/>
      <c r="B370" s="62"/>
      <c r="C370" s="112"/>
      <c r="D370" s="31"/>
      <c r="E370" s="38"/>
      <c r="F370" s="11"/>
      <c r="G370" s="38"/>
      <c r="H370" s="60"/>
      <c r="I370" s="10"/>
      <c r="J370" s="31"/>
      <c r="K370" s="31"/>
      <c r="L370" s="31"/>
      <c r="M370" s="11"/>
      <c r="N370" s="11"/>
    </row>
    <row r="371" spans="1:14" ht="24">
      <c r="A371" s="11"/>
      <c r="B371" s="62"/>
      <c r="C371" s="112"/>
      <c r="D371" s="31"/>
      <c r="E371" s="38"/>
      <c r="F371" s="11"/>
      <c r="G371" s="38"/>
      <c r="H371" s="60"/>
      <c r="I371" s="10"/>
      <c r="J371" s="31"/>
      <c r="K371" s="31"/>
      <c r="L371" s="31"/>
      <c r="M371" s="11"/>
      <c r="N371" s="11"/>
    </row>
    <row r="372" spans="1:14" ht="24">
      <c r="A372" s="11"/>
      <c r="B372" s="62"/>
      <c r="C372" s="112"/>
      <c r="D372" s="31"/>
      <c r="E372" s="38"/>
      <c r="F372" s="11"/>
      <c r="G372" s="38"/>
      <c r="H372" s="60"/>
      <c r="I372" s="10"/>
      <c r="J372" s="31"/>
      <c r="K372" s="31"/>
      <c r="L372" s="31"/>
      <c r="M372" s="11"/>
      <c r="N372" s="11"/>
    </row>
    <row r="373" spans="1:14" ht="24">
      <c r="A373" s="11"/>
      <c r="B373" s="62"/>
      <c r="C373" s="112"/>
      <c r="D373" s="31"/>
      <c r="E373" s="38"/>
      <c r="F373" s="11"/>
      <c r="G373" s="38"/>
      <c r="H373" s="60"/>
      <c r="I373" s="10"/>
      <c r="J373" s="31"/>
      <c r="K373" s="31"/>
      <c r="L373" s="31"/>
      <c r="M373" s="11"/>
      <c r="N373" s="11"/>
    </row>
    <row r="374" spans="1:14" ht="24">
      <c r="A374" s="11"/>
      <c r="B374" s="62"/>
      <c r="C374" s="112"/>
      <c r="D374" s="31"/>
      <c r="E374" s="38"/>
      <c r="F374" s="11"/>
      <c r="G374" s="38"/>
      <c r="H374" s="60"/>
      <c r="I374" s="10"/>
      <c r="J374" s="31"/>
      <c r="K374" s="31"/>
      <c r="L374" s="31"/>
      <c r="M374" s="11"/>
      <c r="N374" s="11"/>
    </row>
    <row r="375" spans="1:14" ht="24">
      <c r="A375" s="11"/>
      <c r="B375" s="62"/>
      <c r="C375" s="112"/>
      <c r="D375" s="31"/>
      <c r="E375" s="38"/>
      <c r="F375" s="11"/>
      <c r="G375" s="38"/>
      <c r="H375" s="60"/>
      <c r="I375" s="10"/>
      <c r="J375" s="31"/>
      <c r="K375" s="31"/>
      <c r="L375" s="31"/>
      <c r="M375" s="11"/>
      <c r="N375" s="11"/>
    </row>
    <row r="376" spans="1:14" ht="24">
      <c r="A376" s="11"/>
      <c r="B376" s="62"/>
      <c r="C376" s="112"/>
      <c r="D376" s="31"/>
      <c r="E376" s="38"/>
      <c r="F376" s="11"/>
      <c r="G376" s="38"/>
      <c r="H376" s="60"/>
      <c r="I376" s="10"/>
      <c r="J376" s="31"/>
      <c r="K376" s="31"/>
      <c r="L376" s="31"/>
      <c r="M376" s="11"/>
      <c r="N376" s="11"/>
    </row>
    <row r="377" spans="1:14" ht="24">
      <c r="A377" s="11"/>
      <c r="B377" s="62"/>
      <c r="C377" s="112"/>
      <c r="D377" s="31"/>
      <c r="E377" s="38"/>
      <c r="F377" s="11"/>
      <c r="G377" s="38"/>
      <c r="H377" s="60"/>
      <c r="I377" s="10"/>
      <c r="J377" s="31"/>
      <c r="K377" s="31"/>
      <c r="L377" s="31"/>
      <c r="M377" s="11"/>
      <c r="N377" s="11"/>
    </row>
    <row r="378" spans="1:14" ht="24">
      <c r="A378" s="11"/>
      <c r="B378" s="62"/>
      <c r="C378" s="112"/>
      <c r="D378" s="31"/>
      <c r="E378" s="38"/>
      <c r="F378" s="11"/>
      <c r="G378" s="38"/>
      <c r="H378" s="60"/>
      <c r="I378" s="10"/>
      <c r="J378" s="31"/>
      <c r="K378" s="31"/>
      <c r="L378" s="31"/>
      <c r="M378" s="11"/>
      <c r="N378" s="11"/>
    </row>
    <row r="379" spans="1:14" ht="24">
      <c r="A379" s="11"/>
      <c r="B379" s="62"/>
      <c r="C379" s="112"/>
      <c r="D379" s="31"/>
      <c r="E379" s="38"/>
      <c r="F379" s="11"/>
      <c r="G379" s="38"/>
      <c r="H379" s="60"/>
      <c r="I379" s="10"/>
      <c r="J379" s="31"/>
      <c r="K379" s="31"/>
      <c r="L379" s="31"/>
      <c r="M379" s="11"/>
      <c r="N379" s="11"/>
    </row>
    <row r="380" spans="1:14" ht="24">
      <c r="A380" s="11"/>
      <c r="B380" s="62"/>
      <c r="C380" s="112"/>
      <c r="D380" s="31"/>
      <c r="E380" s="38"/>
      <c r="F380" s="11"/>
      <c r="G380" s="38"/>
      <c r="H380" s="60"/>
      <c r="I380" s="10"/>
      <c r="J380" s="31"/>
      <c r="K380" s="31"/>
      <c r="L380" s="31"/>
      <c r="M380" s="11"/>
      <c r="N380" s="11"/>
    </row>
    <row r="381" spans="1:14" ht="24">
      <c r="A381" s="11"/>
      <c r="B381" s="62"/>
      <c r="C381" s="112"/>
      <c r="D381" s="31"/>
      <c r="E381" s="38"/>
      <c r="F381" s="11"/>
      <c r="G381" s="38"/>
      <c r="H381" s="60"/>
      <c r="I381" s="10"/>
      <c r="J381" s="31"/>
      <c r="K381" s="31"/>
      <c r="L381" s="31"/>
      <c r="M381" s="11"/>
      <c r="N381" s="11"/>
    </row>
    <row r="382" spans="1:14" ht="24">
      <c r="A382" s="11"/>
      <c r="B382" s="62"/>
      <c r="C382" s="112"/>
      <c r="D382" s="31"/>
      <c r="E382" s="38"/>
      <c r="F382" s="11"/>
      <c r="G382" s="38"/>
      <c r="H382" s="60"/>
      <c r="I382" s="10"/>
      <c r="J382" s="31"/>
      <c r="K382" s="31"/>
      <c r="L382" s="31"/>
      <c r="M382" s="11"/>
      <c r="N382" s="11"/>
    </row>
    <row r="383" spans="1:14" ht="24">
      <c r="A383" s="11"/>
      <c r="B383" s="62"/>
      <c r="C383" s="112"/>
      <c r="D383" s="31"/>
      <c r="E383" s="38"/>
      <c r="F383" s="11"/>
      <c r="G383" s="38"/>
      <c r="H383" s="60"/>
      <c r="I383" s="10"/>
      <c r="J383" s="31"/>
      <c r="K383" s="31"/>
      <c r="L383" s="31"/>
      <c r="M383" s="11"/>
      <c r="N383" s="11"/>
    </row>
    <row r="384" spans="1:14" ht="24">
      <c r="A384" s="11"/>
      <c r="B384" s="62"/>
      <c r="C384" s="112"/>
      <c r="D384" s="31"/>
      <c r="E384" s="38"/>
      <c r="F384" s="11"/>
      <c r="G384" s="38"/>
      <c r="H384" s="60"/>
      <c r="I384" s="10"/>
      <c r="J384" s="31"/>
      <c r="K384" s="31"/>
      <c r="L384" s="31"/>
      <c r="M384" s="11"/>
      <c r="N384" s="11"/>
    </row>
    <row r="385" spans="1:14" ht="24">
      <c r="A385" s="11"/>
      <c r="B385" s="62"/>
      <c r="C385" s="112"/>
      <c r="D385" s="31"/>
      <c r="E385" s="38"/>
      <c r="F385" s="11"/>
      <c r="G385" s="38"/>
      <c r="H385" s="60"/>
      <c r="I385" s="10"/>
      <c r="J385" s="31"/>
      <c r="K385" s="31"/>
      <c r="L385" s="31"/>
      <c r="M385" s="11"/>
      <c r="N385" s="11"/>
    </row>
    <row r="386" spans="1:14" ht="24">
      <c r="A386" s="11"/>
      <c r="B386" s="62"/>
      <c r="C386" s="112"/>
      <c r="D386" s="31"/>
      <c r="E386" s="38"/>
      <c r="F386" s="11"/>
      <c r="G386" s="38"/>
      <c r="H386" s="60"/>
      <c r="I386" s="10"/>
      <c r="J386" s="31"/>
      <c r="K386" s="31"/>
      <c r="L386" s="31"/>
      <c r="M386" s="11"/>
      <c r="N386" s="11"/>
    </row>
    <row r="387" spans="1:14" ht="24">
      <c r="A387" s="11"/>
      <c r="B387" s="62"/>
      <c r="C387" s="112"/>
      <c r="D387" s="31"/>
      <c r="E387" s="38"/>
      <c r="F387" s="11"/>
      <c r="G387" s="38"/>
      <c r="H387" s="60"/>
      <c r="I387" s="10"/>
      <c r="J387" s="31"/>
      <c r="K387" s="31"/>
      <c r="L387" s="31"/>
      <c r="M387" s="11"/>
      <c r="N387" s="11"/>
    </row>
    <row r="388" spans="1:14" ht="24">
      <c r="A388" s="11"/>
      <c r="B388" s="62"/>
      <c r="C388" s="112"/>
      <c r="D388" s="31"/>
      <c r="E388" s="38"/>
      <c r="F388" s="11"/>
      <c r="G388" s="38"/>
      <c r="H388" s="60"/>
      <c r="I388" s="10"/>
      <c r="J388" s="31"/>
      <c r="K388" s="31"/>
      <c r="L388" s="31"/>
      <c r="M388" s="11"/>
      <c r="N388" s="11"/>
    </row>
    <row r="389" spans="1:14" ht="24">
      <c r="A389" s="11"/>
      <c r="B389" s="62"/>
      <c r="C389" s="112"/>
      <c r="D389" s="31"/>
      <c r="E389" s="38"/>
      <c r="F389" s="11"/>
      <c r="G389" s="38"/>
      <c r="H389" s="60"/>
      <c r="I389" s="10"/>
      <c r="J389" s="31"/>
      <c r="K389" s="31"/>
      <c r="L389" s="31"/>
      <c r="M389" s="11"/>
      <c r="N389" s="11"/>
    </row>
    <row r="390" spans="1:14" ht="24">
      <c r="A390" s="11"/>
      <c r="B390" s="62"/>
      <c r="C390" s="112"/>
      <c r="D390" s="31"/>
      <c r="E390" s="38"/>
      <c r="F390" s="11"/>
      <c r="G390" s="38"/>
      <c r="H390" s="60"/>
      <c r="I390" s="10"/>
      <c r="J390" s="31"/>
      <c r="K390" s="31"/>
      <c r="L390" s="31"/>
      <c r="M390" s="11"/>
      <c r="N390" s="11"/>
    </row>
    <row r="391" spans="1:14" ht="24">
      <c r="A391" s="11"/>
      <c r="B391" s="62"/>
      <c r="C391" s="112"/>
      <c r="D391" s="31"/>
      <c r="E391" s="38"/>
      <c r="F391" s="11"/>
      <c r="G391" s="38"/>
      <c r="H391" s="60"/>
      <c r="I391" s="10"/>
      <c r="J391" s="31"/>
      <c r="K391" s="31"/>
      <c r="L391" s="31"/>
      <c r="M391" s="11"/>
      <c r="N391" s="11"/>
    </row>
    <row r="392" spans="1:14" ht="24">
      <c r="A392" s="11"/>
      <c r="B392" s="62"/>
      <c r="C392" s="112"/>
      <c r="D392" s="31"/>
      <c r="E392" s="38"/>
      <c r="F392" s="11"/>
      <c r="G392" s="38"/>
      <c r="H392" s="60"/>
      <c r="I392" s="10"/>
      <c r="J392" s="31"/>
      <c r="K392" s="31"/>
      <c r="L392" s="31"/>
      <c r="M392" s="11"/>
      <c r="N392" s="11"/>
    </row>
    <row r="393" spans="1:14" ht="24">
      <c r="A393" s="11"/>
      <c r="B393" s="62"/>
      <c r="C393" s="112"/>
      <c r="D393" s="31"/>
      <c r="E393" s="38"/>
      <c r="F393" s="11"/>
      <c r="G393" s="38"/>
      <c r="H393" s="60"/>
      <c r="I393" s="10"/>
      <c r="J393" s="31"/>
      <c r="K393" s="31"/>
      <c r="L393" s="31"/>
      <c r="M393" s="11"/>
      <c r="N393" s="11"/>
    </row>
    <row r="394" spans="1:14" ht="24">
      <c r="A394" s="11"/>
      <c r="B394" s="62"/>
      <c r="C394" s="112"/>
      <c r="D394" s="31"/>
      <c r="E394" s="38"/>
      <c r="F394" s="11"/>
      <c r="G394" s="38"/>
      <c r="H394" s="60"/>
      <c r="I394" s="10"/>
      <c r="J394" s="31"/>
      <c r="K394" s="31"/>
      <c r="L394" s="31"/>
      <c r="M394" s="11"/>
      <c r="N394" s="11"/>
    </row>
    <row r="395" spans="1:14" ht="24">
      <c r="A395" s="11"/>
      <c r="B395" s="62"/>
      <c r="C395" s="112"/>
      <c r="D395" s="31"/>
      <c r="E395" s="38"/>
      <c r="F395" s="11"/>
      <c r="G395" s="38"/>
      <c r="H395" s="60"/>
      <c r="I395" s="10"/>
      <c r="J395" s="31"/>
      <c r="K395" s="31"/>
      <c r="L395" s="31"/>
      <c r="M395" s="11"/>
      <c r="N395" s="11"/>
    </row>
    <row r="396" spans="1:14" ht="24">
      <c r="A396" s="11"/>
      <c r="B396" s="62"/>
      <c r="C396" s="112"/>
      <c r="D396" s="31"/>
      <c r="E396" s="38"/>
      <c r="F396" s="11"/>
      <c r="G396" s="38"/>
      <c r="H396" s="60"/>
      <c r="I396" s="10"/>
      <c r="J396" s="31"/>
      <c r="K396" s="31"/>
      <c r="L396" s="31"/>
      <c r="M396" s="11"/>
      <c r="N396" s="11"/>
    </row>
    <row r="397" spans="1:14" ht="24">
      <c r="A397" s="11"/>
      <c r="B397" s="62"/>
      <c r="C397" s="112"/>
      <c r="D397" s="31"/>
      <c r="E397" s="38"/>
      <c r="F397" s="11"/>
      <c r="G397" s="38"/>
      <c r="H397" s="60"/>
      <c r="I397" s="10"/>
      <c r="J397" s="31"/>
      <c r="K397" s="31"/>
      <c r="L397" s="31"/>
      <c r="M397" s="11"/>
      <c r="N397" s="11"/>
    </row>
    <row r="398" spans="1:14" ht="24">
      <c r="A398" s="11"/>
      <c r="B398" s="62"/>
      <c r="C398" s="112"/>
      <c r="D398" s="31"/>
      <c r="E398" s="38"/>
      <c r="F398" s="11"/>
      <c r="G398" s="38"/>
      <c r="H398" s="60"/>
      <c r="I398" s="10"/>
      <c r="J398" s="31"/>
      <c r="K398" s="31"/>
      <c r="L398" s="31"/>
      <c r="M398" s="11"/>
      <c r="N398" s="11"/>
    </row>
    <row r="399" spans="1:14" ht="24">
      <c r="A399" s="11"/>
      <c r="B399" s="62"/>
      <c r="C399" s="112"/>
      <c r="D399" s="31"/>
      <c r="E399" s="38"/>
      <c r="F399" s="11"/>
      <c r="G399" s="38"/>
      <c r="H399" s="60"/>
      <c r="I399" s="10"/>
      <c r="J399" s="31"/>
      <c r="K399" s="31"/>
      <c r="L399" s="31"/>
      <c r="M399" s="11"/>
      <c r="N399" s="11"/>
    </row>
    <row r="400" spans="1:14" ht="24">
      <c r="A400" s="11"/>
      <c r="B400" s="62"/>
      <c r="C400" s="112"/>
      <c r="D400" s="31"/>
      <c r="E400" s="38"/>
      <c r="F400" s="11"/>
      <c r="G400" s="38"/>
      <c r="H400" s="60"/>
      <c r="I400" s="10"/>
      <c r="J400" s="31"/>
      <c r="K400" s="31"/>
      <c r="L400" s="31"/>
      <c r="M400" s="11"/>
      <c r="N400" s="11"/>
    </row>
    <row r="401" spans="1:14" ht="24">
      <c r="A401" s="11"/>
      <c r="B401" s="62"/>
      <c r="C401" s="112"/>
      <c r="D401" s="31"/>
      <c r="E401" s="38"/>
      <c r="F401" s="11"/>
      <c r="G401" s="38"/>
      <c r="H401" s="60"/>
      <c r="I401" s="10"/>
      <c r="J401" s="31"/>
      <c r="K401" s="31"/>
      <c r="L401" s="31"/>
      <c r="M401" s="11"/>
      <c r="N401" s="11"/>
    </row>
    <row r="402" spans="1:14" ht="24">
      <c r="A402" s="11"/>
      <c r="B402" s="62"/>
      <c r="C402" s="112"/>
      <c r="D402" s="31"/>
      <c r="E402" s="38"/>
      <c r="F402" s="11"/>
      <c r="G402" s="38"/>
      <c r="H402" s="60"/>
      <c r="I402" s="10"/>
      <c r="J402" s="31"/>
      <c r="K402" s="31"/>
      <c r="L402" s="31"/>
      <c r="M402" s="11"/>
      <c r="N402" s="11"/>
    </row>
    <row r="403" spans="1:14" ht="24">
      <c r="A403" s="11"/>
      <c r="B403" s="62"/>
      <c r="C403" s="112"/>
      <c r="D403" s="31"/>
      <c r="E403" s="38"/>
      <c r="F403" s="11"/>
      <c r="G403" s="38"/>
      <c r="H403" s="60"/>
      <c r="I403" s="10"/>
      <c r="J403" s="31"/>
      <c r="K403" s="31"/>
      <c r="L403" s="31"/>
      <c r="M403" s="11"/>
      <c r="N403" s="11"/>
    </row>
    <row r="404" spans="1:14" ht="24">
      <c r="A404" s="11"/>
      <c r="B404" s="62"/>
      <c r="C404" s="112"/>
      <c r="D404" s="31"/>
      <c r="E404" s="38"/>
      <c r="F404" s="11"/>
      <c r="G404" s="38"/>
      <c r="H404" s="60"/>
      <c r="I404" s="10"/>
      <c r="J404" s="31"/>
      <c r="K404" s="31"/>
      <c r="L404" s="31"/>
      <c r="M404" s="11"/>
      <c r="N404" s="11"/>
    </row>
    <row r="405" spans="1:14" ht="24">
      <c r="A405" s="11"/>
      <c r="B405" s="62"/>
      <c r="C405" s="112"/>
      <c r="D405" s="31"/>
      <c r="E405" s="38"/>
      <c r="F405" s="11"/>
      <c r="G405" s="38"/>
      <c r="H405" s="60"/>
      <c r="I405" s="10"/>
      <c r="J405" s="31"/>
      <c r="K405" s="31"/>
      <c r="L405" s="31"/>
      <c r="M405" s="11"/>
      <c r="N405" s="11"/>
    </row>
    <row r="406" spans="1:14" ht="24">
      <c r="A406" s="11"/>
      <c r="B406" s="62"/>
      <c r="C406" s="112"/>
      <c r="D406" s="31"/>
      <c r="E406" s="38"/>
      <c r="F406" s="11"/>
      <c r="G406" s="38"/>
      <c r="H406" s="60"/>
      <c r="I406" s="10"/>
      <c r="J406" s="31"/>
      <c r="K406" s="31"/>
      <c r="L406" s="31"/>
      <c r="M406" s="11"/>
      <c r="N406" s="11"/>
    </row>
    <row r="407" spans="1:14" ht="24">
      <c r="A407" s="11"/>
      <c r="B407" s="62"/>
      <c r="C407" s="112"/>
      <c r="D407" s="31"/>
      <c r="E407" s="38"/>
      <c r="F407" s="11"/>
      <c r="G407" s="38"/>
      <c r="H407" s="60"/>
      <c r="I407" s="10"/>
      <c r="J407" s="31"/>
      <c r="K407" s="31"/>
      <c r="L407" s="31"/>
      <c r="M407" s="11"/>
      <c r="N407" s="11"/>
    </row>
    <row r="408" spans="1:14" ht="24">
      <c r="A408" s="11"/>
      <c r="B408" s="62"/>
      <c r="C408" s="112"/>
      <c r="D408" s="31"/>
      <c r="E408" s="38"/>
      <c r="F408" s="11"/>
      <c r="G408" s="38"/>
      <c r="H408" s="60"/>
      <c r="I408" s="10"/>
      <c r="J408" s="31"/>
      <c r="K408" s="31"/>
      <c r="L408" s="31"/>
      <c r="M408" s="11"/>
      <c r="N408" s="11"/>
    </row>
    <row r="409" spans="1:14" ht="24">
      <c r="A409" s="11"/>
      <c r="B409" s="62"/>
      <c r="C409" s="112"/>
      <c r="D409" s="31"/>
      <c r="E409" s="38"/>
      <c r="F409" s="11"/>
      <c r="G409" s="38"/>
      <c r="H409" s="60"/>
      <c r="I409" s="10"/>
      <c r="J409" s="31"/>
      <c r="K409" s="31"/>
      <c r="L409" s="31"/>
      <c r="M409" s="11"/>
      <c r="N409" s="11"/>
    </row>
    <row r="410" spans="1:14" ht="24">
      <c r="A410" s="11"/>
      <c r="B410" s="62"/>
      <c r="C410" s="112"/>
      <c r="D410" s="31"/>
      <c r="E410" s="38"/>
      <c r="F410" s="11"/>
      <c r="G410" s="38"/>
      <c r="H410" s="60"/>
      <c r="I410" s="10"/>
      <c r="J410" s="31"/>
      <c r="K410" s="31"/>
      <c r="L410" s="31"/>
      <c r="M410" s="11"/>
      <c r="N410" s="11"/>
    </row>
    <row r="411" spans="1:14" ht="24">
      <c r="A411" s="11"/>
      <c r="B411" s="62"/>
      <c r="C411" s="112"/>
      <c r="D411" s="31"/>
      <c r="E411" s="38"/>
      <c r="F411" s="11"/>
      <c r="G411" s="38"/>
      <c r="H411" s="60"/>
      <c r="I411" s="10"/>
      <c r="J411" s="31"/>
      <c r="K411" s="31"/>
      <c r="L411" s="31"/>
      <c r="M411" s="11"/>
      <c r="N411" s="11"/>
    </row>
    <row r="412" spans="1:14" ht="24">
      <c r="A412" s="11"/>
      <c r="B412" s="62"/>
      <c r="C412" s="112"/>
      <c r="D412" s="31"/>
      <c r="E412" s="38"/>
      <c r="F412" s="11"/>
      <c r="G412" s="38"/>
      <c r="H412" s="60"/>
      <c r="I412" s="10"/>
      <c r="J412" s="31"/>
      <c r="K412" s="31"/>
      <c r="L412" s="31"/>
      <c r="M412" s="11"/>
      <c r="N412" s="11"/>
    </row>
    <row r="413" spans="1:14" ht="24">
      <c r="A413" s="11"/>
      <c r="B413" s="62"/>
      <c r="C413" s="112"/>
      <c r="D413" s="31"/>
      <c r="E413" s="38"/>
      <c r="F413" s="11"/>
      <c r="G413" s="38"/>
      <c r="H413" s="60"/>
      <c r="I413" s="10"/>
      <c r="J413" s="31"/>
      <c r="K413" s="31"/>
      <c r="L413" s="31"/>
      <c r="M413" s="11"/>
      <c r="N413" s="11"/>
    </row>
    <row r="414" spans="1:14" ht="24">
      <c r="A414" s="11"/>
      <c r="B414" s="62"/>
      <c r="C414" s="112"/>
      <c r="D414" s="31"/>
      <c r="E414" s="38"/>
      <c r="F414" s="11"/>
      <c r="G414" s="38"/>
      <c r="H414" s="60"/>
      <c r="I414" s="10"/>
      <c r="J414" s="31"/>
      <c r="K414" s="31"/>
      <c r="L414" s="31"/>
      <c r="M414" s="11"/>
      <c r="N414" s="11"/>
    </row>
    <row r="415" spans="1:14" ht="24">
      <c r="A415" s="11"/>
      <c r="B415" s="62"/>
      <c r="C415" s="112"/>
      <c r="D415" s="31"/>
      <c r="E415" s="38"/>
      <c r="F415" s="11"/>
      <c r="G415" s="38"/>
      <c r="H415" s="60"/>
      <c r="I415" s="10"/>
      <c r="J415" s="31"/>
      <c r="K415" s="31"/>
      <c r="L415" s="31"/>
      <c r="M415" s="11"/>
      <c r="N415" s="11"/>
    </row>
    <row r="416" spans="1:14" ht="24">
      <c r="A416" s="11"/>
      <c r="B416" s="62"/>
      <c r="C416" s="112"/>
      <c r="D416" s="31"/>
      <c r="E416" s="38"/>
      <c r="F416" s="11"/>
      <c r="G416" s="38"/>
      <c r="H416" s="60"/>
      <c r="I416" s="10"/>
      <c r="J416" s="31"/>
      <c r="K416" s="31"/>
      <c r="L416" s="31"/>
      <c r="M416" s="11"/>
      <c r="N416" s="11"/>
    </row>
    <row r="417" spans="1:14" ht="24">
      <c r="A417" s="11"/>
      <c r="B417" s="62"/>
      <c r="C417" s="112"/>
      <c r="D417" s="31"/>
      <c r="E417" s="38"/>
      <c r="F417" s="11"/>
      <c r="G417" s="38"/>
      <c r="H417" s="60"/>
      <c r="I417" s="10"/>
      <c r="J417" s="31"/>
      <c r="K417" s="31"/>
      <c r="L417" s="31"/>
      <c r="M417" s="11"/>
      <c r="N417" s="11"/>
    </row>
    <row r="418" spans="1:14" ht="24">
      <c r="A418" s="11"/>
      <c r="B418" s="62"/>
      <c r="C418" s="112"/>
      <c r="D418" s="31"/>
      <c r="E418" s="38"/>
      <c r="F418" s="11"/>
      <c r="G418" s="38"/>
      <c r="H418" s="60"/>
      <c r="I418" s="10"/>
      <c r="J418" s="31"/>
      <c r="K418" s="31"/>
      <c r="L418" s="31"/>
      <c r="M418" s="11"/>
      <c r="N418" s="11"/>
    </row>
    <row r="419" spans="1:14" ht="24">
      <c r="A419" s="11"/>
      <c r="B419" s="62"/>
      <c r="C419" s="112"/>
      <c r="D419" s="31"/>
      <c r="E419" s="38"/>
      <c r="F419" s="11"/>
      <c r="G419" s="38"/>
      <c r="H419" s="60"/>
      <c r="I419" s="10"/>
      <c r="J419" s="31"/>
      <c r="K419" s="31"/>
      <c r="L419" s="31"/>
      <c r="M419" s="11"/>
      <c r="N419" s="11"/>
    </row>
    <row r="420" spans="1:14" ht="24">
      <c r="A420" s="11"/>
      <c r="B420" s="62"/>
      <c r="C420" s="112"/>
      <c r="D420" s="31"/>
      <c r="E420" s="38"/>
      <c r="F420" s="11"/>
      <c r="G420" s="38"/>
      <c r="H420" s="60"/>
      <c r="I420" s="10"/>
      <c r="J420" s="31"/>
      <c r="K420" s="31"/>
      <c r="L420" s="31"/>
      <c r="M420" s="11"/>
      <c r="N420" s="11"/>
    </row>
    <row r="421" spans="1:14" ht="24">
      <c r="A421" s="11"/>
      <c r="B421" s="62"/>
      <c r="C421" s="112"/>
      <c r="D421" s="31"/>
      <c r="E421" s="38"/>
      <c r="F421" s="11"/>
      <c r="G421" s="38"/>
      <c r="H421" s="60"/>
      <c r="I421" s="10"/>
      <c r="J421" s="31"/>
      <c r="K421" s="31"/>
      <c r="L421" s="31"/>
      <c r="M421" s="11"/>
      <c r="N421" s="11"/>
    </row>
    <row r="422" spans="1:14" ht="24">
      <c r="A422" s="11"/>
      <c r="B422" s="62"/>
      <c r="C422" s="112"/>
      <c r="D422" s="31"/>
      <c r="E422" s="38"/>
      <c r="F422" s="11"/>
      <c r="G422" s="38"/>
      <c r="H422" s="60"/>
      <c r="I422" s="10"/>
      <c r="J422" s="31"/>
      <c r="K422" s="31"/>
      <c r="L422" s="31"/>
      <c r="M422" s="11"/>
      <c r="N422" s="11"/>
    </row>
    <row r="423" spans="1:14" ht="24">
      <c r="A423" s="11"/>
      <c r="B423" s="62"/>
      <c r="C423" s="112"/>
      <c r="D423" s="31"/>
      <c r="E423" s="38"/>
      <c r="F423" s="11"/>
      <c r="G423" s="38"/>
      <c r="H423" s="60"/>
      <c r="I423" s="10"/>
      <c r="J423" s="31"/>
      <c r="K423" s="31"/>
      <c r="L423" s="31"/>
      <c r="M423" s="11"/>
      <c r="N423" s="11"/>
    </row>
    <row r="424" spans="1:14" ht="24">
      <c r="A424" s="11"/>
      <c r="B424" s="62"/>
      <c r="C424" s="112"/>
      <c r="D424" s="31"/>
      <c r="E424" s="38"/>
      <c r="F424" s="11"/>
      <c r="G424" s="38"/>
      <c r="H424" s="60"/>
      <c r="I424" s="10"/>
      <c r="J424" s="31"/>
      <c r="K424" s="31"/>
      <c r="L424" s="31"/>
      <c r="M424" s="11"/>
      <c r="N424" s="11"/>
    </row>
    <row r="425" spans="1:14" ht="24">
      <c r="A425" s="11"/>
      <c r="B425" s="62"/>
      <c r="C425" s="112"/>
      <c r="D425" s="31"/>
      <c r="E425" s="38"/>
      <c r="F425" s="11"/>
      <c r="G425" s="38"/>
      <c r="H425" s="60"/>
      <c r="I425" s="10"/>
      <c r="J425" s="31"/>
      <c r="K425" s="31"/>
      <c r="L425" s="31"/>
      <c r="M425" s="11"/>
      <c r="N425" s="11"/>
    </row>
    <row r="426" spans="1:14" ht="24">
      <c r="A426" s="11"/>
      <c r="B426" s="62"/>
      <c r="C426" s="112"/>
      <c r="D426" s="31"/>
      <c r="E426" s="38"/>
      <c r="F426" s="11"/>
      <c r="G426" s="38"/>
      <c r="H426" s="60"/>
      <c r="I426" s="10"/>
      <c r="J426" s="31"/>
      <c r="K426" s="31"/>
      <c r="L426" s="31"/>
      <c r="M426" s="11"/>
      <c r="N426" s="11"/>
    </row>
    <row r="427" spans="1:14" ht="24">
      <c r="A427" s="11"/>
      <c r="B427" s="62"/>
      <c r="C427" s="112"/>
      <c r="D427" s="31"/>
      <c r="E427" s="38"/>
      <c r="F427" s="11"/>
      <c r="G427" s="38"/>
      <c r="H427" s="60"/>
      <c r="I427" s="10"/>
      <c r="J427" s="31"/>
      <c r="K427" s="31"/>
      <c r="L427" s="31"/>
      <c r="M427" s="11"/>
      <c r="N427" s="11"/>
    </row>
    <row r="428" spans="1:14" ht="24">
      <c r="A428" s="11"/>
      <c r="B428" s="62"/>
      <c r="C428" s="112"/>
      <c r="D428" s="31"/>
      <c r="E428" s="38"/>
      <c r="F428" s="11"/>
      <c r="G428" s="38"/>
      <c r="H428" s="60"/>
      <c r="I428" s="10"/>
      <c r="J428" s="31"/>
      <c r="K428" s="31"/>
      <c r="L428" s="31"/>
      <c r="M428" s="11"/>
      <c r="N428" s="11"/>
    </row>
    <row r="429" spans="1:14" ht="24">
      <c r="A429" s="11"/>
      <c r="B429" s="62"/>
      <c r="C429" s="112"/>
      <c r="D429" s="31"/>
      <c r="E429" s="38"/>
      <c r="F429" s="11"/>
      <c r="G429" s="38"/>
      <c r="H429" s="60"/>
      <c r="I429" s="10"/>
      <c r="J429" s="31"/>
      <c r="K429" s="31"/>
      <c r="L429" s="31"/>
      <c r="M429" s="11"/>
      <c r="N429" s="11"/>
    </row>
    <row r="430" spans="1:14" ht="24">
      <c r="A430" s="11"/>
      <c r="B430" s="62"/>
      <c r="C430" s="112"/>
      <c r="D430" s="31"/>
      <c r="E430" s="38"/>
      <c r="F430" s="11"/>
      <c r="G430" s="38"/>
      <c r="H430" s="60"/>
      <c r="I430" s="10"/>
      <c r="J430" s="31"/>
      <c r="K430" s="31"/>
      <c r="L430" s="31"/>
      <c r="M430" s="11"/>
      <c r="N430" s="11"/>
    </row>
    <row r="431" spans="1:14" ht="24">
      <c r="A431" s="11"/>
      <c r="B431" s="62"/>
      <c r="C431" s="112"/>
      <c r="D431" s="31"/>
      <c r="E431" s="38"/>
      <c r="F431" s="11"/>
      <c r="G431" s="38"/>
      <c r="H431" s="60"/>
      <c r="I431" s="10"/>
      <c r="J431" s="31"/>
      <c r="K431" s="31"/>
      <c r="L431" s="31"/>
      <c r="M431" s="11"/>
      <c r="N431" s="11"/>
    </row>
    <row r="432" spans="1:14" ht="24">
      <c r="A432" s="11"/>
      <c r="B432" s="62"/>
      <c r="C432" s="112"/>
      <c r="D432" s="31"/>
      <c r="E432" s="38"/>
      <c r="F432" s="11"/>
      <c r="G432" s="38"/>
      <c r="H432" s="60"/>
      <c r="I432" s="10"/>
      <c r="J432" s="31"/>
      <c r="K432" s="31"/>
      <c r="L432" s="31"/>
      <c r="M432" s="11"/>
      <c r="N432" s="11"/>
    </row>
    <row r="433" spans="1:14" ht="24">
      <c r="A433" s="11"/>
      <c r="B433" s="62"/>
      <c r="C433" s="112"/>
      <c r="D433" s="31"/>
      <c r="E433" s="38"/>
      <c r="F433" s="11"/>
      <c r="G433" s="38"/>
      <c r="H433" s="60"/>
      <c r="I433" s="10"/>
      <c r="J433" s="31"/>
      <c r="K433" s="31"/>
      <c r="L433" s="31"/>
      <c r="M433" s="11"/>
      <c r="N433" s="11"/>
    </row>
    <row r="434" spans="1:14" ht="24">
      <c r="A434" s="11"/>
      <c r="B434" s="62"/>
      <c r="C434" s="112"/>
      <c r="D434" s="31"/>
      <c r="E434" s="38"/>
      <c r="F434" s="11"/>
      <c r="G434" s="38"/>
      <c r="H434" s="60"/>
      <c r="I434" s="10"/>
      <c r="J434" s="31"/>
      <c r="K434" s="31"/>
      <c r="L434" s="31"/>
      <c r="M434" s="11"/>
      <c r="N434" s="11"/>
    </row>
    <row r="435" spans="1:14" ht="24">
      <c r="A435" s="11"/>
      <c r="B435" s="62"/>
      <c r="C435" s="112"/>
      <c r="D435" s="31"/>
      <c r="E435" s="38"/>
      <c r="F435" s="11"/>
      <c r="G435" s="38"/>
      <c r="H435" s="60"/>
      <c r="I435" s="10"/>
      <c r="J435" s="31"/>
      <c r="K435" s="31"/>
      <c r="L435" s="31"/>
      <c r="M435" s="11"/>
      <c r="N435" s="11"/>
    </row>
    <row r="436" spans="1:14" ht="24">
      <c r="A436" s="11"/>
      <c r="B436" s="62"/>
      <c r="C436" s="112"/>
      <c r="D436" s="31"/>
      <c r="E436" s="38"/>
      <c r="F436" s="11"/>
      <c r="G436" s="38"/>
      <c r="H436" s="60"/>
      <c r="I436" s="10"/>
      <c r="J436" s="31"/>
      <c r="K436" s="31"/>
      <c r="L436" s="31"/>
      <c r="M436" s="11"/>
      <c r="N436" s="11"/>
    </row>
    <row r="437" spans="1:14" ht="24">
      <c r="A437" s="11"/>
      <c r="B437" s="62"/>
      <c r="C437" s="112"/>
      <c r="D437" s="31"/>
      <c r="E437" s="38"/>
      <c r="F437" s="11"/>
      <c r="G437" s="38"/>
      <c r="H437" s="60"/>
      <c r="I437" s="10"/>
      <c r="J437" s="31"/>
      <c r="K437" s="31"/>
      <c r="L437" s="31"/>
      <c r="M437" s="11"/>
      <c r="N437" s="11"/>
    </row>
    <row r="438" spans="1:14" ht="24">
      <c r="A438" s="11"/>
      <c r="B438" s="62"/>
      <c r="C438" s="112"/>
      <c r="D438" s="31"/>
      <c r="E438" s="38"/>
      <c r="F438" s="11"/>
      <c r="G438" s="38"/>
      <c r="H438" s="60"/>
      <c r="I438" s="10"/>
      <c r="J438" s="31"/>
      <c r="K438" s="31"/>
      <c r="L438" s="31"/>
      <c r="M438" s="11"/>
      <c r="N438" s="11"/>
    </row>
    <row r="439" spans="1:14" ht="24">
      <c r="A439" s="11"/>
      <c r="B439" s="62"/>
      <c r="C439" s="112"/>
      <c r="D439" s="31"/>
      <c r="E439" s="38"/>
      <c r="F439" s="11"/>
      <c r="G439" s="38"/>
      <c r="H439" s="60"/>
      <c r="I439" s="10"/>
      <c r="J439" s="31"/>
      <c r="K439" s="31"/>
      <c r="L439" s="31"/>
      <c r="M439" s="11"/>
      <c r="N439" s="11"/>
    </row>
    <row r="440" spans="1:14" ht="24">
      <c r="A440" s="11"/>
      <c r="B440" s="62"/>
      <c r="C440" s="112"/>
      <c r="D440" s="31"/>
      <c r="E440" s="38"/>
      <c r="F440" s="11"/>
      <c r="G440" s="38"/>
      <c r="H440" s="60"/>
      <c r="I440" s="10"/>
      <c r="J440" s="31"/>
      <c r="K440" s="31"/>
      <c r="L440" s="31"/>
      <c r="M440" s="11"/>
      <c r="N440" s="11"/>
    </row>
    <row r="441" spans="1:14" ht="24">
      <c r="A441" s="11"/>
      <c r="B441" s="62"/>
      <c r="C441" s="112"/>
      <c r="D441" s="31"/>
      <c r="E441" s="38"/>
      <c r="F441" s="11"/>
      <c r="G441" s="38"/>
      <c r="H441" s="60"/>
      <c r="I441" s="10"/>
      <c r="J441" s="31"/>
      <c r="K441" s="31"/>
      <c r="L441" s="31"/>
      <c r="M441" s="11"/>
      <c r="N441" s="11"/>
    </row>
    <row r="442" spans="1:14" ht="24">
      <c r="A442" s="11"/>
      <c r="B442" s="62"/>
      <c r="C442" s="112"/>
      <c r="D442" s="31"/>
      <c r="E442" s="38"/>
      <c r="F442" s="11"/>
      <c r="G442" s="38"/>
      <c r="H442" s="60"/>
      <c r="I442" s="10"/>
      <c r="J442" s="31"/>
      <c r="K442" s="31"/>
      <c r="L442" s="31"/>
      <c r="M442" s="11"/>
      <c r="N442" s="11"/>
    </row>
    <row r="443" spans="1:14" ht="24">
      <c r="A443" s="11"/>
      <c r="B443" s="62"/>
      <c r="C443" s="112"/>
      <c r="D443" s="31"/>
      <c r="E443" s="38"/>
      <c r="F443" s="11"/>
      <c r="G443" s="38"/>
      <c r="H443" s="60"/>
      <c r="I443" s="10"/>
      <c r="J443" s="31"/>
      <c r="K443" s="31"/>
      <c r="L443" s="31"/>
      <c r="M443" s="11"/>
      <c r="N443" s="11"/>
    </row>
    <row r="444" spans="1:14" ht="24">
      <c r="A444" s="11"/>
      <c r="B444" s="62"/>
      <c r="C444" s="112"/>
      <c r="D444" s="31"/>
      <c r="E444" s="38"/>
      <c r="F444" s="11"/>
      <c r="G444" s="38"/>
      <c r="H444" s="60"/>
      <c r="I444" s="10"/>
      <c r="J444" s="31"/>
      <c r="K444" s="31"/>
      <c r="L444" s="31"/>
      <c r="M444" s="11"/>
      <c r="N444" s="11"/>
    </row>
    <row r="445" spans="1:14" ht="24">
      <c r="A445" s="11"/>
      <c r="B445" s="62"/>
      <c r="C445" s="112"/>
      <c r="D445" s="31"/>
      <c r="E445" s="38"/>
      <c r="F445" s="11"/>
      <c r="G445" s="38"/>
      <c r="H445" s="60"/>
      <c r="I445" s="10"/>
      <c r="J445" s="31"/>
      <c r="K445" s="31"/>
      <c r="L445" s="31"/>
      <c r="M445" s="11"/>
      <c r="N445" s="11"/>
    </row>
    <row r="446" spans="1:14" ht="24">
      <c r="A446" s="11"/>
      <c r="B446" s="62"/>
      <c r="C446" s="112"/>
      <c r="D446" s="31"/>
      <c r="E446" s="38"/>
      <c r="F446" s="11"/>
      <c r="G446" s="38"/>
      <c r="H446" s="60"/>
      <c r="I446" s="10"/>
      <c r="J446" s="31"/>
      <c r="K446" s="31"/>
      <c r="L446" s="31"/>
      <c r="M446" s="11"/>
      <c r="N446" s="11"/>
    </row>
    <row r="447" spans="1:14" ht="24">
      <c r="A447" s="11"/>
      <c r="B447" s="62"/>
      <c r="C447" s="112"/>
      <c r="D447" s="31"/>
      <c r="E447" s="38"/>
      <c r="F447" s="11"/>
      <c r="G447" s="38"/>
      <c r="H447" s="60"/>
      <c r="I447" s="10"/>
      <c r="J447" s="31"/>
      <c r="K447" s="31"/>
      <c r="L447" s="31"/>
      <c r="M447" s="11"/>
      <c r="N447" s="11"/>
    </row>
    <row r="448" spans="1:14" ht="24">
      <c r="A448" s="11"/>
      <c r="B448" s="62"/>
      <c r="C448" s="112"/>
      <c r="D448" s="31"/>
      <c r="E448" s="38"/>
      <c r="F448" s="11"/>
      <c r="G448" s="38"/>
      <c r="H448" s="60"/>
      <c r="I448" s="10"/>
      <c r="J448" s="31"/>
      <c r="K448" s="31"/>
      <c r="L448" s="31"/>
      <c r="M448" s="11"/>
      <c r="N448" s="11"/>
    </row>
    <row r="449" spans="1:14" ht="24">
      <c r="A449" s="11"/>
      <c r="B449" s="62"/>
      <c r="C449" s="112"/>
      <c r="D449" s="31"/>
      <c r="E449" s="38"/>
      <c r="F449" s="11"/>
      <c r="G449" s="38"/>
      <c r="H449" s="60"/>
      <c r="I449" s="10"/>
      <c r="J449" s="31"/>
      <c r="K449" s="31"/>
      <c r="L449" s="31"/>
      <c r="M449" s="11"/>
      <c r="N449" s="11"/>
    </row>
    <row r="450" spans="1:14" ht="24">
      <c r="A450" s="11"/>
      <c r="B450" s="62"/>
      <c r="C450" s="112"/>
      <c r="D450" s="31"/>
      <c r="E450" s="38"/>
      <c r="F450" s="11"/>
      <c r="G450" s="38"/>
      <c r="H450" s="60"/>
      <c r="I450" s="10"/>
      <c r="J450" s="31"/>
      <c r="K450" s="31"/>
      <c r="L450" s="31"/>
      <c r="M450" s="11"/>
      <c r="N450" s="11"/>
    </row>
    <row r="451" spans="1:14" ht="24">
      <c r="A451" s="11"/>
      <c r="B451" s="62"/>
      <c r="C451" s="112"/>
      <c r="D451" s="31"/>
      <c r="E451" s="38"/>
      <c r="F451" s="11"/>
      <c r="G451" s="38"/>
      <c r="H451" s="60"/>
      <c r="I451" s="10"/>
      <c r="J451" s="31"/>
      <c r="K451" s="31"/>
      <c r="L451" s="31"/>
      <c r="M451" s="11"/>
      <c r="N451" s="11"/>
    </row>
    <row r="452" spans="1:14" ht="24">
      <c r="A452" s="11"/>
      <c r="B452" s="62"/>
      <c r="C452" s="112"/>
      <c r="D452" s="31"/>
      <c r="E452" s="38"/>
      <c r="F452" s="11"/>
      <c r="G452" s="38"/>
      <c r="H452" s="60"/>
      <c r="I452" s="10"/>
      <c r="J452" s="31"/>
      <c r="K452" s="31"/>
      <c r="L452" s="31"/>
      <c r="M452" s="11"/>
      <c r="N452" s="11"/>
    </row>
    <row r="453" spans="1:14" ht="24">
      <c r="A453" s="11"/>
      <c r="B453" s="62"/>
      <c r="C453" s="112"/>
      <c r="D453" s="31"/>
      <c r="E453" s="38"/>
      <c r="F453" s="11"/>
      <c r="G453" s="38"/>
      <c r="H453" s="60"/>
      <c r="I453" s="10"/>
      <c r="J453" s="31"/>
      <c r="K453" s="31"/>
      <c r="L453" s="31"/>
      <c r="M453" s="11"/>
      <c r="N453" s="11"/>
    </row>
    <row r="454" spans="1:14" ht="24">
      <c r="A454" s="11"/>
      <c r="B454" s="62"/>
      <c r="C454" s="112"/>
      <c r="D454" s="31"/>
      <c r="E454" s="38"/>
      <c r="F454" s="11"/>
      <c r="G454" s="38"/>
      <c r="H454" s="60"/>
      <c r="I454" s="10"/>
      <c r="J454" s="31"/>
      <c r="K454" s="31"/>
      <c r="L454" s="31"/>
      <c r="M454" s="11"/>
      <c r="N454" s="11"/>
    </row>
    <row r="455" spans="1:14" ht="24">
      <c r="A455" s="11"/>
      <c r="B455" s="62"/>
      <c r="C455" s="112"/>
      <c r="D455" s="31"/>
      <c r="E455" s="38"/>
      <c r="F455" s="11"/>
      <c r="G455" s="38"/>
      <c r="H455" s="60"/>
      <c r="I455" s="10"/>
      <c r="J455" s="31"/>
      <c r="K455" s="31"/>
      <c r="L455" s="31"/>
      <c r="M455" s="11"/>
      <c r="N455" s="11"/>
    </row>
    <row r="456" spans="1:14" ht="24">
      <c r="A456" s="11"/>
      <c r="B456" s="62"/>
      <c r="C456" s="112"/>
      <c r="D456" s="31"/>
      <c r="E456" s="38"/>
      <c r="F456" s="11"/>
      <c r="G456" s="38"/>
      <c r="H456" s="60"/>
      <c r="I456" s="10"/>
      <c r="J456" s="31"/>
      <c r="K456" s="31"/>
      <c r="L456" s="31"/>
      <c r="M456" s="11"/>
      <c r="N456" s="11"/>
    </row>
    <row r="457" spans="1:14" ht="24">
      <c r="A457" s="11"/>
      <c r="B457" s="62"/>
      <c r="C457" s="112"/>
      <c r="D457" s="31"/>
      <c r="E457" s="38"/>
      <c r="F457" s="11"/>
      <c r="G457" s="38"/>
      <c r="H457" s="60"/>
      <c r="I457" s="10"/>
      <c r="J457" s="31"/>
      <c r="K457" s="31"/>
      <c r="L457" s="31"/>
      <c r="M457" s="11"/>
      <c r="N457" s="11"/>
    </row>
    <row r="458" spans="1:14" ht="24">
      <c r="A458" s="11"/>
      <c r="B458" s="62"/>
      <c r="C458" s="112"/>
      <c r="D458" s="31"/>
      <c r="E458" s="38"/>
      <c r="F458" s="11"/>
      <c r="G458" s="38"/>
      <c r="H458" s="60"/>
      <c r="I458" s="10"/>
      <c r="J458" s="31"/>
      <c r="K458" s="31"/>
      <c r="L458" s="31"/>
      <c r="M458" s="11"/>
      <c r="N458" s="11"/>
    </row>
    <row r="459" spans="1:14" ht="24">
      <c r="A459" s="11"/>
      <c r="B459" s="62"/>
      <c r="C459" s="112"/>
      <c r="D459" s="31"/>
      <c r="E459" s="38"/>
      <c r="F459" s="11"/>
      <c r="G459" s="38"/>
      <c r="H459" s="60"/>
      <c r="I459" s="10"/>
      <c r="J459" s="31"/>
      <c r="K459" s="31"/>
      <c r="L459" s="31"/>
      <c r="M459" s="11"/>
      <c r="N459" s="11"/>
    </row>
    <row r="460" spans="1:14" ht="24">
      <c r="A460" s="11"/>
      <c r="B460" s="62"/>
      <c r="C460" s="112"/>
      <c r="D460" s="31"/>
      <c r="E460" s="38"/>
      <c r="F460" s="11"/>
      <c r="G460" s="38"/>
      <c r="H460" s="60"/>
      <c r="I460" s="10"/>
      <c r="J460" s="31"/>
      <c r="K460" s="31"/>
      <c r="L460" s="31"/>
      <c r="M460" s="11"/>
      <c r="N460" s="11"/>
    </row>
    <row r="461" spans="1:14" ht="24">
      <c r="A461" s="11"/>
      <c r="B461" s="62"/>
      <c r="C461" s="112"/>
      <c r="D461" s="31"/>
      <c r="E461" s="38"/>
      <c r="F461" s="11"/>
      <c r="G461" s="38"/>
      <c r="H461" s="60"/>
      <c r="I461" s="10"/>
      <c r="J461" s="31"/>
      <c r="K461" s="31"/>
      <c r="L461" s="31"/>
      <c r="M461" s="11"/>
      <c r="N461" s="11"/>
    </row>
    <row r="462" spans="1:14" ht="24">
      <c r="A462" s="11"/>
      <c r="B462" s="62"/>
      <c r="C462" s="112"/>
      <c r="D462" s="31"/>
      <c r="E462" s="38"/>
      <c r="F462" s="11"/>
      <c r="G462" s="38"/>
      <c r="H462" s="60"/>
      <c r="I462" s="10"/>
      <c r="J462" s="31"/>
      <c r="K462" s="31"/>
      <c r="L462" s="31"/>
      <c r="M462" s="11"/>
      <c r="N462" s="11"/>
    </row>
    <row r="463" spans="1:14" ht="24">
      <c r="A463" s="11"/>
      <c r="B463" s="62"/>
      <c r="C463" s="112"/>
      <c r="D463" s="31"/>
      <c r="E463" s="38"/>
      <c r="F463" s="11"/>
      <c r="G463" s="38"/>
      <c r="H463" s="60"/>
      <c r="I463" s="10"/>
      <c r="J463" s="31"/>
      <c r="K463" s="31"/>
      <c r="L463" s="31"/>
      <c r="M463" s="11"/>
      <c r="N463" s="11"/>
    </row>
    <row r="464" spans="1:14" ht="24">
      <c r="A464" s="11"/>
      <c r="B464" s="62"/>
      <c r="C464" s="112"/>
      <c r="D464" s="31"/>
      <c r="E464" s="38"/>
      <c r="F464" s="11"/>
      <c r="G464" s="38"/>
      <c r="H464" s="60"/>
      <c r="I464" s="10"/>
      <c r="J464" s="31"/>
      <c r="K464" s="31"/>
      <c r="L464" s="31"/>
      <c r="M464" s="11"/>
      <c r="N464" s="11"/>
    </row>
    <row r="465" spans="1:14" ht="24">
      <c r="A465" s="11"/>
      <c r="B465" s="62"/>
      <c r="C465" s="112"/>
      <c r="D465" s="31"/>
      <c r="E465" s="38"/>
      <c r="F465" s="11"/>
      <c r="G465" s="38"/>
      <c r="H465" s="60"/>
      <c r="I465" s="10"/>
      <c r="J465" s="31"/>
      <c r="K465" s="31"/>
      <c r="L465" s="31"/>
      <c r="M465" s="11"/>
      <c r="N465" s="11"/>
    </row>
    <row r="466" spans="1:14" ht="24">
      <c r="A466" s="11"/>
      <c r="B466" s="62"/>
      <c r="C466" s="112"/>
      <c r="D466" s="31"/>
      <c r="E466" s="38"/>
      <c r="F466" s="11"/>
      <c r="G466" s="38"/>
      <c r="H466" s="60"/>
      <c r="I466" s="10"/>
      <c r="J466" s="31"/>
      <c r="K466" s="31"/>
      <c r="L466" s="31"/>
      <c r="M466" s="11"/>
      <c r="N466" s="11"/>
    </row>
    <row r="467" spans="1:14" ht="24">
      <c r="A467" s="11"/>
      <c r="B467" s="62"/>
      <c r="C467" s="112"/>
      <c r="D467" s="31"/>
      <c r="E467" s="38"/>
      <c r="F467" s="11"/>
      <c r="G467" s="38"/>
      <c r="H467" s="60"/>
      <c r="I467" s="10"/>
      <c r="J467" s="31"/>
      <c r="K467" s="31"/>
      <c r="L467" s="31"/>
      <c r="M467" s="11"/>
      <c r="N467" s="11"/>
    </row>
    <row r="468" spans="1:14" ht="24">
      <c r="A468" s="11"/>
      <c r="B468" s="62"/>
      <c r="C468" s="112"/>
      <c r="D468" s="31"/>
      <c r="E468" s="38"/>
      <c r="F468" s="11"/>
      <c r="G468" s="38"/>
      <c r="H468" s="60"/>
      <c r="I468" s="10"/>
      <c r="J468" s="31"/>
      <c r="K468" s="31"/>
      <c r="L468" s="31"/>
      <c r="M468" s="11"/>
      <c r="N468" s="11"/>
    </row>
    <row r="469" spans="1:14" ht="24">
      <c r="A469" s="11"/>
      <c r="B469" s="62"/>
      <c r="C469" s="112"/>
      <c r="D469" s="31"/>
      <c r="E469" s="38"/>
      <c r="F469" s="11"/>
      <c r="G469" s="38"/>
      <c r="H469" s="60"/>
      <c r="I469" s="10"/>
      <c r="J469" s="31"/>
      <c r="K469" s="31"/>
      <c r="L469" s="31"/>
      <c r="M469" s="11"/>
      <c r="N469" s="11"/>
    </row>
    <row r="470" spans="1:14" ht="24">
      <c r="A470" s="11"/>
      <c r="B470" s="62"/>
      <c r="C470" s="112"/>
      <c r="D470" s="31"/>
      <c r="E470" s="38"/>
      <c r="F470" s="11"/>
      <c r="G470" s="38"/>
      <c r="H470" s="60"/>
      <c r="I470" s="10"/>
      <c r="J470" s="31"/>
      <c r="K470" s="31"/>
      <c r="L470" s="31"/>
      <c r="M470" s="11"/>
      <c r="N470" s="11"/>
    </row>
    <row r="471" spans="1:14" ht="24">
      <c r="A471" s="11"/>
      <c r="B471" s="62"/>
      <c r="C471" s="112"/>
      <c r="D471" s="31"/>
      <c r="E471" s="38"/>
      <c r="F471" s="11"/>
      <c r="G471" s="38"/>
      <c r="H471" s="60"/>
      <c r="I471" s="10"/>
      <c r="J471" s="31"/>
      <c r="K471" s="31"/>
      <c r="L471" s="31"/>
      <c r="M471" s="11"/>
      <c r="N471" s="11"/>
    </row>
    <row r="472" spans="1:14" ht="24">
      <c r="A472" s="11"/>
      <c r="B472" s="62"/>
      <c r="C472" s="112"/>
      <c r="D472" s="31"/>
      <c r="E472" s="38"/>
      <c r="F472" s="11"/>
      <c r="G472" s="38"/>
      <c r="H472" s="60"/>
      <c r="I472" s="10"/>
      <c r="J472" s="31"/>
      <c r="K472" s="31"/>
      <c r="L472" s="31"/>
      <c r="M472" s="11"/>
      <c r="N472" s="11"/>
    </row>
    <row r="473" spans="1:14" ht="24">
      <c r="A473" s="11"/>
      <c r="B473" s="62"/>
      <c r="C473" s="112"/>
      <c r="D473" s="31"/>
      <c r="E473" s="38"/>
      <c r="F473" s="11"/>
      <c r="G473" s="38"/>
      <c r="H473" s="60"/>
      <c r="I473" s="10"/>
      <c r="J473" s="31"/>
      <c r="K473" s="31"/>
      <c r="L473" s="31"/>
      <c r="M473" s="11"/>
      <c r="N473" s="11"/>
    </row>
    <row r="474" spans="1:14" ht="24">
      <c r="A474" s="11"/>
      <c r="B474" s="62"/>
      <c r="C474" s="112"/>
      <c r="D474" s="31"/>
      <c r="E474" s="38"/>
      <c r="F474" s="11"/>
      <c r="G474" s="38"/>
      <c r="H474" s="60"/>
      <c r="I474" s="10"/>
      <c r="J474" s="31"/>
      <c r="K474" s="31"/>
      <c r="L474" s="31"/>
      <c r="M474" s="11"/>
      <c r="N474" s="11"/>
    </row>
    <row r="475" spans="1:14" ht="24">
      <c r="A475" s="11"/>
      <c r="B475" s="62"/>
      <c r="C475" s="112"/>
      <c r="D475" s="31"/>
      <c r="E475" s="38"/>
      <c r="F475" s="11"/>
      <c r="G475" s="38"/>
      <c r="H475" s="60"/>
      <c r="I475" s="10"/>
      <c r="J475" s="31"/>
      <c r="K475" s="31"/>
      <c r="L475" s="31"/>
      <c r="M475" s="11"/>
      <c r="N475" s="11"/>
    </row>
    <row r="476" spans="1:14" ht="24">
      <c r="A476" s="11"/>
      <c r="B476" s="62"/>
      <c r="C476" s="112"/>
      <c r="D476" s="31"/>
      <c r="E476" s="38"/>
      <c r="F476" s="11"/>
      <c r="G476" s="38"/>
      <c r="H476" s="60"/>
      <c r="I476" s="10"/>
      <c r="J476" s="31"/>
      <c r="K476" s="31"/>
      <c r="L476" s="31"/>
      <c r="M476" s="11"/>
      <c r="N476" s="11"/>
    </row>
    <row r="477" spans="1:14" ht="24">
      <c r="A477" s="11"/>
      <c r="B477" s="62"/>
      <c r="C477" s="112"/>
      <c r="D477" s="31"/>
      <c r="E477" s="38"/>
      <c r="F477" s="11"/>
      <c r="G477" s="38"/>
      <c r="H477" s="60"/>
      <c r="I477" s="10"/>
      <c r="J477" s="31"/>
      <c r="K477" s="31"/>
      <c r="L477" s="31"/>
      <c r="M477" s="11"/>
      <c r="N477" s="11"/>
    </row>
    <row r="478" spans="1:14" ht="24">
      <c r="A478" s="11"/>
      <c r="B478" s="62"/>
      <c r="C478" s="112"/>
      <c r="D478" s="31"/>
      <c r="E478" s="38"/>
      <c r="F478" s="11"/>
      <c r="G478" s="38"/>
      <c r="H478" s="60"/>
      <c r="I478" s="10"/>
      <c r="J478" s="31"/>
      <c r="K478" s="31"/>
      <c r="L478" s="31"/>
      <c r="M478" s="11"/>
      <c r="N478" s="11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O6" sqref="O6"/>
    </sheetView>
  </sheetViews>
  <sheetFormatPr defaultColWidth="9.140625" defaultRowHeight="21.75"/>
  <cols>
    <col min="1" max="1" width="9.57421875" style="15" customWidth="1"/>
    <col min="2" max="2" width="10.8515625" style="15" bestFit="1" customWidth="1"/>
    <col min="3" max="3" width="8.140625" style="15" customWidth="1"/>
    <col min="4" max="4" width="10.57421875" style="15" customWidth="1"/>
    <col min="5" max="5" width="11.28125" style="15" customWidth="1"/>
    <col min="6" max="6" width="9.28125" style="15" customWidth="1"/>
    <col min="7" max="7" width="8.8515625" style="15" customWidth="1"/>
    <col min="8" max="8" width="3.140625" style="15" customWidth="1"/>
    <col min="9" max="9" width="9.8515625" style="195" bestFit="1" customWidth="1"/>
    <col min="10" max="12" width="9.140625" style="15" bestFit="1" customWidth="1"/>
    <col min="13" max="16384" width="9.140625" style="15" customWidth="1"/>
  </cols>
  <sheetData>
    <row r="1" spans="1:12" s="14" customFormat="1" ht="21" customHeight="1">
      <c r="A1" s="215" t="s">
        <v>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7"/>
    </row>
    <row r="2" spans="1:12" s="14" customFormat="1" ht="21" customHeight="1">
      <c r="A2" s="215" t="s">
        <v>114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7"/>
    </row>
    <row r="3" spans="1:12" s="14" customFormat="1" ht="21" customHeight="1">
      <c r="A3" s="218" t="s">
        <v>110</v>
      </c>
      <c r="B3" s="218"/>
      <c r="C3" s="218"/>
      <c r="D3" s="219" t="s">
        <v>111</v>
      </c>
      <c r="E3" s="219"/>
      <c r="F3" s="219"/>
      <c r="G3" s="220" t="s">
        <v>48</v>
      </c>
      <c r="H3" s="220"/>
      <c r="I3" s="220"/>
      <c r="J3" s="225" t="s">
        <v>113</v>
      </c>
      <c r="K3" s="225"/>
      <c r="L3" s="225"/>
    </row>
    <row r="4" spans="1:12" s="14" customFormat="1" ht="21" customHeight="1">
      <c r="A4" s="218" t="s">
        <v>116</v>
      </c>
      <c r="B4" s="218"/>
      <c r="C4" s="218"/>
      <c r="D4" s="219" t="s">
        <v>117</v>
      </c>
      <c r="E4" s="219"/>
      <c r="F4" s="219"/>
      <c r="G4" s="220" t="s">
        <v>112</v>
      </c>
      <c r="H4" s="220"/>
      <c r="I4" s="220"/>
      <c r="J4" s="225" t="s">
        <v>49</v>
      </c>
      <c r="K4" s="225"/>
      <c r="L4" s="225"/>
    </row>
    <row r="5" spans="1:12" s="14" customFormat="1" ht="45" customHeight="1">
      <c r="A5" s="221" t="s">
        <v>8</v>
      </c>
      <c r="B5" s="201" t="s">
        <v>9</v>
      </c>
      <c r="C5" s="221" t="s">
        <v>10</v>
      </c>
      <c r="D5" s="221"/>
      <c r="E5" s="202" t="s">
        <v>118</v>
      </c>
      <c r="F5" s="203" t="s">
        <v>119</v>
      </c>
      <c r="G5" s="222" t="s">
        <v>50</v>
      </c>
      <c r="H5" s="222" t="s">
        <v>51</v>
      </c>
      <c r="I5" s="223" t="s">
        <v>52</v>
      </c>
      <c r="J5" s="224" t="s">
        <v>53</v>
      </c>
      <c r="K5" s="224"/>
      <c r="L5" s="224"/>
    </row>
    <row r="6" spans="1:12" s="14" customFormat="1" ht="42" customHeight="1">
      <c r="A6" s="221"/>
      <c r="B6" s="204" t="s">
        <v>54</v>
      </c>
      <c r="C6" s="199" t="s">
        <v>15</v>
      </c>
      <c r="D6" s="199" t="s">
        <v>16</v>
      </c>
      <c r="E6" s="202" t="s">
        <v>120</v>
      </c>
      <c r="F6" s="205" t="s">
        <v>18</v>
      </c>
      <c r="G6" s="222"/>
      <c r="H6" s="222"/>
      <c r="I6" s="223"/>
      <c r="J6" s="200" t="s">
        <v>55</v>
      </c>
      <c r="K6" s="200" t="s">
        <v>56</v>
      </c>
      <c r="L6" s="200" t="s">
        <v>57</v>
      </c>
    </row>
    <row r="7" spans="1:12" s="14" customFormat="1" ht="19.5" customHeight="1">
      <c r="A7" s="206" t="s">
        <v>19</v>
      </c>
      <c r="B7" s="207" t="s">
        <v>20</v>
      </c>
      <c r="C7" s="206" t="s">
        <v>21</v>
      </c>
      <c r="D7" s="206" t="s">
        <v>22</v>
      </c>
      <c r="E7" s="208" t="s">
        <v>58</v>
      </c>
      <c r="F7" s="209" t="s">
        <v>59</v>
      </c>
      <c r="G7" s="206" t="s">
        <v>25</v>
      </c>
      <c r="H7" s="206" t="s">
        <v>60</v>
      </c>
      <c r="I7" s="210" t="s">
        <v>19</v>
      </c>
      <c r="J7" s="211" t="s">
        <v>61</v>
      </c>
      <c r="K7" s="211" t="s">
        <v>62</v>
      </c>
      <c r="L7" s="211" t="s">
        <v>63</v>
      </c>
    </row>
    <row r="8" spans="1:17" s="135" customFormat="1" ht="16.5" customHeight="1">
      <c r="A8" s="189">
        <v>44655</v>
      </c>
      <c r="B8" s="190">
        <v>393.59</v>
      </c>
      <c r="C8" s="191">
        <v>1.017</v>
      </c>
      <c r="D8" s="187">
        <v>0.0878688</v>
      </c>
      <c r="E8" s="191">
        <v>368.0018933333333</v>
      </c>
      <c r="F8" s="187">
        <v>32.335884764928</v>
      </c>
      <c r="G8" s="188" t="s">
        <v>31</v>
      </c>
      <c r="H8" s="134">
        <v>1</v>
      </c>
      <c r="I8" s="193">
        <v>44655</v>
      </c>
      <c r="J8" s="190">
        <v>345.9356</v>
      </c>
      <c r="K8" s="190">
        <v>394.63087</v>
      </c>
      <c r="L8" s="190">
        <v>363.43921</v>
      </c>
      <c r="O8" s="133"/>
      <c r="P8" s="133"/>
      <c r="Q8" s="133"/>
    </row>
    <row r="9" spans="1:17" s="135" customFormat="1" ht="16.5" customHeight="1">
      <c r="A9" s="189">
        <v>44673</v>
      </c>
      <c r="B9" s="190">
        <v>393.87</v>
      </c>
      <c r="C9" s="191">
        <v>2.784</v>
      </c>
      <c r="D9" s="187">
        <v>0.2405376</v>
      </c>
      <c r="E9" s="191">
        <v>25.957853333333333</v>
      </c>
      <c r="F9" s="187">
        <v>6.243839741952</v>
      </c>
      <c r="G9" s="188" t="s">
        <v>32</v>
      </c>
      <c r="H9" s="134">
        <f aca="true" t="shared" si="0" ref="H9:H25">+H8+1</f>
        <v>2</v>
      </c>
      <c r="I9" s="193">
        <v>44673</v>
      </c>
      <c r="J9" s="190">
        <v>33.13732</v>
      </c>
      <c r="K9" s="190">
        <v>19.25457</v>
      </c>
      <c r="L9" s="190">
        <v>25.48167</v>
      </c>
      <c r="O9" s="133"/>
      <c r="P9" s="133"/>
      <c r="Q9" s="133"/>
    </row>
    <row r="10" spans="1:13" s="135" customFormat="1" ht="16.5" customHeight="1">
      <c r="A10" s="189">
        <v>44690</v>
      </c>
      <c r="B10" s="190">
        <v>393.58</v>
      </c>
      <c r="C10" s="191">
        <v>0.966</v>
      </c>
      <c r="D10" s="187">
        <v>0.0834624</v>
      </c>
      <c r="E10" s="191">
        <v>30.577469999999995</v>
      </c>
      <c r="F10" s="187">
        <v>2.5520690321279997</v>
      </c>
      <c r="G10" s="188" t="s">
        <v>67</v>
      </c>
      <c r="H10" s="134">
        <f t="shared" si="0"/>
        <v>3</v>
      </c>
      <c r="I10" s="193">
        <v>44690</v>
      </c>
      <c r="J10" s="190">
        <v>35.70279</v>
      </c>
      <c r="K10" s="190">
        <v>33.34921</v>
      </c>
      <c r="L10" s="190">
        <v>22.68041</v>
      </c>
      <c r="M10" s="136"/>
    </row>
    <row r="11" spans="1:13" s="135" customFormat="1" ht="16.5" customHeight="1">
      <c r="A11" s="189">
        <v>44706</v>
      </c>
      <c r="B11" s="190">
        <v>393.95</v>
      </c>
      <c r="C11" s="191">
        <v>6.049</v>
      </c>
      <c r="D11" s="187">
        <v>0.5226336</v>
      </c>
      <c r="E11" s="187">
        <v>64.25274666666667</v>
      </c>
      <c r="F11" s="187">
        <v>33.580644300288</v>
      </c>
      <c r="G11" s="188" t="s">
        <v>68</v>
      </c>
      <c r="H11" s="134">
        <f t="shared" si="0"/>
        <v>4</v>
      </c>
      <c r="I11" s="193">
        <v>44706</v>
      </c>
      <c r="J11" s="190">
        <v>62.78101</v>
      </c>
      <c r="K11" s="190">
        <v>60.37166</v>
      </c>
      <c r="L11" s="190">
        <v>69.60557</v>
      </c>
      <c r="M11" s="136"/>
    </row>
    <row r="12" spans="1:13" s="135" customFormat="1" ht="16.5" customHeight="1">
      <c r="A12" s="189">
        <v>44727</v>
      </c>
      <c r="B12" s="190">
        <v>394.03</v>
      </c>
      <c r="C12" s="191">
        <v>5.136</v>
      </c>
      <c r="D12" s="187">
        <v>0.44375040000000004</v>
      </c>
      <c r="E12" s="187">
        <v>181.72933999999998</v>
      </c>
      <c r="F12" s="187">
        <v>80.642467316736</v>
      </c>
      <c r="G12" s="188" t="s">
        <v>33</v>
      </c>
      <c r="H12" s="134">
        <f t="shared" si="0"/>
        <v>5</v>
      </c>
      <c r="I12" s="193">
        <v>44727</v>
      </c>
      <c r="J12" s="190">
        <v>183.73447</v>
      </c>
      <c r="K12" s="190">
        <v>182.62366</v>
      </c>
      <c r="L12" s="190">
        <v>178.82989</v>
      </c>
      <c r="M12" s="136"/>
    </row>
    <row r="13" spans="1:16" s="135" customFormat="1" ht="16.5" customHeight="1">
      <c r="A13" s="189">
        <v>44735</v>
      </c>
      <c r="B13" s="190">
        <v>393.72</v>
      </c>
      <c r="C13" s="191">
        <v>2.401</v>
      </c>
      <c r="D13" s="187">
        <v>0.2074464</v>
      </c>
      <c r="E13" s="187">
        <v>49.76996333333333</v>
      </c>
      <c r="F13" s="187">
        <v>10.324599721632</v>
      </c>
      <c r="G13" s="188" t="s">
        <v>34</v>
      </c>
      <c r="H13" s="134">
        <f t="shared" si="0"/>
        <v>6</v>
      </c>
      <c r="I13" s="193">
        <v>44735</v>
      </c>
      <c r="J13" s="190">
        <v>56.91278</v>
      </c>
      <c r="K13" s="190">
        <v>50.69291</v>
      </c>
      <c r="L13" s="190">
        <v>41.7042</v>
      </c>
      <c r="M13" s="136"/>
      <c r="O13" s="137"/>
      <c r="P13" s="137"/>
    </row>
    <row r="14" spans="1:13" s="135" customFormat="1" ht="16.5" customHeight="1">
      <c r="A14" s="189">
        <v>44736</v>
      </c>
      <c r="B14" s="190">
        <v>396.12</v>
      </c>
      <c r="C14" s="191">
        <v>51.494</v>
      </c>
      <c r="D14" s="187">
        <v>4.4490816</v>
      </c>
      <c r="E14" s="187">
        <v>1593.9957566666665</v>
      </c>
      <c r="F14" s="187">
        <v>7091.817191463744</v>
      </c>
      <c r="G14" s="188" t="s">
        <v>69</v>
      </c>
      <c r="H14" s="134">
        <f t="shared" si="0"/>
        <v>7</v>
      </c>
      <c r="I14" s="193">
        <v>44736</v>
      </c>
      <c r="J14" s="190">
        <v>1627.69551</v>
      </c>
      <c r="K14" s="190">
        <v>1586.56695</v>
      </c>
      <c r="L14" s="190">
        <v>1567.72481</v>
      </c>
      <c r="M14" s="136"/>
    </row>
    <row r="15" spans="1:13" s="135" customFormat="1" ht="16.5" customHeight="1">
      <c r="A15" s="189">
        <v>44744</v>
      </c>
      <c r="B15" s="190">
        <v>396.98</v>
      </c>
      <c r="C15" s="191">
        <v>81.143</v>
      </c>
      <c r="D15" s="187">
        <v>7.0107552</v>
      </c>
      <c r="E15" s="187">
        <v>1032.2750066666667</v>
      </c>
      <c r="F15" s="187">
        <v>7237.027370818369</v>
      </c>
      <c r="G15" s="188" t="s">
        <v>70</v>
      </c>
      <c r="H15" s="134">
        <f t="shared" si="0"/>
        <v>8</v>
      </c>
      <c r="I15" s="193">
        <v>44744</v>
      </c>
      <c r="J15" s="190">
        <v>718.25856</v>
      </c>
      <c r="K15" s="190">
        <v>1000</v>
      </c>
      <c r="L15" s="190">
        <v>1378.56646</v>
      </c>
      <c r="M15" s="136"/>
    </row>
    <row r="16" spans="1:12" s="138" customFormat="1" ht="16.5" customHeight="1">
      <c r="A16" s="189">
        <v>44762</v>
      </c>
      <c r="B16" s="190">
        <v>396</v>
      </c>
      <c r="C16" s="191">
        <v>55.346</v>
      </c>
      <c r="D16" s="187">
        <v>4.7818944</v>
      </c>
      <c r="E16" s="187">
        <v>2029.9705599999998</v>
      </c>
      <c r="F16" s="187">
        <v>9707.104853028863</v>
      </c>
      <c r="G16" s="188" t="s">
        <v>35</v>
      </c>
      <c r="H16" s="134">
        <f t="shared" si="0"/>
        <v>9</v>
      </c>
      <c r="I16" s="193">
        <v>44762</v>
      </c>
      <c r="J16" s="190">
        <v>1122.19888</v>
      </c>
      <c r="K16" s="190">
        <v>1878.72831</v>
      </c>
      <c r="L16" s="190">
        <v>3088.98449</v>
      </c>
    </row>
    <row r="17" spans="1:12" s="138" customFormat="1" ht="16.5" customHeight="1">
      <c r="A17" s="189">
        <v>44767</v>
      </c>
      <c r="B17" s="190">
        <v>395.07</v>
      </c>
      <c r="C17" s="191">
        <v>24.988</v>
      </c>
      <c r="D17" s="187">
        <v>2.1589632</v>
      </c>
      <c r="E17" s="187">
        <v>203.81636666666668</v>
      </c>
      <c r="F17" s="187">
        <v>440.03203519104005</v>
      </c>
      <c r="G17" s="188" t="s">
        <v>36</v>
      </c>
      <c r="H17" s="134">
        <f t="shared" si="0"/>
        <v>10</v>
      </c>
      <c r="I17" s="193">
        <v>44767</v>
      </c>
      <c r="J17" s="190">
        <v>203.86585</v>
      </c>
      <c r="K17" s="190">
        <v>199.76534</v>
      </c>
      <c r="L17" s="190">
        <v>207.81791</v>
      </c>
    </row>
    <row r="18" spans="1:12" s="138" customFormat="1" ht="16.5" customHeight="1">
      <c r="A18" s="189">
        <v>44781</v>
      </c>
      <c r="B18" s="190">
        <v>396.3</v>
      </c>
      <c r="C18" s="191">
        <v>71.854</v>
      </c>
      <c r="D18" s="187">
        <v>6.2081856</v>
      </c>
      <c r="E18" s="187">
        <v>716.3769933333333</v>
      </c>
      <c r="F18" s="187">
        <v>4447.401334183296</v>
      </c>
      <c r="G18" s="188" t="s">
        <v>71</v>
      </c>
      <c r="H18" s="134">
        <f t="shared" si="0"/>
        <v>11</v>
      </c>
      <c r="I18" s="193">
        <v>44781</v>
      </c>
      <c r="J18" s="190">
        <v>709.09779</v>
      </c>
      <c r="K18" s="190">
        <v>694.62259</v>
      </c>
      <c r="L18" s="190">
        <v>745.4106</v>
      </c>
    </row>
    <row r="19" spans="1:12" s="138" customFormat="1" ht="16.5" customHeight="1">
      <c r="A19" s="189">
        <v>44785</v>
      </c>
      <c r="B19" s="190">
        <v>398.1</v>
      </c>
      <c r="C19" s="191">
        <v>172.5</v>
      </c>
      <c r="D19" s="187">
        <v>14.904</v>
      </c>
      <c r="E19" s="187">
        <v>1402.9940433333334</v>
      </c>
      <c r="F19" s="187">
        <v>20910.22322184</v>
      </c>
      <c r="G19" s="188" t="s">
        <v>72</v>
      </c>
      <c r="H19" s="134">
        <f t="shared" si="0"/>
        <v>12</v>
      </c>
      <c r="I19" s="193">
        <v>44785</v>
      </c>
      <c r="J19" s="190">
        <v>1321.27174</v>
      </c>
      <c r="K19" s="190">
        <v>1812.21519</v>
      </c>
      <c r="L19" s="190">
        <v>1075.4952</v>
      </c>
    </row>
    <row r="20" spans="1:12" s="138" customFormat="1" ht="16.5" customHeight="1">
      <c r="A20" s="189">
        <v>44799</v>
      </c>
      <c r="B20" s="190">
        <v>394.95</v>
      </c>
      <c r="C20" s="191">
        <v>21.82</v>
      </c>
      <c r="D20" s="187">
        <v>1.885248</v>
      </c>
      <c r="E20" s="187">
        <v>145.24175</v>
      </c>
      <c r="F20" s="187">
        <v>273.816718704</v>
      </c>
      <c r="G20" s="188" t="s">
        <v>37</v>
      </c>
      <c r="H20" s="134">
        <f t="shared" si="0"/>
        <v>13</v>
      </c>
      <c r="I20" s="193">
        <v>44799</v>
      </c>
      <c r="J20" s="190">
        <v>134.38024</v>
      </c>
      <c r="K20" s="190">
        <v>141.95097</v>
      </c>
      <c r="L20" s="190">
        <v>159.39404</v>
      </c>
    </row>
    <row r="21" spans="1:12" s="138" customFormat="1" ht="16.5" customHeight="1">
      <c r="A21" s="189">
        <v>44809</v>
      </c>
      <c r="B21" s="190">
        <v>396.2</v>
      </c>
      <c r="C21" s="191">
        <v>67.65</v>
      </c>
      <c r="D21" s="187">
        <v>5.84496</v>
      </c>
      <c r="E21" s="187">
        <v>3542.409563333333</v>
      </c>
      <c r="F21" s="187">
        <v>20705.2422013008</v>
      </c>
      <c r="G21" s="188" t="s">
        <v>38</v>
      </c>
      <c r="H21" s="134">
        <f t="shared" si="0"/>
        <v>14</v>
      </c>
      <c r="I21" s="193">
        <v>44809</v>
      </c>
      <c r="J21" s="190">
        <v>3281.48196</v>
      </c>
      <c r="K21" s="190">
        <v>3613.09163</v>
      </c>
      <c r="L21" s="190">
        <v>3732.6551</v>
      </c>
    </row>
    <row r="22" spans="1:12" s="138" customFormat="1" ht="16.5" customHeight="1">
      <c r="A22" s="189">
        <v>44809</v>
      </c>
      <c r="B22" s="190">
        <v>397.58</v>
      </c>
      <c r="C22" s="191">
        <v>138.718</v>
      </c>
      <c r="D22" s="187">
        <v>11.9852352</v>
      </c>
      <c r="E22" s="187">
        <v>2153.8480366666668</v>
      </c>
      <c r="F22" s="187">
        <v>25814.375304508227</v>
      </c>
      <c r="G22" s="188" t="s">
        <v>73</v>
      </c>
      <c r="H22" s="134">
        <f t="shared" si="0"/>
        <v>15</v>
      </c>
      <c r="I22" s="193">
        <v>44809</v>
      </c>
      <c r="J22" s="190">
        <v>1903.33195</v>
      </c>
      <c r="K22" s="190">
        <v>2228.05213</v>
      </c>
      <c r="L22" s="190">
        <v>2330.16003</v>
      </c>
    </row>
    <row r="23" spans="1:12" s="138" customFormat="1" ht="16.5" customHeight="1">
      <c r="A23" s="189">
        <v>44827</v>
      </c>
      <c r="B23" s="190">
        <v>297.5</v>
      </c>
      <c r="C23" s="191">
        <v>122.919</v>
      </c>
      <c r="D23" s="187">
        <v>10.6202016</v>
      </c>
      <c r="E23" s="187">
        <v>1815.4248633333334</v>
      </c>
      <c r="F23" s="187">
        <v>19280.17803825245</v>
      </c>
      <c r="G23" s="188" t="s">
        <v>74</v>
      </c>
      <c r="H23" s="134">
        <f t="shared" si="0"/>
        <v>16</v>
      </c>
      <c r="I23" s="193">
        <v>44827</v>
      </c>
      <c r="J23" s="190">
        <v>1793.07373</v>
      </c>
      <c r="K23" s="190">
        <v>1776.56586</v>
      </c>
      <c r="L23" s="190">
        <v>1876.635</v>
      </c>
    </row>
    <row r="24" spans="1:12" s="138" customFormat="1" ht="16.5" customHeight="1">
      <c r="A24" s="189">
        <v>44842</v>
      </c>
      <c r="B24" s="190">
        <v>396.95</v>
      </c>
      <c r="C24" s="191">
        <v>91.875</v>
      </c>
      <c r="D24" s="187">
        <v>7.938000000000001</v>
      </c>
      <c r="E24" s="187">
        <v>2878.6669733333333</v>
      </c>
      <c r="F24" s="187">
        <v>22850.858434320002</v>
      </c>
      <c r="G24" s="188" t="s">
        <v>39</v>
      </c>
      <c r="H24" s="134">
        <f t="shared" si="0"/>
        <v>17</v>
      </c>
      <c r="I24" s="193">
        <v>44842</v>
      </c>
      <c r="J24" s="190">
        <v>2767.31062</v>
      </c>
      <c r="K24" s="190">
        <v>2631.0747</v>
      </c>
      <c r="L24" s="190">
        <v>3237.6156</v>
      </c>
    </row>
    <row r="25" spans="1:12" s="138" customFormat="1" ht="16.5" customHeight="1">
      <c r="A25" s="189">
        <v>44846</v>
      </c>
      <c r="B25" s="190">
        <v>395.4</v>
      </c>
      <c r="C25" s="191">
        <v>32.02</v>
      </c>
      <c r="D25" s="187">
        <v>2.7665280000000005</v>
      </c>
      <c r="E25" s="187">
        <v>239.29786</v>
      </c>
      <c r="F25" s="187">
        <v>662.02423003008</v>
      </c>
      <c r="G25" s="188" t="s">
        <v>40</v>
      </c>
      <c r="H25" s="134">
        <f t="shared" si="0"/>
        <v>18</v>
      </c>
      <c r="I25" s="193">
        <v>44846</v>
      </c>
      <c r="J25" s="190">
        <v>205.08871</v>
      </c>
      <c r="K25" s="190">
        <v>261.52482</v>
      </c>
      <c r="L25" s="190">
        <v>251.28005</v>
      </c>
    </row>
    <row r="26" spans="1:12" s="138" customFormat="1" ht="16.5" customHeight="1">
      <c r="A26" s="189">
        <v>44859</v>
      </c>
      <c r="B26" s="190">
        <v>394.92</v>
      </c>
      <c r="C26" s="191">
        <v>18.842</v>
      </c>
      <c r="D26" s="187">
        <v>1.6279488</v>
      </c>
      <c r="E26" s="187">
        <v>115.57403333333332</v>
      </c>
      <c r="F26" s="187">
        <v>188.14860887615998</v>
      </c>
      <c r="G26" s="188" t="s">
        <v>75</v>
      </c>
      <c r="H26" s="134">
        <f aca="true" t="shared" si="1" ref="H26:H35">+H25+1</f>
        <v>19</v>
      </c>
      <c r="I26" s="193">
        <v>44859</v>
      </c>
      <c r="J26" s="190">
        <v>99.16148</v>
      </c>
      <c r="K26" s="190">
        <v>126.41026</v>
      </c>
      <c r="L26" s="190">
        <v>121.15036</v>
      </c>
    </row>
    <row r="27" spans="1:12" s="138" customFormat="1" ht="16.5" customHeight="1">
      <c r="A27" s="189">
        <v>44869</v>
      </c>
      <c r="B27" s="190">
        <v>394.78</v>
      </c>
      <c r="C27" s="191">
        <v>13.329</v>
      </c>
      <c r="D27" s="187">
        <v>1.1516256</v>
      </c>
      <c r="E27" s="187">
        <v>117.58547</v>
      </c>
      <c r="F27" s="187">
        <v>135.414437440032</v>
      </c>
      <c r="G27" s="188" t="s">
        <v>76</v>
      </c>
      <c r="H27" s="134">
        <f t="shared" si="1"/>
        <v>20</v>
      </c>
      <c r="I27" s="193">
        <v>44869</v>
      </c>
      <c r="J27" s="190">
        <v>104.65619</v>
      </c>
      <c r="K27" s="190">
        <v>148.19206</v>
      </c>
      <c r="L27" s="190">
        <v>99.90816</v>
      </c>
    </row>
    <row r="28" spans="1:12" s="138" customFormat="1" ht="16.5" customHeight="1">
      <c r="A28" s="189">
        <v>44873</v>
      </c>
      <c r="B28" s="190">
        <v>394.72</v>
      </c>
      <c r="C28" s="191">
        <v>14.818</v>
      </c>
      <c r="D28" s="187">
        <v>1.2802752</v>
      </c>
      <c r="E28" s="187">
        <v>78.18531333333334</v>
      </c>
      <c r="F28" s="187">
        <v>100.098717664896</v>
      </c>
      <c r="G28" s="188" t="s">
        <v>41</v>
      </c>
      <c r="H28" s="134">
        <f t="shared" si="1"/>
        <v>21</v>
      </c>
      <c r="I28" s="193">
        <v>44873</v>
      </c>
      <c r="J28" s="190">
        <v>77.57068</v>
      </c>
      <c r="K28" s="190">
        <v>80.78189</v>
      </c>
      <c r="L28" s="190">
        <v>76.20337</v>
      </c>
    </row>
    <row r="29" spans="1:12" s="138" customFormat="1" ht="16.5" customHeight="1">
      <c r="A29" s="189">
        <v>44881</v>
      </c>
      <c r="B29" s="190">
        <v>394.8</v>
      </c>
      <c r="C29" s="191">
        <v>16.046</v>
      </c>
      <c r="D29" s="187">
        <v>1.3863744</v>
      </c>
      <c r="E29" s="187">
        <v>173.86986333333334</v>
      </c>
      <c r="F29" s="187">
        <v>241.048727456832</v>
      </c>
      <c r="G29" s="188" t="s">
        <v>42</v>
      </c>
      <c r="H29" s="134">
        <f t="shared" si="1"/>
        <v>22</v>
      </c>
      <c r="I29" s="193">
        <v>44881</v>
      </c>
      <c r="J29" s="190">
        <v>165.74301</v>
      </c>
      <c r="K29" s="190">
        <v>158.48272</v>
      </c>
      <c r="L29" s="190">
        <v>197.38386</v>
      </c>
    </row>
    <row r="30" spans="1:12" s="138" customFormat="1" ht="16.5" customHeight="1">
      <c r="A30" s="189">
        <v>44911</v>
      </c>
      <c r="B30" s="190">
        <v>394.4</v>
      </c>
      <c r="C30" s="191">
        <v>6.977</v>
      </c>
      <c r="D30" s="187">
        <v>0.6028128</v>
      </c>
      <c r="E30" s="187">
        <v>37.32905333333333</v>
      </c>
      <c r="F30" s="187">
        <v>22.502431161216</v>
      </c>
      <c r="G30" s="188" t="s">
        <v>77</v>
      </c>
      <c r="H30" s="134">
        <f t="shared" si="1"/>
        <v>23</v>
      </c>
      <c r="I30" s="193">
        <v>44911</v>
      </c>
      <c r="J30" s="190">
        <v>37.65702</v>
      </c>
      <c r="K30" s="190">
        <v>41.63952</v>
      </c>
      <c r="L30" s="190">
        <v>32.69062</v>
      </c>
    </row>
    <row r="31" spans="1:12" s="138" customFormat="1" ht="16.5" customHeight="1">
      <c r="A31" s="189">
        <v>44915</v>
      </c>
      <c r="B31" s="190">
        <v>394.32</v>
      </c>
      <c r="C31" s="191">
        <v>9.019</v>
      </c>
      <c r="D31" s="187">
        <v>0.7792416000000001</v>
      </c>
      <c r="E31" s="187">
        <v>45.555209999999995</v>
      </c>
      <c r="F31" s="187">
        <v>35.498514728736</v>
      </c>
      <c r="G31" s="188" t="s">
        <v>78</v>
      </c>
      <c r="H31" s="134">
        <f t="shared" si="1"/>
        <v>24</v>
      </c>
      <c r="I31" s="193">
        <v>44915</v>
      </c>
      <c r="J31" s="190">
        <v>43.20159</v>
      </c>
      <c r="K31" s="190">
        <v>57.73874</v>
      </c>
      <c r="L31" s="190">
        <v>35.7253</v>
      </c>
    </row>
    <row r="32" spans="1:12" s="138" customFormat="1" ht="16.5" customHeight="1">
      <c r="A32" s="189">
        <v>44936</v>
      </c>
      <c r="B32" s="190">
        <v>393.98</v>
      </c>
      <c r="C32" s="191">
        <v>2.864</v>
      </c>
      <c r="D32" s="187">
        <v>0.2474496</v>
      </c>
      <c r="E32" s="187">
        <v>30.638883333333336</v>
      </c>
      <c r="F32" s="187">
        <v>7.58157942528</v>
      </c>
      <c r="G32" s="188" t="s">
        <v>43</v>
      </c>
      <c r="H32" s="134">
        <f t="shared" si="1"/>
        <v>25</v>
      </c>
      <c r="I32" s="193">
        <v>44936</v>
      </c>
      <c r="J32" s="190">
        <v>20.65821</v>
      </c>
      <c r="K32" s="190">
        <v>35.24534</v>
      </c>
      <c r="L32" s="190">
        <v>36.0131</v>
      </c>
    </row>
    <row r="33" spans="1:12" s="138" customFormat="1" ht="16.5" customHeight="1">
      <c r="A33" s="189">
        <v>44943</v>
      </c>
      <c r="B33" s="190">
        <v>393.92</v>
      </c>
      <c r="C33" s="191">
        <v>2.502</v>
      </c>
      <c r="D33" s="187">
        <v>0.2161728</v>
      </c>
      <c r="E33" s="187">
        <v>54.79544333333333</v>
      </c>
      <c r="F33" s="187">
        <v>11.845284412607999</v>
      </c>
      <c r="G33" s="188" t="s">
        <v>44</v>
      </c>
      <c r="H33" s="134">
        <f t="shared" si="1"/>
        <v>26</v>
      </c>
      <c r="I33" s="193">
        <v>44943</v>
      </c>
      <c r="J33" s="190">
        <v>37.69961</v>
      </c>
      <c r="K33" s="190">
        <v>65.75957</v>
      </c>
      <c r="L33" s="190">
        <v>60.92715</v>
      </c>
    </row>
    <row r="34" spans="1:12" s="138" customFormat="1" ht="16.5" customHeight="1">
      <c r="A34" s="189">
        <v>44953</v>
      </c>
      <c r="B34" s="190">
        <v>393.87</v>
      </c>
      <c r="C34" s="191">
        <v>2.82</v>
      </c>
      <c r="D34" s="187">
        <v>0.243648</v>
      </c>
      <c r="E34" s="187">
        <v>60.69475666666667</v>
      </c>
      <c r="F34" s="187">
        <v>14.788156072320001</v>
      </c>
      <c r="G34" s="188" t="s">
        <v>79</v>
      </c>
      <c r="H34" s="134">
        <f t="shared" si="1"/>
        <v>27</v>
      </c>
      <c r="I34" s="193">
        <v>44953</v>
      </c>
      <c r="J34" s="190">
        <v>63.48074</v>
      </c>
      <c r="K34" s="190">
        <v>55.64333</v>
      </c>
      <c r="L34" s="190">
        <v>62.9602</v>
      </c>
    </row>
    <row r="35" spans="1:12" s="138" customFormat="1" ht="16.5" customHeight="1">
      <c r="A35" s="189">
        <v>44963</v>
      </c>
      <c r="B35" s="190">
        <v>393.83</v>
      </c>
      <c r="C35" s="191">
        <v>1.675</v>
      </c>
      <c r="D35" s="187">
        <v>0.14472000000000002</v>
      </c>
      <c r="E35" s="187">
        <v>19.136926666666668</v>
      </c>
      <c r="F35" s="187">
        <v>2.7694960272</v>
      </c>
      <c r="G35" s="188" t="s">
        <v>80</v>
      </c>
      <c r="H35" s="134">
        <f t="shared" si="1"/>
        <v>28</v>
      </c>
      <c r="I35" s="193">
        <v>44963</v>
      </c>
      <c r="J35" s="190">
        <v>24.34571</v>
      </c>
      <c r="K35" s="190">
        <v>8.16963</v>
      </c>
      <c r="L35" s="190">
        <v>24.89544</v>
      </c>
    </row>
    <row r="36" spans="1:12" s="138" customFormat="1" ht="16.5" customHeight="1">
      <c r="A36" s="189">
        <v>44977</v>
      </c>
      <c r="B36" s="190">
        <v>393.78</v>
      </c>
      <c r="C36" s="191">
        <v>1.004</v>
      </c>
      <c r="D36" s="187">
        <v>0.0867456</v>
      </c>
      <c r="E36" s="187">
        <v>19.70407333333333</v>
      </c>
      <c r="F36" s="187">
        <v>1.7092416637439998</v>
      </c>
      <c r="G36" s="188" t="s">
        <v>45</v>
      </c>
      <c r="H36" s="134">
        <f>+H35+1</f>
        <v>29</v>
      </c>
      <c r="I36" s="193">
        <v>44977</v>
      </c>
      <c r="J36" s="190">
        <v>33.23179</v>
      </c>
      <c r="K36" s="190">
        <v>10.38422</v>
      </c>
      <c r="L36" s="190">
        <v>15.49621</v>
      </c>
    </row>
    <row r="37" spans="1:12" s="138" customFormat="1" ht="16.5" customHeight="1">
      <c r="A37" s="189">
        <v>44994</v>
      </c>
      <c r="B37" s="190">
        <v>393.72</v>
      </c>
      <c r="C37" s="191">
        <v>1.409</v>
      </c>
      <c r="D37" s="187">
        <v>0.12173760000000002</v>
      </c>
      <c r="E37" s="187">
        <v>38.220706666666665</v>
      </c>
      <c r="F37" s="187">
        <v>4.652897099904</v>
      </c>
      <c r="G37" s="188" t="s">
        <v>46</v>
      </c>
      <c r="H37" s="134">
        <f>+H36+1</f>
        <v>30</v>
      </c>
      <c r="I37" s="193">
        <v>44994</v>
      </c>
      <c r="J37" s="190">
        <v>40.16509</v>
      </c>
      <c r="K37" s="190">
        <v>36.11178</v>
      </c>
      <c r="L37" s="190">
        <v>38.38525</v>
      </c>
    </row>
    <row r="38" spans="1:12" s="138" customFormat="1" ht="16.5" customHeight="1">
      <c r="A38" s="189">
        <v>45002</v>
      </c>
      <c r="B38" s="190">
        <v>393.85</v>
      </c>
      <c r="C38" s="191">
        <v>1.567</v>
      </c>
      <c r="D38" s="187">
        <v>0.1353888</v>
      </c>
      <c r="E38" s="187">
        <v>61.13047333333333</v>
      </c>
      <c r="F38" s="187">
        <v>8.276381428032</v>
      </c>
      <c r="G38" s="188" t="s">
        <v>81</v>
      </c>
      <c r="H38" s="134">
        <f>+H37+1</f>
        <v>31</v>
      </c>
      <c r="I38" s="193">
        <v>45002</v>
      </c>
      <c r="J38" s="190">
        <v>46.50651</v>
      </c>
      <c r="K38" s="190">
        <v>56.14592</v>
      </c>
      <c r="L38" s="190">
        <v>80.73899</v>
      </c>
    </row>
    <row r="39" spans="1:12" s="138" customFormat="1" ht="16.5" customHeight="1">
      <c r="A39" s="189"/>
      <c r="B39" s="190"/>
      <c r="C39" s="191"/>
      <c r="D39" s="187"/>
      <c r="E39" s="187"/>
      <c r="F39" s="187"/>
      <c r="G39" s="188"/>
      <c r="H39" s="134"/>
      <c r="I39" s="193"/>
      <c r="J39" s="190"/>
      <c r="K39" s="190"/>
      <c r="L39" s="190"/>
    </row>
    <row r="40" s="138" customFormat="1" ht="18.75">
      <c r="I40" s="194"/>
    </row>
    <row r="41" s="138" customFormat="1" ht="18.75">
      <c r="I41" s="194"/>
    </row>
    <row r="42" s="138" customFormat="1" ht="18.75">
      <c r="I42" s="194"/>
    </row>
    <row r="43" s="138" customFormat="1" ht="18.75">
      <c r="I43" s="194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1.1811023622047245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SarabunPSK,ตัวหนา"&amp;18 105&amp;14
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8:L34"/>
  <sheetViews>
    <sheetView tabSelected="1" zoomScalePageLayoutView="0" workbookViewId="0" topLeftCell="A1">
      <selection activeCell="L18" sqref="L18"/>
    </sheetView>
  </sheetViews>
  <sheetFormatPr defaultColWidth="9.140625" defaultRowHeight="21.75"/>
  <cols>
    <col min="1" max="9" width="9.7109375" style="16" customWidth="1"/>
    <col min="10" max="16384" width="9.140625" style="16" customWidth="1"/>
  </cols>
  <sheetData>
    <row r="8" ht="23.25">
      <c r="L8" s="16" t="s">
        <v>115</v>
      </c>
    </row>
    <row r="17" spans="4:6" ht="24" customHeight="1">
      <c r="D17" s="17" t="s">
        <v>64</v>
      </c>
      <c r="E17" s="18">
        <v>31</v>
      </c>
      <c r="F17" s="19" t="s">
        <v>29</v>
      </c>
    </row>
    <row r="34" spans="4:6" ht="23.25">
      <c r="D34" s="17" t="s">
        <v>65</v>
      </c>
      <c r="E34" s="18">
        <v>149</v>
      </c>
      <c r="F34" s="19" t="s">
        <v>29</v>
      </c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SarabunPSK,ตัวหนา"&amp;18 104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9"/>
  <sheetViews>
    <sheetView zoomScalePageLayoutView="0" workbookViewId="0" topLeftCell="A1">
      <selection activeCell="F6" sqref="F6"/>
    </sheetView>
  </sheetViews>
  <sheetFormatPr defaultColWidth="11.421875" defaultRowHeight="21.75"/>
  <cols>
    <col min="1" max="1" width="9.140625" style="27" bestFit="1" customWidth="1"/>
    <col min="2" max="2" width="2.7109375" style="28" bestFit="1" customWidth="1"/>
    <col min="3" max="4" width="7.421875" style="29" customWidth="1"/>
    <col min="5" max="5" width="8.00390625" style="178" customWidth="1"/>
    <col min="6" max="6" width="8.7109375" style="22" customWidth="1"/>
    <col min="7" max="15" width="9.7109375" style="22" customWidth="1"/>
    <col min="16" max="16384" width="11.421875" style="22" customWidth="1"/>
  </cols>
  <sheetData>
    <row r="1" spans="1:6" ht="22.5" customHeight="1">
      <c r="A1" s="125">
        <v>23833</v>
      </c>
      <c r="B1" s="20">
        <v>37712</v>
      </c>
      <c r="C1"/>
      <c r="D1" s="21">
        <v>393.6</v>
      </c>
      <c r="F1" s="41"/>
    </row>
    <row r="2" spans="1:4" ht="22.5" customHeight="1">
      <c r="A2" s="125">
        <v>23834</v>
      </c>
      <c r="B2" s="20">
        <v>37713</v>
      </c>
      <c r="C2"/>
      <c r="D2" s="21">
        <v>393.62</v>
      </c>
    </row>
    <row r="3" spans="1:4" ht="22.5" customHeight="1">
      <c r="A3" s="125">
        <v>23835</v>
      </c>
      <c r="B3" s="20">
        <v>37714</v>
      </c>
      <c r="C3"/>
      <c r="D3" s="21">
        <v>393.62</v>
      </c>
    </row>
    <row r="4" spans="1:5" ht="22.5" customHeight="1">
      <c r="A4" s="125">
        <v>23836</v>
      </c>
      <c r="B4" s="20">
        <v>37715</v>
      </c>
      <c r="C4"/>
      <c r="D4" s="21">
        <v>393.59</v>
      </c>
      <c r="E4" s="178">
        <v>393.59</v>
      </c>
    </row>
    <row r="5" spans="1:4" ht="22.5" customHeight="1">
      <c r="A5" s="125">
        <v>23837</v>
      </c>
      <c r="B5" s="20">
        <v>37716</v>
      </c>
      <c r="C5"/>
      <c r="D5" s="21">
        <v>393.57</v>
      </c>
    </row>
    <row r="6" spans="1:4" ht="22.5" customHeight="1">
      <c r="A6" s="125">
        <v>23838</v>
      </c>
      <c r="B6" s="20">
        <v>37717</v>
      </c>
      <c r="C6"/>
      <c r="D6" s="21">
        <v>393.55</v>
      </c>
    </row>
    <row r="7" spans="1:4" ht="22.5" customHeight="1">
      <c r="A7" s="125">
        <v>23839</v>
      </c>
      <c r="B7" s="20">
        <v>37718</v>
      </c>
      <c r="C7"/>
      <c r="D7" s="21">
        <v>393.56</v>
      </c>
    </row>
    <row r="8" spans="1:4" ht="22.5" customHeight="1">
      <c r="A8" s="125">
        <v>23840</v>
      </c>
      <c r="B8" s="20">
        <v>37719</v>
      </c>
      <c r="C8"/>
      <c r="D8" s="21">
        <v>393.56</v>
      </c>
    </row>
    <row r="9" spans="1:4" ht="22.5" customHeight="1">
      <c r="A9" s="125">
        <v>23841</v>
      </c>
      <c r="B9" s="20">
        <v>37720</v>
      </c>
      <c r="C9"/>
      <c r="D9" s="21">
        <v>393.56</v>
      </c>
    </row>
    <row r="10" spans="1:4" ht="22.5" customHeight="1">
      <c r="A10" s="125">
        <v>23842</v>
      </c>
      <c r="B10" s="20">
        <v>37721</v>
      </c>
      <c r="C10"/>
      <c r="D10" s="21">
        <v>393.56</v>
      </c>
    </row>
    <row r="11" spans="1:4" ht="22.5" customHeight="1">
      <c r="A11" s="125">
        <v>23843</v>
      </c>
      <c r="B11" s="20">
        <v>37722</v>
      </c>
      <c r="C11"/>
      <c r="D11" s="21">
        <v>393.56</v>
      </c>
    </row>
    <row r="12" spans="1:4" ht="22.5" customHeight="1">
      <c r="A12" s="125">
        <v>23844</v>
      </c>
      <c r="B12" s="20">
        <v>37723</v>
      </c>
      <c r="C12"/>
      <c r="D12" s="21">
        <v>393.59</v>
      </c>
    </row>
    <row r="13" spans="1:4" ht="22.5" customHeight="1">
      <c r="A13" s="125">
        <v>23845</v>
      </c>
      <c r="B13" s="20">
        <v>37724</v>
      </c>
      <c r="C13"/>
      <c r="D13" s="21">
        <v>393.59</v>
      </c>
    </row>
    <row r="14" spans="1:4" ht="22.5" customHeight="1">
      <c r="A14" s="125">
        <v>23846</v>
      </c>
      <c r="B14" s="20">
        <v>37725</v>
      </c>
      <c r="C14"/>
      <c r="D14" s="21">
        <v>393.58</v>
      </c>
    </row>
    <row r="15" spans="1:4" ht="22.5" customHeight="1">
      <c r="A15" s="125">
        <v>23847</v>
      </c>
      <c r="B15" s="20">
        <v>37726</v>
      </c>
      <c r="C15"/>
      <c r="D15" s="21">
        <v>393.58</v>
      </c>
    </row>
    <row r="16" spans="1:4" ht="22.5" customHeight="1">
      <c r="A16" s="125">
        <v>23848</v>
      </c>
      <c r="B16" s="20">
        <v>37727</v>
      </c>
      <c r="C16"/>
      <c r="D16" s="21">
        <v>393.56</v>
      </c>
    </row>
    <row r="17" spans="1:12" ht="22.5" customHeight="1">
      <c r="A17" s="125">
        <v>23849</v>
      </c>
      <c r="B17" s="20">
        <v>37728</v>
      </c>
      <c r="C17"/>
      <c r="D17" s="21">
        <v>393.6</v>
      </c>
      <c r="J17" s="23" t="s">
        <v>64</v>
      </c>
      <c r="K17" s="24">
        <v>31</v>
      </c>
      <c r="L17" s="25" t="s">
        <v>29</v>
      </c>
    </row>
    <row r="18" spans="1:4" ht="22.5" customHeight="1">
      <c r="A18" s="125">
        <v>23850</v>
      </c>
      <c r="B18" s="20">
        <v>37729</v>
      </c>
      <c r="C18"/>
      <c r="D18" s="21">
        <v>393.71</v>
      </c>
    </row>
    <row r="19" spans="1:4" ht="22.5" customHeight="1">
      <c r="A19" s="125">
        <v>23851</v>
      </c>
      <c r="B19" s="20">
        <v>37730</v>
      </c>
      <c r="C19"/>
      <c r="D19" s="21">
        <v>393.79</v>
      </c>
    </row>
    <row r="20" spans="1:4" ht="22.5" customHeight="1">
      <c r="A20" s="125">
        <v>23852</v>
      </c>
      <c r="B20" s="20">
        <v>37731</v>
      </c>
      <c r="C20"/>
      <c r="D20" s="21">
        <v>393.93</v>
      </c>
    </row>
    <row r="21" spans="1:4" ht="22.5" customHeight="1">
      <c r="A21" s="125">
        <v>23853</v>
      </c>
      <c r="B21" s="20">
        <v>37732</v>
      </c>
      <c r="C21"/>
      <c r="D21" s="21">
        <v>393.89</v>
      </c>
    </row>
    <row r="22" spans="1:5" ht="22.5" customHeight="1">
      <c r="A22" s="125">
        <v>23854</v>
      </c>
      <c r="B22" s="20">
        <v>37733</v>
      </c>
      <c r="C22"/>
      <c r="D22" s="21">
        <v>393.87</v>
      </c>
      <c r="E22" s="178">
        <v>393.87</v>
      </c>
    </row>
    <row r="23" spans="1:4" ht="22.5" customHeight="1">
      <c r="A23" s="125">
        <v>23855</v>
      </c>
      <c r="B23" s="20">
        <v>37734</v>
      </c>
      <c r="C23"/>
      <c r="D23" s="21">
        <v>393.67</v>
      </c>
    </row>
    <row r="24" spans="1:4" ht="22.5" customHeight="1">
      <c r="A24" s="125">
        <v>23856</v>
      </c>
      <c r="B24" s="20">
        <v>37735</v>
      </c>
      <c r="C24"/>
      <c r="D24" s="21">
        <v>393.63</v>
      </c>
    </row>
    <row r="25" spans="1:4" ht="22.5" customHeight="1">
      <c r="A25" s="125">
        <v>23857</v>
      </c>
      <c r="B25" s="20">
        <v>37736</v>
      </c>
      <c r="C25"/>
      <c r="D25" s="21">
        <v>393.6</v>
      </c>
    </row>
    <row r="26" spans="1:4" ht="22.5" customHeight="1">
      <c r="A26" s="125">
        <v>23858</v>
      </c>
      <c r="B26" s="20">
        <v>37737</v>
      </c>
      <c r="C26"/>
      <c r="D26" s="21">
        <v>393.59</v>
      </c>
    </row>
    <row r="27" spans="1:19" ht="22.5" customHeight="1">
      <c r="A27" s="125">
        <v>23859</v>
      </c>
      <c r="B27" s="20">
        <v>37738</v>
      </c>
      <c r="C27"/>
      <c r="D27" s="21">
        <v>393.57</v>
      </c>
      <c r="G27" s="26"/>
      <c r="L27" s="26"/>
      <c r="M27" s="26"/>
      <c r="N27" s="26"/>
      <c r="O27" s="26"/>
      <c r="P27" s="26"/>
      <c r="R27" s="26"/>
      <c r="S27" s="26"/>
    </row>
    <row r="28" spans="1:19" s="26" customFormat="1" ht="22.5" customHeight="1">
      <c r="A28" s="125">
        <v>23860</v>
      </c>
      <c r="B28" s="20">
        <v>37739</v>
      </c>
      <c r="C28"/>
      <c r="D28" s="21">
        <v>393.57</v>
      </c>
      <c r="E28" s="178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4" ht="22.5" customHeight="1">
      <c r="A29" s="125">
        <v>23861</v>
      </c>
      <c r="B29" s="20">
        <v>37740</v>
      </c>
      <c r="C29"/>
      <c r="D29" s="21">
        <v>393.55</v>
      </c>
    </row>
    <row r="30" spans="1:4" ht="22.5" customHeight="1">
      <c r="A30" s="125">
        <v>23862</v>
      </c>
      <c r="B30" s="20">
        <v>37741</v>
      </c>
      <c r="C30"/>
      <c r="D30" s="21">
        <v>393.56</v>
      </c>
    </row>
    <row r="31" spans="1:4" ht="22.5" customHeight="1">
      <c r="A31" s="125">
        <v>23863</v>
      </c>
      <c r="B31" s="20">
        <v>37742</v>
      </c>
      <c r="C31"/>
      <c r="D31" s="21">
        <v>393.59</v>
      </c>
    </row>
    <row r="32" spans="1:4" ht="22.5" customHeight="1">
      <c r="A32" s="125">
        <v>23864</v>
      </c>
      <c r="B32" s="20">
        <v>37743</v>
      </c>
      <c r="C32"/>
      <c r="D32" s="21">
        <v>393.58</v>
      </c>
    </row>
    <row r="33" spans="1:4" ht="22.5" customHeight="1">
      <c r="A33" s="125">
        <v>23865</v>
      </c>
      <c r="B33" s="20">
        <v>37744</v>
      </c>
      <c r="C33"/>
      <c r="D33" s="21">
        <v>393.59</v>
      </c>
    </row>
    <row r="34" spans="1:14" ht="21" customHeight="1">
      <c r="A34" s="125">
        <v>23866</v>
      </c>
      <c r="B34" s="20">
        <v>37745</v>
      </c>
      <c r="C34"/>
      <c r="D34" s="21">
        <v>393.57</v>
      </c>
      <c r="J34" s="17" t="s">
        <v>66</v>
      </c>
      <c r="K34" s="18">
        <v>31</v>
      </c>
      <c r="L34" s="192" t="s">
        <v>29</v>
      </c>
      <c r="M34" s="192"/>
      <c r="N34" s="192"/>
    </row>
    <row r="35" spans="1:12" ht="21" customHeight="1">
      <c r="A35" s="125">
        <v>23867</v>
      </c>
      <c r="B35" s="20">
        <v>37746</v>
      </c>
      <c r="C35"/>
      <c r="D35" s="21">
        <v>393.57</v>
      </c>
      <c r="J35" s="23"/>
      <c r="K35" s="24"/>
      <c r="L35" s="25"/>
    </row>
    <row r="36" spans="1:4" ht="21" customHeight="1">
      <c r="A36" s="125">
        <v>23868</v>
      </c>
      <c r="B36" s="20">
        <v>37747</v>
      </c>
      <c r="C36"/>
      <c r="D36" s="21">
        <v>393.57</v>
      </c>
    </row>
    <row r="37" spans="1:11" ht="21" customHeight="1">
      <c r="A37" s="125">
        <v>23869</v>
      </c>
      <c r="B37" s="20">
        <v>37748</v>
      </c>
      <c r="C37"/>
      <c r="D37" s="21">
        <v>393.56</v>
      </c>
      <c r="I37" s="23"/>
      <c r="J37" s="24"/>
      <c r="K37" s="25"/>
    </row>
    <row r="38" spans="1:4" ht="21" customHeight="1">
      <c r="A38" s="125">
        <v>23870</v>
      </c>
      <c r="B38" s="20">
        <v>37749</v>
      </c>
      <c r="C38"/>
      <c r="D38" s="21">
        <v>393.56</v>
      </c>
    </row>
    <row r="39" spans="1:5" ht="23.25">
      <c r="A39" s="125">
        <v>23871</v>
      </c>
      <c r="B39" s="20">
        <v>37750</v>
      </c>
      <c r="C39"/>
      <c r="D39" s="21">
        <v>393.58</v>
      </c>
      <c r="E39" s="178">
        <v>393.58</v>
      </c>
    </row>
    <row r="40" spans="1:12" ht="23.25">
      <c r="A40" s="125">
        <v>23872</v>
      </c>
      <c r="B40" s="20">
        <v>37751</v>
      </c>
      <c r="C40"/>
      <c r="D40" s="21">
        <v>393.6</v>
      </c>
      <c r="J40" s="16"/>
      <c r="L40" s="18"/>
    </row>
    <row r="41" spans="1:12" ht="23.25">
      <c r="A41" s="125">
        <v>23873</v>
      </c>
      <c r="B41" s="20">
        <v>37752</v>
      </c>
      <c r="C41"/>
      <c r="D41" s="21">
        <v>393.65</v>
      </c>
      <c r="J41" s="16"/>
      <c r="K41" s="17"/>
      <c r="L41" s="18"/>
    </row>
    <row r="42" spans="1:4" ht="23.25">
      <c r="A42" s="125">
        <v>23874</v>
      </c>
      <c r="B42" s="20">
        <v>37753</v>
      </c>
      <c r="C42"/>
      <c r="D42" s="21">
        <v>393.79</v>
      </c>
    </row>
    <row r="43" spans="1:4" ht="23.25">
      <c r="A43" s="125">
        <v>23875</v>
      </c>
      <c r="B43" s="20">
        <v>37754</v>
      </c>
      <c r="C43"/>
      <c r="D43" s="21">
        <v>393.72</v>
      </c>
    </row>
    <row r="44" spans="1:4" ht="23.25">
      <c r="A44" s="125">
        <v>23876</v>
      </c>
      <c r="B44" s="20">
        <v>37755</v>
      </c>
      <c r="C44"/>
      <c r="D44" s="21">
        <v>393.71</v>
      </c>
    </row>
    <row r="45" spans="1:4" ht="23.25">
      <c r="A45" s="125">
        <v>23877</v>
      </c>
      <c r="B45" s="20">
        <v>37756</v>
      </c>
      <c r="C45"/>
      <c r="D45" s="21">
        <v>393.7</v>
      </c>
    </row>
    <row r="46" spans="1:4" ht="23.25">
      <c r="A46" s="125">
        <v>23878</v>
      </c>
      <c r="B46" s="20">
        <v>37757</v>
      </c>
      <c r="C46"/>
      <c r="D46" s="21">
        <v>393.68</v>
      </c>
    </row>
    <row r="47" spans="1:4" ht="23.25">
      <c r="A47" s="125">
        <v>23879</v>
      </c>
      <c r="B47" s="20">
        <v>37758</v>
      </c>
      <c r="C47"/>
      <c r="D47" s="21">
        <v>393.69</v>
      </c>
    </row>
    <row r="48" spans="1:4" ht="23.25">
      <c r="A48" s="125">
        <v>23880</v>
      </c>
      <c r="B48" s="20">
        <v>37759</v>
      </c>
      <c r="C48"/>
      <c r="D48" s="21">
        <v>393.69</v>
      </c>
    </row>
    <row r="49" spans="1:4" ht="23.25">
      <c r="A49" s="125">
        <v>23881</v>
      </c>
      <c r="B49" s="20">
        <v>37760</v>
      </c>
      <c r="C49"/>
      <c r="D49" s="21">
        <v>393.68</v>
      </c>
    </row>
    <row r="50" spans="1:4" ht="23.25">
      <c r="A50" s="125">
        <v>23882</v>
      </c>
      <c r="B50" s="20">
        <v>37761</v>
      </c>
      <c r="C50"/>
      <c r="D50" s="21">
        <v>393.68</v>
      </c>
    </row>
    <row r="51" spans="1:4" ht="23.25">
      <c r="A51" s="125">
        <v>23883</v>
      </c>
      <c r="B51" s="20">
        <v>37762</v>
      </c>
      <c r="C51"/>
      <c r="D51" s="21">
        <v>394.09</v>
      </c>
    </row>
    <row r="52" spans="1:4" ht="23.25">
      <c r="A52" s="125">
        <v>23884</v>
      </c>
      <c r="B52" s="20">
        <v>37763</v>
      </c>
      <c r="C52"/>
      <c r="D52" s="21">
        <v>394.03</v>
      </c>
    </row>
    <row r="53" spans="1:4" ht="23.25">
      <c r="A53" s="125">
        <v>23885</v>
      </c>
      <c r="B53" s="20">
        <v>37764</v>
      </c>
      <c r="C53"/>
      <c r="D53" s="21">
        <v>394.39</v>
      </c>
    </row>
    <row r="54" spans="1:4" ht="23.25">
      <c r="A54" s="125">
        <v>23886</v>
      </c>
      <c r="B54" s="20">
        <v>37765</v>
      </c>
      <c r="C54"/>
      <c r="D54" s="21">
        <v>394.04</v>
      </c>
    </row>
    <row r="55" spans="1:5" ht="23.25">
      <c r="A55" s="125">
        <v>23887</v>
      </c>
      <c r="B55" s="20">
        <v>37766</v>
      </c>
      <c r="C55"/>
      <c r="D55" s="21">
        <v>393.95</v>
      </c>
      <c r="E55" s="178">
        <v>393.95</v>
      </c>
    </row>
    <row r="56" spans="1:4" ht="23.25">
      <c r="A56" s="125">
        <v>23888</v>
      </c>
      <c r="B56" s="20">
        <v>37767</v>
      </c>
      <c r="C56"/>
      <c r="D56" s="21">
        <v>393.8</v>
      </c>
    </row>
    <row r="57" spans="1:4" ht="23.25">
      <c r="A57" s="125">
        <v>23889</v>
      </c>
      <c r="B57" s="20">
        <v>37768</v>
      </c>
      <c r="C57"/>
      <c r="D57" s="21">
        <v>393.79</v>
      </c>
    </row>
    <row r="58" spans="1:4" ht="23.25">
      <c r="A58" s="125">
        <v>23890</v>
      </c>
      <c r="B58" s="20">
        <v>37769</v>
      </c>
      <c r="C58"/>
      <c r="D58" s="21">
        <v>393.78</v>
      </c>
    </row>
    <row r="59" spans="1:4" ht="23.25">
      <c r="A59" s="125">
        <v>23891</v>
      </c>
      <c r="B59" s="20">
        <v>37770</v>
      </c>
      <c r="C59"/>
      <c r="D59" s="21">
        <v>393.77</v>
      </c>
    </row>
    <row r="60" spans="1:4" ht="23.25">
      <c r="A60" s="125">
        <v>23892</v>
      </c>
      <c r="B60" s="20">
        <v>37771</v>
      </c>
      <c r="C60"/>
      <c r="D60" s="21">
        <v>393.76</v>
      </c>
    </row>
    <row r="61" spans="1:4" ht="23.25">
      <c r="A61" s="125">
        <v>23893</v>
      </c>
      <c r="B61" s="20">
        <v>37772</v>
      </c>
      <c r="C61"/>
      <c r="D61" s="21">
        <v>393.75</v>
      </c>
    </row>
    <row r="62" spans="1:4" ht="23.25">
      <c r="A62" s="125">
        <v>23894</v>
      </c>
      <c r="B62" s="20">
        <v>37773</v>
      </c>
      <c r="C62"/>
      <c r="D62" s="21">
        <v>393.76</v>
      </c>
    </row>
    <row r="63" spans="1:4" ht="23.25">
      <c r="A63" s="125">
        <v>23895</v>
      </c>
      <c r="B63" s="20">
        <v>37774</v>
      </c>
      <c r="C63"/>
      <c r="D63" s="21">
        <v>393.78</v>
      </c>
    </row>
    <row r="64" spans="1:4" ht="23.25">
      <c r="A64" s="125">
        <v>23896</v>
      </c>
      <c r="B64" s="20">
        <v>37775</v>
      </c>
      <c r="C64"/>
      <c r="D64" s="21">
        <v>393.8</v>
      </c>
    </row>
    <row r="65" spans="1:5" ht="21.75">
      <c r="A65" s="125">
        <v>23897</v>
      </c>
      <c r="B65" s="20">
        <v>37776</v>
      </c>
      <c r="C65"/>
      <c r="D65" s="21">
        <v>393.82</v>
      </c>
      <c r="E65" s="179"/>
    </row>
    <row r="66" spans="1:4" ht="23.25">
      <c r="A66" s="125">
        <v>23898</v>
      </c>
      <c r="B66" s="20">
        <v>37777</v>
      </c>
      <c r="C66"/>
      <c r="D66" s="21">
        <v>393.84</v>
      </c>
    </row>
    <row r="67" spans="1:4" ht="23.25">
      <c r="A67" s="125">
        <v>23899</v>
      </c>
      <c r="B67" s="20">
        <v>37778</v>
      </c>
      <c r="C67"/>
      <c r="D67" s="21">
        <v>393.86</v>
      </c>
    </row>
    <row r="68" spans="1:4" ht="23.25">
      <c r="A68" s="125">
        <v>23900</v>
      </c>
      <c r="B68" s="20">
        <v>37779</v>
      </c>
      <c r="C68"/>
      <c r="D68" s="21">
        <v>393.88</v>
      </c>
    </row>
    <row r="69" spans="1:4" ht="23.25">
      <c r="A69" s="125">
        <v>23901</v>
      </c>
      <c r="B69" s="20">
        <v>37780</v>
      </c>
      <c r="C69"/>
      <c r="D69" s="21">
        <v>393.9</v>
      </c>
    </row>
    <row r="70" spans="1:4" ht="23.25">
      <c r="A70" s="125">
        <v>23902</v>
      </c>
      <c r="B70" s="20">
        <v>37781</v>
      </c>
      <c r="C70"/>
      <c r="D70" s="21">
        <v>393.92</v>
      </c>
    </row>
    <row r="71" spans="1:5" ht="21.75">
      <c r="A71" s="125">
        <v>23903</v>
      </c>
      <c r="B71" s="20">
        <v>37782</v>
      </c>
      <c r="C71"/>
      <c r="D71" s="21">
        <v>393.95</v>
      </c>
      <c r="E71" s="179"/>
    </row>
    <row r="72" spans="1:4" ht="23.25">
      <c r="A72" s="125">
        <v>23904</v>
      </c>
      <c r="B72" s="20">
        <v>37783</v>
      </c>
      <c r="C72"/>
      <c r="D72" s="21">
        <v>393.98</v>
      </c>
    </row>
    <row r="73" spans="1:4" ht="23.25">
      <c r="A73" s="125">
        <v>23905</v>
      </c>
      <c r="B73" s="20">
        <v>37784</v>
      </c>
      <c r="C73"/>
      <c r="D73" s="21">
        <v>394.01</v>
      </c>
    </row>
    <row r="74" spans="1:4" ht="23.25">
      <c r="A74" s="125">
        <v>23906</v>
      </c>
      <c r="B74" s="20">
        <v>37785</v>
      </c>
      <c r="C74"/>
      <c r="D74" s="21">
        <v>394.08</v>
      </c>
    </row>
    <row r="75" spans="1:4" ht="23.25">
      <c r="A75" s="125">
        <v>23907</v>
      </c>
      <c r="B75" s="20">
        <v>37786</v>
      </c>
      <c r="C75"/>
      <c r="D75" s="21">
        <v>394.14</v>
      </c>
    </row>
    <row r="76" spans="1:5" ht="23.25">
      <c r="A76" s="125">
        <v>23908</v>
      </c>
      <c r="B76" s="20">
        <v>37787</v>
      </c>
      <c r="C76"/>
      <c r="D76" s="21">
        <v>394.03</v>
      </c>
      <c r="E76" s="178">
        <v>394.03</v>
      </c>
    </row>
    <row r="77" spans="1:4" ht="23.25">
      <c r="A77" s="125">
        <v>23909</v>
      </c>
      <c r="B77" s="20">
        <v>37788</v>
      </c>
      <c r="C77"/>
      <c r="D77" s="21">
        <v>393.98</v>
      </c>
    </row>
    <row r="78" spans="1:4" ht="23.25">
      <c r="A78" s="125">
        <v>23910</v>
      </c>
      <c r="B78" s="20">
        <v>37789</v>
      </c>
      <c r="C78"/>
      <c r="D78" s="21">
        <v>393.89</v>
      </c>
    </row>
    <row r="79" spans="1:4" ht="23.25">
      <c r="A79" s="125">
        <v>23911</v>
      </c>
      <c r="B79" s="20">
        <v>37790</v>
      </c>
      <c r="C79"/>
      <c r="D79" s="21">
        <v>393.81</v>
      </c>
    </row>
    <row r="80" spans="1:4" ht="23.25">
      <c r="A80" s="125">
        <v>23912</v>
      </c>
      <c r="B80" s="20">
        <v>37791</v>
      </c>
      <c r="C80"/>
      <c r="D80" s="21">
        <v>393.82</v>
      </c>
    </row>
    <row r="81" spans="1:4" ht="23.25">
      <c r="A81" s="125">
        <v>23913</v>
      </c>
      <c r="B81" s="20">
        <v>37792</v>
      </c>
      <c r="C81"/>
      <c r="D81" s="21">
        <v>393.86</v>
      </c>
    </row>
    <row r="82" spans="1:4" ht="23.25">
      <c r="A82" s="125">
        <v>23914</v>
      </c>
      <c r="B82" s="20">
        <v>37793</v>
      </c>
      <c r="C82"/>
      <c r="D82" s="21">
        <v>393.88</v>
      </c>
    </row>
    <row r="83" spans="1:4" ht="23.25">
      <c r="A83" s="125">
        <v>23915</v>
      </c>
      <c r="B83" s="20">
        <v>37794</v>
      </c>
      <c r="C83"/>
      <c r="D83" s="21">
        <v>393.9</v>
      </c>
    </row>
    <row r="84" spans="1:5" ht="23.25">
      <c r="A84" s="125">
        <v>23916</v>
      </c>
      <c r="B84" s="20">
        <v>37795</v>
      </c>
      <c r="C84"/>
      <c r="D84" s="21">
        <v>393.72</v>
      </c>
      <c r="E84" s="178">
        <v>393.72</v>
      </c>
    </row>
    <row r="85" spans="1:5" ht="23.25">
      <c r="A85" s="125">
        <v>23917</v>
      </c>
      <c r="B85" s="20">
        <v>37796</v>
      </c>
      <c r="C85"/>
      <c r="D85" s="21">
        <v>396.12</v>
      </c>
      <c r="E85" s="178">
        <v>396.12</v>
      </c>
    </row>
    <row r="86" spans="1:4" ht="23.25">
      <c r="A86" s="125">
        <v>23918</v>
      </c>
      <c r="B86" s="20">
        <v>37797</v>
      </c>
      <c r="C86"/>
      <c r="D86" s="21">
        <v>394.16</v>
      </c>
    </row>
    <row r="87" spans="1:4" ht="23.25">
      <c r="A87" s="125">
        <v>23919</v>
      </c>
      <c r="B87" s="20">
        <v>37798</v>
      </c>
      <c r="C87"/>
      <c r="D87" s="21">
        <v>393.86</v>
      </c>
    </row>
    <row r="88" spans="1:4" ht="23.25">
      <c r="A88" s="125">
        <v>23920</v>
      </c>
      <c r="B88" s="20">
        <v>37799</v>
      </c>
      <c r="C88"/>
      <c r="D88" s="21">
        <v>393.8</v>
      </c>
    </row>
    <row r="89" spans="1:4" ht="23.25">
      <c r="A89" s="125">
        <v>23921</v>
      </c>
      <c r="B89" s="20">
        <v>37800</v>
      </c>
      <c r="C89"/>
      <c r="D89" s="21">
        <v>393.7</v>
      </c>
    </row>
    <row r="90" spans="1:5" ht="23.25">
      <c r="A90" s="125">
        <v>23922</v>
      </c>
      <c r="B90" s="20">
        <v>37801</v>
      </c>
      <c r="C90"/>
      <c r="D90" s="21">
        <v>393.68</v>
      </c>
      <c r="E90" s="180"/>
    </row>
    <row r="91" spans="1:4" ht="23.25">
      <c r="A91" s="125">
        <v>23923</v>
      </c>
      <c r="B91" s="20">
        <v>37802</v>
      </c>
      <c r="C91"/>
      <c r="D91" s="21">
        <v>393.82</v>
      </c>
    </row>
    <row r="92" spans="1:4" ht="23.25">
      <c r="A92" s="125">
        <v>23924</v>
      </c>
      <c r="B92" s="20">
        <v>37803</v>
      </c>
      <c r="C92"/>
      <c r="D92" s="21">
        <v>395.59</v>
      </c>
    </row>
    <row r="93" spans="1:5" ht="23.25">
      <c r="A93" s="125">
        <v>23925</v>
      </c>
      <c r="B93" s="20">
        <v>37804</v>
      </c>
      <c r="C93"/>
      <c r="D93" s="21">
        <v>396.98</v>
      </c>
      <c r="E93" s="178">
        <v>396.98</v>
      </c>
    </row>
    <row r="94" spans="1:4" ht="23.25">
      <c r="A94" s="125">
        <v>23926</v>
      </c>
      <c r="B94" s="20">
        <v>37805</v>
      </c>
      <c r="C94"/>
      <c r="D94" s="21">
        <v>395.31</v>
      </c>
    </row>
    <row r="95" spans="1:4" ht="23.25">
      <c r="A95" s="125">
        <v>23927</v>
      </c>
      <c r="B95" s="20">
        <v>37806</v>
      </c>
      <c r="C95"/>
      <c r="D95" s="21">
        <v>395.22</v>
      </c>
    </row>
    <row r="96" spans="1:4" ht="23.25">
      <c r="A96" s="125">
        <v>23928</v>
      </c>
      <c r="B96" s="20">
        <v>37807</v>
      </c>
      <c r="C96"/>
      <c r="D96" s="21">
        <v>395.36</v>
      </c>
    </row>
    <row r="97" spans="1:4" ht="23.25">
      <c r="A97" s="125">
        <v>23929</v>
      </c>
      <c r="B97" s="20">
        <v>37808</v>
      </c>
      <c r="C97"/>
      <c r="D97" s="21">
        <v>394.58</v>
      </c>
    </row>
    <row r="98" spans="1:4" ht="23.25">
      <c r="A98" s="125">
        <v>23930</v>
      </c>
      <c r="B98" s="20">
        <v>37809</v>
      </c>
      <c r="C98"/>
      <c r="D98" s="21">
        <v>394.28</v>
      </c>
    </row>
    <row r="99" spans="1:4" ht="23.25">
      <c r="A99" s="125">
        <v>23931</v>
      </c>
      <c r="B99" s="20">
        <v>37810</v>
      </c>
      <c r="C99"/>
      <c r="D99" s="21">
        <v>394.06</v>
      </c>
    </row>
    <row r="100" spans="1:4" ht="23.25">
      <c r="A100" s="125">
        <v>23932</v>
      </c>
      <c r="B100" s="20">
        <v>37811</v>
      </c>
      <c r="C100"/>
      <c r="D100" s="21">
        <v>394.03</v>
      </c>
    </row>
    <row r="101" spans="1:4" ht="23.25">
      <c r="A101" s="125">
        <v>23933</v>
      </c>
      <c r="B101" s="20">
        <v>37812</v>
      </c>
      <c r="C101"/>
      <c r="D101" s="21">
        <v>394.15</v>
      </c>
    </row>
    <row r="102" spans="1:4" ht="23.25">
      <c r="A102" s="125">
        <v>23934</v>
      </c>
      <c r="B102" s="20">
        <v>37813</v>
      </c>
      <c r="C102"/>
      <c r="D102" s="21">
        <v>394.65</v>
      </c>
    </row>
    <row r="103" spans="1:4" ht="23.25">
      <c r="A103" s="125">
        <v>23935</v>
      </c>
      <c r="B103" s="20">
        <v>37814</v>
      </c>
      <c r="C103"/>
      <c r="D103" s="21">
        <v>394.55</v>
      </c>
    </row>
    <row r="104" spans="1:4" ht="23.25">
      <c r="A104" s="125">
        <v>23936</v>
      </c>
      <c r="B104" s="20">
        <v>37815</v>
      </c>
      <c r="C104"/>
      <c r="D104" s="21">
        <v>395.35</v>
      </c>
    </row>
    <row r="105" spans="1:4" ht="23.25">
      <c r="A105" s="125">
        <v>23937</v>
      </c>
      <c r="B105" s="20">
        <v>37816</v>
      </c>
      <c r="C105"/>
      <c r="D105" s="21">
        <v>394.66</v>
      </c>
    </row>
    <row r="106" spans="1:4" ht="23.25">
      <c r="A106" s="125">
        <v>23938</v>
      </c>
      <c r="B106" s="20">
        <v>37817</v>
      </c>
      <c r="C106"/>
      <c r="D106" s="21">
        <v>394.54</v>
      </c>
    </row>
    <row r="107" spans="1:4" ht="23.25">
      <c r="A107" s="125">
        <v>23939</v>
      </c>
      <c r="B107" s="20">
        <v>37818</v>
      </c>
      <c r="C107"/>
      <c r="D107" s="21">
        <v>394.54</v>
      </c>
    </row>
    <row r="108" spans="1:4" ht="23.25">
      <c r="A108" s="125">
        <v>23940</v>
      </c>
      <c r="B108" s="20">
        <v>37819</v>
      </c>
      <c r="C108"/>
      <c r="D108" s="21">
        <v>394.55</v>
      </c>
    </row>
    <row r="109" spans="1:4" ht="23.25">
      <c r="A109" s="125">
        <v>23941</v>
      </c>
      <c r="B109" s="20">
        <v>37820</v>
      </c>
      <c r="C109"/>
      <c r="D109" s="21">
        <v>394.39</v>
      </c>
    </row>
    <row r="110" spans="1:4" ht="23.25">
      <c r="A110" s="125">
        <v>23942</v>
      </c>
      <c r="B110" s="20">
        <v>37821</v>
      </c>
      <c r="C110"/>
      <c r="D110" s="21">
        <v>394.23</v>
      </c>
    </row>
    <row r="111" spans="1:5" ht="23.25">
      <c r="A111" s="125">
        <v>23943</v>
      </c>
      <c r="B111" s="20">
        <v>37822</v>
      </c>
      <c r="C111"/>
      <c r="D111" s="21">
        <v>396</v>
      </c>
      <c r="E111" s="178">
        <v>396</v>
      </c>
    </row>
    <row r="112" spans="1:4" ht="23.25">
      <c r="A112" s="125">
        <v>23944</v>
      </c>
      <c r="B112" s="20">
        <v>37823</v>
      </c>
      <c r="C112"/>
      <c r="D112" s="21">
        <v>395.16</v>
      </c>
    </row>
    <row r="113" spans="1:4" ht="23.25">
      <c r="A113" s="125">
        <v>23945</v>
      </c>
      <c r="B113" s="20">
        <v>37824</v>
      </c>
      <c r="C113"/>
      <c r="D113" s="21">
        <v>396.47</v>
      </c>
    </row>
    <row r="114" spans="1:4" ht="23.25">
      <c r="A114" s="125">
        <v>23946</v>
      </c>
      <c r="B114" s="20">
        <v>37825</v>
      </c>
      <c r="C114"/>
      <c r="D114" s="21">
        <v>396.5</v>
      </c>
    </row>
    <row r="115" spans="1:4" ht="23.25">
      <c r="A115" s="125">
        <v>23947</v>
      </c>
      <c r="B115" s="20">
        <v>37826</v>
      </c>
      <c r="C115"/>
      <c r="D115" s="21">
        <v>395.56</v>
      </c>
    </row>
    <row r="116" spans="1:5" ht="23.25">
      <c r="A116" s="125">
        <v>23948</v>
      </c>
      <c r="B116" s="20">
        <v>37827</v>
      </c>
      <c r="C116"/>
      <c r="D116" s="21">
        <v>395.07</v>
      </c>
      <c r="E116" s="178">
        <v>395.07</v>
      </c>
    </row>
    <row r="117" spans="1:4" ht="23.25">
      <c r="A117" s="125">
        <v>23949</v>
      </c>
      <c r="B117" s="20">
        <v>37828</v>
      </c>
      <c r="C117"/>
      <c r="D117" s="21">
        <v>394.73</v>
      </c>
    </row>
    <row r="118" spans="1:4" ht="23.25">
      <c r="A118" s="125">
        <v>23950</v>
      </c>
      <c r="B118" s="20">
        <v>37829</v>
      </c>
      <c r="C118"/>
      <c r="D118" s="21">
        <v>394.62</v>
      </c>
    </row>
    <row r="119" spans="1:4" ht="23.25">
      <c r="A119" s="125">
        <v>23951</v>
      </c>
      <c r="B119" s="20">
        <v>37830</v>
      </c>
      <c r="C119"/>
      <c r="D119" s="21">
        <v>394.56</v>
      </c>
    </row>
    <row r="120" spans="1:4" ht="23.25">
      <c r="A120" s="125">
        <v>23952</v>
      </c>
      <c r="B120" s="20">
        <v>37831</v>
      </c>
      <c r="C120"/>
      <c r="D120" s="21">
        <v>394.64</v>
      </c>
    </row>
    <row r="121" spans="1:4" ht="23.25">
      <c r="A121" s="125">
        <v>23953</v>
      </c>
      <c r="B121" s="20">
        <v>37832</v>
      </c>
      <c r="C121"/>
      <c r="D121" s="21">
        <v>395.03</v>
      </c>
    </row>
    <row r="122" spans="1:4" ht="23.25">
      <c r="A122" s="125">
        <v>23954</v>
      </c>
      <c r="B122" s="20">
        <v>37833</v>
      </c>
      <c r="C122"/>
      <c r="D122" s="21">
        <v>394.91</v>
      </c>
    </row>
    <row r="123" spans="1:4" ht="23.25">
      <c r="A123" s="125">
        <v>23955</v>
      </c>
      <c r="B123" s="20">
        <v>37834</v>
      </c>
      <c r="C123"/>
      <c r="D123" s="21">
        <v>394.73</v>
      </c>
    </row>
    <row r="124" spans="1:4" ht="23.25">
      <c r="A124" s="125">
        <v>23956</v>
      </c>
      <c r="B124" s="20">
        <v>37835</v>
      </c>
      <c r="C124"/>
      <c r="D124" s="21">
        <v>394.65</v>
      </c>
    </row>
    <row r="125" spans="1:4" ht="23.25">
      <c r="A125" s="125">
        <v>23957</v>
      </c>
      <c r="B125" s="20">
        <v>37836</v>
      </c>
      <c r="C125"/>
      <c r="D125" s="21">
        <v>394.66</v>
      </c>
    </row>
    <row r="126" spans="1:4" ht="23.25">
      <c r="A126" s="125">
        <v>23958</v>
      </c>
      <c r="B126" s="20">
        <v>37837</v>
      </c>
      <c r="C126"/>
      <c r="D126" s="21">
        <v>394.68</v>
      </c>
    </row>
    <row r="127" spans="1:4" ht="23.25">
      <c r="A127" s="125">
        <v>23959</v>
      </c>
      <c r="B127" s="20">
        <v>37838</v>
      </c>
      <c r="C127"/>
      <c r="D127" s="21">
        <v>394.73</v>
      </c>
    </row>
    <row r="128" spans="1:4" ht="23.25">
      <c r="A128" s="125">
        <v>23960</v>
      </c>
      <c r="B128" s="20">
        <v>37839</v>
      </c>
      <c r="C128"/>
      <c r="D128" s="21">
        <v>394.79</v>
      </c>
    </row>
    <row r="129" spans="1:4" ht="23.25">
      <c r="A129" s="125">
        <v>23961</v>
      </c>
      <c r="B129" s="20">
        <v>37840</v>
      </c>
      <c r="C129"/>
      <c r="D129" s="21">
        <v>394.91</v>
      </c>
    </row>
    <row r="130" spans="1:5" ht="23.25">
      <c r="A130" s="125">
        <v>23962</v>
      </c>
      <c r="B130" s="20">
        <v>37841</v>
      </c>
      <c r="C130"/>
      <c r="D130" s="21">
        <v>396.3</v>
      </c>
      <c r="E130" s="178">
        <v>396.3</v>
      </c>
    </row>
    <row r="131" spans="1:4" ht="23.25">
      <c r="A131" s="125">
        <v>23963</v>
      </c>
      <c r="B131" s="20">
        <v>37842</v>
      </c>
      <c r="C131"/>
      <c r="D131" s="21">
        <v>395.6</v>
      </c>
    </row>
    <row r="132" spans="1:4" ht="23.25">
      <c r="A132" s="125">
        <v>23964</v>
      </c>
      <c r="B132" s="20">
        <v>37843</v>
      </c>
      <c r="C132"/>
      <c r="D132" s="21">
        <v>395.18</v>
      </c>
    </row>
    <row r="133" spans="1:4" ht="23.25">
      <c r="A133" s="125">
        <v>23965</v>
      </c>
      <c r="B133" s="20">
        <v>37844</v>
      </c>
      <c r="C133"/>
      <c r="D133" s="21">
        <v>395.04</v>
      </c>
    </row>
    <row r="134" spans="1:5" ht="23.25">
      <c r="A134" s="125">
        <v>23966</v>
      </c>
      <c r="B134" s="20">
        <v>37845</v>
      </c>
      <c r="C134"/>
      <c r="D134" s="21">
        <v>398.1</v>
      </c>
      <c r="E134" s="178">
        <v>398.1</v>
      </c>
    </row>
    <row r="135" spans="1:4" ht="23.25">
      <c r="A135" s="125">
        <v>23967</v>
      </c>
      <c r="B135" s="20">
        <v>37846</v>
      </c>
      <c r="C135"/>
      <c r="D135" s="21">
        <v>396.86</v>
      </c>
    </row>
    <row r="136" spans="1:4" ht="23.25">
      <c r="A136" s="125">
        <v>23968</v>
      </c>
      <c r="B136" s="20">
        <v>37847</v>
      </c>
      <c r="C136"/>
      <c r="D136" s="21">
        <v>395.9</v>
      </c>
    </row>
    <row r="137" spans="1:4" ht="23.25">
      <c r="A137" s="125">
        <v>23969</v>
      </c>
      <c r="B137" s="20">
        <v>37848</v>
      </c>
      <c r="C137"/>
      <c r="D137" s="21">
        <v>395.52</v>
      </c>
    </row>
    <row r="138" spans="1:4" ht="23.25">
      <c r="A138" s="125">
        <v>23970</v>
      </c>
      <c r="B138" s="20">
        <v>37849</v>
      </c>
      <c r="C138"/>
      <c r="D138" s="21">
        <v>395.26</v>
      </c>
    </row>
    <row r="139" spans="1:4" ht="23.25">
      <c r="A139" s="125">
        <v>23971</v>
      </c>
      <c r="B139" s="20">
        <v>37850</v>
      </c>
      <c r="C139"/>
      <c r="D139" s="21">
        <v>395.14</v>
      </c>
    </row>
    <row r="140" spans="1:4" ht="23.25">
      <c r="A140" s="125">
        <v>23972</v>
      </c>
      <c r="B140" s="20">
        <v>37851</v>
      </c>
      <c r="C140"/>
      <c r="D140" s="21">
        <v>395.06</v>
      </c>
    </row>
    <row r="141" spans="1:4" ht="23.25">
      <c r="A141" s="125">
        <v>23973</v>
      </c>
      <c r="B141" s="20">
        <v>37852</v>
      </c>
      <c r="C141"/>
      <c r="D141" s="21">
        <v>395.05</v>
      </c>
    </row>
    <row r="142" spans="1:4" ht="23.25">
      <c r="A142" s="125">
        <v>23974</v>
      </c>
      <c r="B142" s="20">
        <v>37853</v>
      </c>
      <c r="C142"/>
      <c r="D142" s="21">
        <v>394.89</v>
      </c>
    </row>
    <row r="143" spans="1:4" ht="23.25">
      <c r="A143" s="125">
        <v>23975</v>
      </c>
      <c r="B143" s="20">
        <v>37854</v>
      </c>
      <c r="C143"/>
      <c r="D143" s="21">
        <v>394.95</v>
      </c>
    </row>
    <row r="144" spans="1:4" ht="23.25">
      <c r="A144" s="125">
        <v>23976</v>
      </c>
      <c r="B144" s="20">
        <v>37855</v>
      </c>
      <c r="C144"/>
      <c r="D144" s="21">
        <v>396.46</v>
      </c>
    </row>
    <row r="145" spans="1:4" ht="23.25">
      <c r="A145" s="125">
        <v>23977</v>
      </c>
      <c r="B145" s="20">
        <v>37856</v>
      </c>
      <c r="C145"/>
      <c r="D145" s="21">
        <v>395.59</v>
      </c>
    </row>
    <row r="146" spans="1:4" ht="23.25">
      <c r="A146" s="125">
        <v>23978</v>
      </c>
      <c r="B146" s="20">
        <v>37857</v>
      </c>
      <c r="C146"/>
      <c r="D146" s="21">
        <v>395.16</v>
      </c>
    </row>
    <row r="147" spans="1:4" ht="23.25">
      <c r="A147" s="125">
        <v>23979</v>
      </c>
      <c r="B147" s="20">
        <v>37858</v>
      </c>
      <c r="C147"/>
      <c r="D147" s="21">
        <v>395.11</v>
      </c>
    </row>
    <row r="148" spans="1:5" ht="23.25">
      <c r="A148" s="125">
        <v>23980</v>
      </c>
      <c r="B148" s="20">
        <v>37859</v>
      </c>
      <c r="C148"/>
      <c r="D148" s="21">
        <v>394.95</v>
      </c>
      <c r="E148" s="178">
        <v>394.95</v>
      </c>
    </row>
    <row r="149" spans="1:4" ht="23.25">
      <c r="A149" s="125">
        <v>23981</v>
      </c>
      <c r="B149" s="20">
        <v>37860</v>
      </c>
      <c r="C149"/>
      <c r="D149" s="21">
        <v>395.8</v>
      </c>
    </row>
    <row r="150" spans="1:4" ht="23.25">
      <c r="A150" s="125">
        <v>23982</v>
      </c>
      <c r="B150" s="20">
        <v>37861</v>
      </c>
      <c r="C150"/>
      <c r="D150" s="21">
        <v>395.25</v>
      </c>
    </row>
    <row r="151" spans="1:4" ht="23.25">
      <c r="A151" s="125">
        <v>23983</v>
      </c>
      <c r="B151" s="20">
        <v>37862</v>
      </c>
      <c r="C151"/>
      <c r="D151" s="21">
        <v>395.1</v>
      </c>
    </row>
    <row r="152" spans="1:4" ht="23.25">
      <c r="A152" s="125">
        <v>23984</v>
      </c>
      <c r="B152" s="20">
        <v>37863</v>
      </c>
      <c r="C152"/>
      <c r="D152" s="21">
        <v>394.93</v>
      </c>
    </row>
    <row r="153" spans="1:4" ht="23.25">
      <c r="A153" s="125">
        <v>23985</v>
      </c>
      <c r="B153" s="20">
        <v>37864</v>
      </c>
      <c r="C153"/>
      <c r="D153" s="21">
        <v>394.9</v>
      </c>
    </row>
    <row r="154" spans="1:4" ht="23.25">
      <c r="A154" s="125">
        <v>23986</v>
      </c>
      <c r="B154" s="20">
        <v>37865</v>
      </c>
      <c r="C154"/>
      <c r="D154" s="21">
        <v>394.94</v>
      </c>
    </row>
    <row r="155" spans="1:4" ht="23.25">
      <c r="A155" s="125">
        <v>23987</v>
      </c>
      <c r="B155" s="20">
        <v>37866</v>
      </c>
      <c r="C155"/>
      <c r="D155" s="21">
        <v>394.84</v>
      </c>
    </row>
    <row r="156" spans="1:4" ht="23.25">
      <c r="A156" s="125">
        <v>23988</v>
      </c>
      <c r="B156" s="20">
        <v>37867</v>
      </c>
      <c r="C156"/>
      <c r="D156" s="21">
        <v>394.79</v>
      </c>
    </row>
    <row r="157" spans="1:4" ht="23.25">
      <c r="A157" s="125">
        <v>23989</v>
      </c>
      <c r="B157" s="20">
        <v>37868</v>
      </c>
      <c r="C157"/>
      <c r="D157" s="21">
        <v>395.04</v>
      </c>
    </row>
    <row r="158" spans="1:5" ht="23.25">
      <c r="A158" s="125">
        <v>23990</v>
      </c>
      <c r="B158" s="20">
        <v>37869</v>
      </c>
      <c r="C158"/>
      <c r="D158" s="21">
        <v>396.2</v>
      </c>
      <c r="E158" s="178">
        <v>396.2</v>
      </c>
    </row>
    <row r="159" spans="1:5" ht="23.25">
      <c r="A159" s="125">
        <v>23990</v>
      </c>
      <c r="B159" s="20">
        <v>37869</v>
      </c>
      <c r="C159"/>
      <c r="D159" s="21">
        <v>397.58</v>
      </c>
      <c r="E159" s="178">
        <v>397.58</v>
      </c>
    </row>
    <row r="160" spans="1:4" ht="23.25">
      <c r="A160" s="125">
        <v>23991</v>
      </c>
      <c r="B160" s="20">
        <v>37870</v>
      </c>
      <c r="C160"/>
      <c r="D160" s="21">
        <v>395.72</v>
      </c>
    </row>
    <row r="161" spans="1:4" ht="23.25">
      <c r="A161" s="125">
        <v>23992</v>
      </c>
      <c r="B161" s="20">
        <v>37871</v>
      </c>
      <c r="C161"/>
      <c r="D161" s="21">
        <v>395.07</v>
      </c>
    </row>
    <row r="162" spans="1:4" ht="23.25">
      <c r="A162" s="125">
        <v>23993</v>
      </c>
      <c r="B162" s="20">
        <v>37872</v>
      </c>
      <c r="C162"/>
      <c r="D162" s="21">
        <v>394.99</v>
      </c>
    </row>
    <row r="163" spans="1:4" ht="23.25">
      <c r="A163" s="125">
        <v>23994</v>
      </c>
      <c r="B163" s="20">
        <v>37873</v>
      </c>
      <c r="C163"/>
      <c r="D163" s="29">
        <v>395.13</v>
      </c>
    </row>
    <row r="164" spans="1:4" ht="23.25">
      <c r="A164" s="125">
        <v>23995</v>
      </c>
      <c r="B164" s="20">
        <v>37874</v>
      </c>
      <c r="C164"/>
      <c r="D164" s="29">
        <v>395.24</v>
      </c>
    </row>
    <row r="165" spans="1:4" ht="23.25">
      <c r="A165" s="125">
        <v>23996</v>
      </c>
      <c r="B165" s="20">
        <v>37875</v>
      </c>
      <c r="C165"/>
      <c r="D165" s="21">
        <v>396.72</v>
      </c>
    </row>
    <row r="166" spans="1:4" ht="23.25">
      <c r="A166" s="125">
        <v>23997</v>
      </c>
      <c r="B166" s="20">
        <v>37876</v>
      </c>
      <c r="C166"/>
      <c r="D166" s="21">
        <v>396.73</v>
      </c>
    </row>
    <row r="167" spans="1:4" ht="23.25">
      <c r="A167" s="125">
        <v>23998</v>
      </c>
      <c r="B167" s="20">
        <v>37877</v>
      </c>
      <c r="C167"/>
      <c r="D167" s="21">
        <v>396.22</v>
      </c>
    </row>
    <row r="168" spans="1:4" ht="23.25">
      <c r="A168" s="125">
        <v>23999</v>
      </c>
      <c r="B168" s="20">
        <v>37878</v>
      </c>
      <c r="C168"/>
      <c r="D168" s="21">
        <v>395.78</v>
      </c>
    </row>
    <row r="169" spans="1:4" ht="23.25">
      <c r="A169" s="125">
        <v>24000</v>
      </c>
      <c r="B169" s="20">
        <v>37879</v>
      </c>
      <c r="C169"/>
      <c r="D169" s="21">
        <v>395.48</v>
      </c>
    </row>
    <row r="170" spans="1:4" ht="23.25">
      <c r="A170" s="125">
        <v>24001</v>
      </c>
      <c r="B170" s="20">
        <v>37880</v>
      </c>
      <c r="C170"/>
      <c r="D170" s="21">
        <v>395.52</v>
      </c>
    </row>
    <row r="171" spans="1:4" ht="23.25">
      <c r="A171" s="125">
        <v>24002</v>
      </c>
      <c r="B171" s="20">
        <v>37881</v>
      </c>
      <c r="C171"/>
      <c r="D171" s="21">
        <v>395.56</v>
      </c>
    </row>
    <row r="172" spans="1:4" ht="23.25">
      <c r="A172" s="125">
        <v>24003</v>
      </c>
      <c r="B172" s="20">
        <v>37882</v>
      </c>
      <c r="C172"/>
      <c r="D172" s="21">
        <v>395.37</v>
      </c>
    </row>
    <row r="173" spans="1:4" ht="23.25">
      <c r="A173" s="125">
        <v>24004</v>
      </c>
      <c r="B173" s="20">
        <v>37883</v>
      </c>
      <c r="C173"/>
      <c r="D173" s="21">
        <v>395.3</v>
      </c>
    </row>
    <row r="174" spans="1:4" ht="23.25">
      <c r="A174" s="125">
        <v>24005</v>
      </c>
      <c r="B174" s="20">
        <v>37884</v>
      </c>
      <c r="C174"/>
      <c r="D174" s="21">
        <v>395.39</v>
      </c>
    </row>
    <row r="175" spans="1:4" ht="23.25">
      <c r="A175" s="125">
        <v>24006</v>
      </c>
      <c r="B175" s="20">
        <v>37885</v>
      </c>
      <c r="C175"/>
      <c r="D175" s="21">
        <v>395.36</v>
      </c>
    </row>
    <row r="176" spans="1:4" ht="23.25">
      <c r="A176" s="125">
        <v>24007</v>
      </c>
      <c r="B176" s="20">
        <v>37886</v>
      </c>
      <c r="C176"/>
      <c r="D176" s="21">
        <v>395.4</v>
      </c>
    </row>
    <row r="177" spans="1:5" ht="23.25">
      <c r="A177" s="125">
        <v>24008</v>
      </c>
      <c r="B177" s="20">
        <v>37887</v>
      </c>
      <c r="C177"/>
      <c r="D177" s="21">
        <v>397.5</v>
      </c>
      <c r="E177" s="178">
        <v>397.5</v>
      </c>
    </row>
    <row r="178" spans="1:4" ht="23.25">
      <c r="A178" s="125">
        <v>24009</v>
      </c>
      <c r="B178" s="20">
        <v>37888</v>
      </c>
      <c r="C178"/>
      <c r="D178" s="21">
        <v>395.87</v>
      </c>
    </row>
    <row r="179" spans="1:4" ht="23.25">
      <c r="A179" s="125">
        <v>24010</v>
      </c>
      <c r="B179" s="20">
        <v>37889</v>
      </c>
      <c r="C179"/>
      <c r="D179" s="21">
        <v>395.44</v>
      </c>
    </row>
    <row r="180" spans="1:4" ht="23.25">
      <c r="A180" s="125">
        <v>24011</v>
      </c>
      <c r="B180" s="20">
        <v>37890</v>
      </c>
      <c r="C180"/>
      <c r="D180" s="21">
        <v>395.36</v>
      </c>
    </row>
    <row r="181" spans="1:4" ht="23.25">
      <c r="A181" s="125">
        <v>24012</v>
      </c>
      <c r="B181" s="20">
        <v>37891</v>
      </c>
      <c r="C181"/>
      <c r="D181" s="21">
        <v>395.25</v>
      </c>
    </row>
    <row r="182" spans="1:4" ht="23.25">
      <c r="A182" s="125">
        <v>24013</v>
      </c>
      <c r="B182" s="20">
        <v>37892</v>
      </c>
      <c r="C182"/>
      <c r="D182" s="21">
        <v>395.17</v>
      </c>
    </row>
    <row r="183" spans="1:4" ht="23.25">
      <c r="A183" s="125">
        <v>24014</v>
      </c>
      <c r="B183" s="20">
        <v>37893</v>
      </c>
      <c r="C183"/>
      <c r="D183" s="21">
        <v>395.05</v>
      </c>
    </row>
    <row r="184" spans="1:5" ht="23.25">
      <c r="A184" s="125">
        <v>24015</v>
      </c>
      <c r="B184" s="20">
        <v>37894</v>
      </c>
      <c r="C184"/>
      <c r="D184" s="21">
        <v>395.02</v>
      </c>
      <c r="E184" s="181"/>
    </row>
    <row r="185" spans="1:4" ht="23.25">
      <c r="A185" s="125">
        <v>24016</v>
      </c>
      <c r="B185" s="20">
        <v>37895</v>
      </c>
      <c r="C185"/>
      <c r="D185" s="21">
        <v>395.3</v>
      </c>
    </row>
    <row r="186" spans="1:4" ht="23.25">
      <c r="A186" s="125">
        <v>24017</v>
      </c>
      <c r="B186" s="20">
        <v>37896</v>
      </c>
      <c r="C186"/>
      <c r="D186" s="21">
        <v>396.37</v>
      </c>
    </row>
    <row r="187" spans="1:4" ht="23.25">
      <c r="A187" s="125">
        <v>24018</v>
      </c>
      <c r="B187" s="20">
        <v>37897</v>
      </c>
      <c r="C187"/>
      <c r="D187" s="21">
        <v>396.79</v>
      </c>
    </row>
    <row r="188" spans="1:4" ht="23.25">
      <c r="A188" s="125">
        <v>24019</v>
      </c>
      <c r="B188" s="20">
        <v>37898</v>
      </c>
      <c r="C188"/>
      <c r="D188" s="21">
        <v>396.08</v>
      </c>
    </row>
    <row r="189" spans="1:4" ht="23.25">
      <c r="A189" s="125">
        <v>24020</v>
      </c>
      <c r="B189" s="20">
        <v>37899</v>
      </c>
      <c r="C189"/>
      <c r="D189" s="21">
        <v>395.66</v>
      </c>
    </row>
    <row r="190" spans="1:4" ht="23.25">
      <c r="A190" s="125">
        <v>24021</v>
      </c>
      <c r="B190" s="20">
        <v>37900</v>
      </c>
      <c r="C190"/>
      <c r="D190" s="21">
        <v>395.52</v>
      </c>
    </row>
    <row r="191" spans="1:4" ht="23.25">
      <c r="A191" s="125">
        <v>24022</v>
      </c>
      <c r="B191" s="20">
        <v>37901</v>
      </c>
      <c r="C191"/>
      <c r="D191" s="21">
        <v>395.53</v>
      </c>
    </row>
    <row r="192" spans="1:5" ht="23.25">
      <c r="A192" s="125">
        <v>24023</v>
      </c>
      <c r="B192" s="20">
        <v>37902</v>
      </c>
      <c r="C192"/>
      <c r="D192" s="21">
        <v>396.95</v>
      </c>
      <c r="E192" s="178">
        <v>396.95</v>
      </c>
    </row>
    <row r="193" spans="1:4" ht="23.25">
      <c r="A193" s="125">
        <v>24024</v>
      </c>
      <c r="B193" s="20">
        <v>37903</v>
      </c>
      <c r="C193"/>
      <c r="D193" s="21">
        <v>395.65</v>
      </c>
    </row>
    <row r="194" spans="1:4" ht="23.25">
      <c r="A194" s="125">
        <v>24025</v>
      </c>
      <c r="B194" s="20">
        <v>37904</v>
      </c>
      <c r="C194"/>
      <c r="D194" s="21">
        <v>395.56</v>
      </c>
    </row>
    <row r="195" spans="1:4" ht="23.25">
      <c r="A195" s="125">
        <v>24026</v>
      </c>
      <c r="B195" s="20">
        <v>37905</v>
      </c>
      <c r="C195"/>
      <c r="D195" s="21">
        <v>395.45</v>
      </c>
    </row>
    <row r="196" spans="1:5" ht="23.25">
      <c r="A196" s="125">
        <v>24027</v>
      </c>
      <c r="B196" s="20">
        <v>37906</v>
      </c>
      <c r="C196"/>
      <c r="D196" s="21">
        <v>395.4</v>
      </c>
      <c r="E196" s="178">
        <v>395.4</v>
      </c>
    </row>
    <row r="197" spans="1:4" ht="23.25">
      <c r="A197" s="125">
        <v>24028</v>
      </c>
      <c r="B197" s="20">
        <v>37907</v>
      </c>
      <c r="C197"/>
      <c r="D197" s="21">
        <v>395.34</v>
      </c>
    </row>
    <row r="198" spans="1:4" ht="23.25">
      <c r="A198" s="125">
        <v>24029</v>
      </c>
      <c r="B198" s="20">
        <v>37908</v>
      </c>
      <c r="C198"/>
      <c r="D198" s="21">
        <v>395.29</v>
      </c>
    </row>
    <row r="199" spans="1:4" ht="23.25">
      <c r="A199" s="125">
        <v>24030</v>
      </c>
      <c r="B199" s="20">
        <v>37909</v>
      </c>
      <c r="C199"/>
      <c r="D199" s="21">
        <v>395.24</v>
      </c>
    </row>
    <row r="200" spans="1:4" ht="23.25">
      <c r="A200" s="125">
        <v>24031</v>
      </c>
      <c r="B200" s="20">
        <v>37910</v>
      </c>
      <c r="C200"/>
      <c r="D200" s="21">
        <v>395.2</v>
      </c>
    </row>
    <row r="201" spans="1:4" ht="23.25">
      <c r="A201" s="125">
        <v>24032</v>
      </c>
      <c r="B201" s="20">
        <v>37911</v>
      </c>
      <c r="C201"/>
      <c r="D201" s="21">
        <v>395.14</v>
      </c>
    </row>
    <row r="202" spans="1:4" ht="23.25">
      <c r="A202" s="125">
        <v>24033</v>
      </c>
      <c r="B202" s="20">
        <v>37912</v>
      </c>
      <c r="C202"/>
      <c r="D202" s="21">
        <v>395.06</v>
      </c>
    </row>
    <row r="203" spans="1:4" ht="23.25">
      <c r="A203" s="125">
        <v>24034</v>
      </c>
      <c r="B203" s="20">
        <v>37913</v>
      </c>
      <c r="C203"/>
      <c r="D203" s="21">
        <v>394.99</v>
      </c>
    </row>
    <row r="204" spans="1:4" ht="23.25">
      <c r="A204" s="125">
        <v>24035</v>
      </c>
      <c r="B204" s="20">
        <v>37914</v>
      </c>
      <c r="C204"/>
      <c r="D204" s="21">
        <v>394.96</v>
      </c>
    </row>
    <row r="205" spans="1:4" ht="23.25">
      <c r="A205" s="125">
        <v>24036</v>
      </c>
      <c r="B205" s="20">
        <v>37915</v>
      </c>
      <c r="C205"/>
      <c r="D205" s="21">
        <v>394.95</v>
      </c>
    </row>
    <row r="206" spans="1:4" ht="23.25">
      <c r="A206" s="125">
        <v>24037</v>
      </c>
      <c r="B206" s="20">
        <v>37916</v>
      </c>
      <c r="C206"/>
      <c r="D206" s="21">
        <v>394.94</v>
      </c>
    </row>
    <row r="207" spans="1:4" ht="23.25">
      <c r="A207" s="125">
        <v>24038</v>
      </c>
      <c r="B207" s="20">
        <v>37917</v>
      </c>
      <c r="C207"/>
      <c r="D207" s="21">
        <v>394.94</v>
      </c>
    </row>
    <row r="208" spans="1:4" ht="23.25">
      <c r="A208" s="125">
        <v>24039</v>
      </c>
      <c r="B208" s="20">
        <v>37918</v>
      </c>
      <c r="C208"/>
      <c r="D208" s="21">
        <v>394.93</v>
      </c>
    </row>
    <row r="209" spans="1:5" ht="23.25">
      <c r="A209" s="125">
        <v>24040</v>
      </c>
      <c r="B209" s="20">
        <v>37919</v>
      </c>
      <c r="C209"/>
      <c r="D209" s="21">
        <v>394.92</v>
      </c>
      <c r="E209" s="178">
        <v>394.92</v>
      </c>
    </row>
    <row r="210" spans="1:4" ht="23.25">
      <c r="A210" s="125">
        <v>24041</v>
      </c>
      <c r="B210" s="20">
        <v>37920</v>
      </c>
      <c r="C210"/>
      <c r="D210" s="21">
        <v>394.9</v>
      </c>
    </row>
    <row r="211" spans="1:4" ht="23.25">
      <c r="A211" s="125">
        <v>24042</v>
      </c>
      <c r="B211" s="20">
        <v>37921</v>
      </c>
      <c r="C211"/>
      <c r="D211" s="21">
        <v>394.89</v>
      </c>
    </row>
    <row r="212" spans="1:4" ht="23.25">
      <c r="A212" s="125">
        <v>24043</v>
      </c>
      <c r="B212" s="20">
        <v>37922</v>
      </c>
      <c r="C212"/>
      <c r="D212" s="21">
        <v>394.96</v>
      </c>
    </row>
    <row r="213" spans="1:4" ht="23.25">
      <c r="A213" s="125">
        <v>24044</v>
      </c>
      <c r="B213" s="20">
        <v>37923</v>
      </c>
      <c r="C213"/>
      <c r="D213" s="21">
        <v>395.07</v>
      </c>
    </row>
    <row r="214" spans="1:4" ht="23.25">
      <c r="A214" s="125">
        <v>24045</v>
      </c>
      <c r="B214" s="20">
        <v>37924</v>
      </c>
      <c r="C214"/>
      <c r="D214" s="21">
        <v>395.03</v>
      </c>
    </row>
    <row r="215" spans="1:4" ht="23.25">
      <c r="A215" s="125">
        <v>24046</v>
      </c>
      <c r="B215" s="20">
        <v>37925</v>
      </c>
      <c r="C215"/>
      <c r="D215" s="21">
        <v>394.9</v>
      </c>
    </row>
    <row r="216" spans="1:4" ht="23.25">
      <c r="A216" s="125">
        <v>24047</v>
      </c>
      <c r="B216" s="20">
        <v>37926</v>
      </c>
      <c r="C216"/>
      <c r="D216" s="21">
        <v>394.81</v>
      </c>
    </row>
    <row r="217" spans="1:4" ht="23.25">
      <c r="A217" s="125">
        <v>24048</v>
      </c>
      <c r="B217" s="20">
        <v>37927</v>
      </c>
      <c r="C217"/>
      <c r="D217" s="21">
        <v>394.83</v>
      </c>
    </row>
    <row r="218" spans="1:4" ht="23.25">
      <c r="A218" s="125">
        <v>24049</v>
      </c>
      <c r="B218" s="20">
        <v>37928</v>
      </c>
      <c r="C218"/>
      <c r="D218" s="21">
        <v>394.82</v>
      </c>
    </row>
    <row r="219" spans="1:5" ht="23.25">
      <c r="A219" s="125">
        <v>24050</v>
      </c>
      <c r="B219" s="20">
        <v>37929</v>
      </c>
      <c r="C219"/>
      <c r="D219" s="21">
        <v>394.78</v>
      </c>
      <c r="E219" s="178">
        <v>394.78</v>
      </c>
    </row>
    <row r="220" spans="1:4" ht="23.25">
      <c r="A220" s="125">
        <v>24051</v>
      </c>
      <c r="B220" s="20">
        <v>37930</v>
      </c>
      <c r="C220"/>
      <c r="D220" s="21">
        <v>394.75</v>
      </c>
    </row>
    <row r="221" spans="1:4" ht="23.25">
      <c r="A221" s="125">
        <v>24052</v>
      </c>
      <c r="B221" s="20">
        <v>37931</v>
      </c>
      <c r="C221"/>
      <c r="D221" s="21">
        <v>394.75</v>
      </c>
    </row>
    <row r="222" spans="1:4" ht="23.25">
      <c r="A222" s="125">
        <v>24053</v>
      </c>
      <c r="B222" s="20">
        <v>37932</v>
      </c>
      <c r="C222"/>
      <c r="D222" s="21">
        <v>394.74</v>
      </c>
    </row>
    <row r="223" spans="1:5" ht="23.25">
      <c r="A223" s="125">
        <v>24054</v>
      </c>
      <c r="B223" s="20">
        <v>37933</v>
      </c>
      <c r="C223"/>
      <c r="D223" s="21">
        <v>394.72</v>
      </c>
      <c r="E223" s="178">
        <v>394.72</v>
      </c>
    </row>
    <row r="224" spans="1:4" ht="23.25">
      <c r="A224" s="125">
        <v>24055</v>
      </c>
      <c r="B224" s="20">
        <v>37934</v>
      </c>
      <c r="C224"/>
      <c r="D224" s="21">
        <v>394.72</v>
      </c>
    </row>
    <row r="225" spans="1:4" ht="23.25">
      <c r="A225" s="125">
        <v>24056</v>
      </c>
      <c r="B225" s="20">
        <v>37935</v>
      </c>
      <c r="C225"/>
      <c r="D225" s="21">
        <v>394.71</v>
      </c>
    </row>
    <row r="226" spans="1:4" ht="23.25">
      <c r="A226" s="125">
        <v>24057</v>
      </c>
      <c r="B226" s="20">
        <v>37936</v>
      </c>
      <c r="C226"/>
      <c r="D226" s="21">
        <v>394.7</v>
      </c>
    </row>
    <row r="227" spans="1:4" ht="23.25">
      <c r="A227" s="125">
        <v>24058</v>
      </c>
      <c r="B227" s="20">
        <v>37937</v>
      </c>
      <c r="C227"/>
      <c r="D227" s="21">
        <v>394.7</v>
      </c>
    </row>
    <row r="228" spans="1:4" ht="23.25">
      <c r="A228" s="125">
        <v>24059</v>
      </c>
      <c r="B228" s="20">
        <v>37938</v>
      </c>
      <c r="C228"/>
      <c r="D228" s="21">
        <v>394.68</v>
      </c>
    </row>
    <row r="229" spans="1:4" ht="23.25">
      <c r="A229" s="125">
        <v>24060</v>
      </c>
      <c r="B229" s="20">
        <v>37939</v>
      </c>
      <c r="C229"/>
      <c r="D229" s="21">
        <v>394.68</v>
      </c>
    </row>
    <row r="230" spans="1:4" ht="23.25">
      <c r="A230" s="125">
        <v>24061</v>
      </c>
      <c r="B230" s="20">
        <v>37940</v>
      </c>
      <c r="C230"/>
      <c r="D230" s="21">
        <v>394.7</v>
      </c>
    </row>
    <row r="231" spans="1:5" ht="23.25">
      <c r="A231" s="125">
        <v>24062</v>
      </c>
      <c r="B231" s="20">
        <v>37941</v>
      </c>
      <c r="C231"/>
      <c r="D231" s="21">
        <v>394.8</v>
      </c>
      <c r="E231" s="178">
        <v>394.8</v>
      </c>
    </row>
    <row r="232" spans="1:5" ht="23.25">
      <c r="A232" s="125">
        <v>24063</v>
      </c>
      <c r="B232" s="20">
        <v>37942</v>
      </c>
      <c r="C232"/>
      <c r="D232" s="21">
        <v>394.74</v>
      </c>
      <c r="E232" s="182"/>
    </row>
    <row r="233" spans="1:4" ht="23.25">
      <c r="A233" s="125">
        <v>24064</v>
      </c>
      <c r="B233" s="20">
        <v>37943</v>
      </c>
      <c r="C233"/>
      <c r="D233" s="21">
        <v>394.76</v>
      </c>
    </row>
    <row r="234" spans="1:4" ht="23.25">
      <c r="A234" s="125">
        <v>24065</v>
      </c>
      <c r="B234" s="20">
        <v>37944</v>
      </c>
      <c r="C234"/>
      <c r="D234" s="21">
        <v>394.77</v>
      </c>
    </row>
    <row r="235" spans="1:4" ht="23.25">
      <c r="A235" s="125">
        <v>24066</v>
      </c>
      <c r="B235" s="20">
        <v>37945</v>
      </c>
      <c r="C235"/>
      <c r="D235" s="21">
        <v>394.75</v>
      </c>
    </row>
    <row r="236" spans="1:4" ht="23.25">
      <c r="A236" s="125">
        <v>24067</v>
      </c>
      <c r="B236" s="20">
        <v>37946</v>
      </c>
      <c r="C236"/>
      <c r="D236" s="21">
        <v>394.71</v>
      </c>
    </row>
    <row r="237" spans="1:4" ht="23.25">
      <c r="A237" s="125">
        <v>24068</v>
      </c>
      <c r="B237" s="20">
        <v>37947</v>
      </c>
      <c r="C237"/>
      <c r="D237" s="21">
        <v>394.62</v>
      </c>
    </row>
    <row r="238" spans="1:4" ht="23.25">
      <c r="A238" s="125">
        <v>24069</v>
      </c>
      <c r="B238" s="20">
        <v>37948</v>
      </c>
      <c r="C238"/>
      <c r="D238" s="21">
        <v>394.58</v>
      </c>
    </row>
    <row r="239" spans="1:4" ht="23.25">
      <c r="A239" s="125">
        <v>24070</v>
      </c>
      <c r="B239" s="20">
        <v>37949</v>
      </c>
      <c r="C239"/>
      <c r="D239" s="21">
        <v>394.62</v>
      </c>
    </row>
    <row r="240" spans="1:4" ht="23.25">
      <c r="A240" s="125">
        <v>24071</v>
      </c>
      <c r="B240" s="20">
        <v>37950</v>
      </c>
      <c r="C240"/>
      <c r="D240" s="21">
        <v>394.64</v>
      </c>
    </row>
    <row r="241" spans="1:4" ht="23.25">
      <c r="A241" s="125">
        <v>24072</v>
      </c>
      <c r="B241" s="20">
        <v>37951</v>
      </c>
      <c r="C241"/>
      <c r="D241" s="21">
        <v>394.67</v>
      </c>
    </row>
    <row r="242" spans="1:4" ht="23.25">
      <c r="A242" s="125">
        <v>24073</v>
      </c>
      <c r="B242" s="20">
        <v>37952</v>
      </c>
      <c r="C242"/>
      <c r="D242" s="21">
        <v>394.67</v>
      </c>
    </row>
    <row r="243" spans="1:4" ht="23.25">
      <c r="A243" s="125">
        <v>24074</v>
      </c>
      <c r="B243" s="20">
        <v>37953</v>
      </c>
      <c r="C243"/>
      <c r="D243" s="21">
        <v>394.65</v>
      </c>
    </row>
    <row r="244" spans="1:4" ht="23.25">
      <c r="A244" s="125">
        <v>24075</v>
      </c>
      <c r="B244" s="20">
        <v>37954</v>
      </c>
      <c r="C244"/>
      <c r="D244" s="21">
        <v>394.61</v>
      </c>
    </row>
    <row r="245" spans="1:4" ht="23.25">
      <c r="A245" s="125">
        <v>24076</v>
      </c>
      <c r="B245" s="20">
        <v>37955</v>
      </c>
      <c r="C245"/>
      <c r="D245" s="21">
        <v>394.6</v>
      </c>
    </row>
    <row r="246" spans="1:4" ht="23.25">
      <c r="A246" s="125">
        <v>24077</v>
      </c>
      <c r="B246" s="20">
        <v>37956</v>
      </c>
      <c r="C246"/>
      <c r="D246" s="21">
        <v>394.58</v>
      </c>
    </row>
    <row r="247" spans="1:4" ht="23.25">
      <c r="A247" s="125">
        <v>24078</v>
      </c>
      <c r="B247" s="20">
        <v>37957</v>
      </c>
      <c r="C247"/>
      <c r="D247" s="21">
        <v>394.59</v>
      </c>
    </row>
    <row r="248" spans="1:4" ht="23.25">
      <c r="A248" s="125">
        <v>24079</v>
      </c>
      <c r="B248" s="20">
        <v>37958</v>
      </c>
      <c r="C248"/>
      <c r="D248" s="21">
        <v>394.61</v>
      </c>
    </row>
    <row r="249" spans="1:4" ht="23.25">
      <c r="A249" s="125">
        <v>24080</v>
      </c>
      <c r="B249" s="20">
        <v>37959</v>
      </c>
      <c r="C249"/>
      <c r="D249" s="21">
        <v>394.57</v>
      </c>
    </row>
    <row r="250" spans="1:4" ht="23.25">
      <c r="A250" s="125">
        <v>24081</v>
      </c>
      <c r="B250" s="20">
        <v>37960</v>
      </c>
      <c r="C250"/>
      <c r="D250" s="21">
        <v>394.53</v>
      </c>
    </row>
    <row r="251" spans="1:4" ht="23.25">
      <c r="A251" s="125">
        <v>24082</v>
      </c>
      <c r="B251" s="20">
        <v>37961</v>
      </c>
      <c r="C251"/>
      <c r="D251" s="21">
        <v>394.5</v>
      </c>
    </row>
    <row r="252" spans="1:4" ht="23.25">
      <c r="A252" s="125">
        <v>24083</v>
      </c>
      <c r="B252" s="20">
        <v>37962</v>
      </c>
      <c r="C252"/>
      <c r="D252" s="21">
        <v>394.47</v>
      </c>
    </row>
    <row r="253" spans="1:4" ht="23.25">
      <c r="A253" s="125">
        <v>24084</v>
      </c>
      <c r="B253" s="20">
        <v>37963</v>
      </c>
      <c r="C253"/>
      <c r="D253" s="21">
        <v>394.45</v>
      </c>
    </row>
    <row r="254" spans="1:4" ht="23.25">
      <c r="A254" s="125">
        <v>24085</v>
      </c>
      <c r="B254" s="20">
        <v>37964</v>
      </c>
      <c r="C254"/>
      <c r="D254" s="21">
        <v>394.45</v>
      </c>
    </row>
    <row r="255" spans="1:4" ht="23.25">
      <c r="A255" s="125">
        <v>24086</v>
      </c>
      <c r="B255" s="20">
        <v>37965</v>
      </c>
      <c r="C255"/>
      <c r="D255" s="21">
        <v>394.43</v>
      </c>
    </row>
    <row r="256" spans="1:4" ht="23.25">
      <c r="A256" s="125">
        <v>24087</v>
      </c>
      <c r="B256" s="20">
        <v>37966</v>
      </c>
      <c r="C256"/>
      <c r="D256" s="21">
        <v>394.42</v>
      </c>
    </row>
    <row r="257" spans="1:4" ht="23.25">
      <c r="A257" s="125">
        <v>24088</v>
      </c>
      <c r="B257" s="20">
        <v>37967</v>
      </c>
      <c r="C257"/>
      <c r="D257" s="21">
        <v>394.42</v>
      </c>
    </row>
    <row r="258" spans="1:4" ht="23.25">
      <c r="A258" s="125">
        <v>24089</v>
      </c>
      <c r="B258" s="20">
        <v>37968</v>
      </c>
      <c r="C258"/>
      <c r="D258" s="21">
        <v>394.4</v>
      </c>
    </row>
    <row r="259" spans="1:4" ht="23.25">
      <c r="A259" s="125">
        <v>24090</v>
      </c>
      <c r="B259" s="20">
        <v>37969</v>
      </c>
      <c r="C259"/>
      <c r="D259" s="21">
        <v>394.38</v>
      </c>
    </row>
    <row r="260" spans="1:4" ht="23.25">
      <c r="A260" s="125">
        <v>24091</v>
      </c>
      <c r="B260" s="20">
        <v>37970</v>
      </c>
      <c r="C260"/>
      <c r="D260" s="21">
        <v>394.38</v>
      </c>
    </row>
    <row r="261" spans="1:5" ht="23.25">
      <c r="A261" s="125">
        <v>24092</v>
      </c>
      <c r="B261" s="20">
        <v>37971</v>
      </c>
      <c r="C261"/>
      <c r="D261" s="21">
        <v>394.4</v>
      </c>
      <c r="E261" s="178">
        <v>394.4</v>
      </c>
    </row>
    <row r="262" spans="1:4" ht="23.25">
      <c r="A262" s="125">
        <v>24093</v>
      </c>
      <c r="B262" s="20">
        <v>37972</v>
      </c>
      <c r="C262"/>
      <c r="D262" s="21">
        <v>394.34</v>
      </c>
    </row>
    <row r="263" spans="1:4" ht="23.25">
      <c r="A263" s="125">
        <v>24094</v>
      </c>
      <c r="B263" s="20">
        <v>37973</v>
      </c>
      <c r="C263"/>
      <c r="D263" s="21">
        <v>394.3</v>
      </c>
    </row>
    <row r="264" spans="1:4" ht="23.25">
      <c r="A264" s="125">
        <v>24095</v>
      </c>
      <c r="B264" s="20">
        <v>37974</v>
      </c>
      <c r="C264"/>
      <c r="D264" s="21">
        <v>394.31</v>
      </c>
    </row>
    <row r="265" spans="1:5" ht="23.25">
      <c r="A265" s="125">
        <v>24096</v>
      </c>
      <c r="B265" s="20">
        <v>37975</v>
      </c>
      <c r="C265"/>
      <c r="D265" s="21">
        <v>394.32</v>
      </c>
      <c r="E265" s="178">
        <v>394.32</v>
      </c>
    </row>
    <row r="266" spans="1:4" ht="23.25">
      <c r="A266" s="125">
        <v>24097</v>
      </c>
      <c r="B266" s="20">
        <v>37976</v>
      </c>
      <c r="C266"/>
      <c r="D266" s="21">
        <v>394.29</v>
      </c>
    </row>
    <row r="267" spans="1:4" ht="23.25">
      <c r="A267" s="125">
        <v>24098</v>
      </c>
      <c r="B267" s="20">
        <v>37977</v>
      </c>
      <c r="C267"/>
      <c r="D267" s="21">
        <v>394.19</v>
      </c>
    </row>
    <row r="268" spans="1:4" ht="23.25">
      <c r="A268" s="125">
        <v>24099</v>
      </c>
      <c r="B268" s="20">
        <v>37978</v>
      </c>
      <c r="C268"/>
      <c r="D268" s="21">
        <v>394.14</v>
      </c>
    </row>
    <row r="269" spans="1:4" ht="23.25">
      <c r="A269" s="125">
        <v>24100</v>
      </c>
      <c r="B269" s="20">
        <v>37979</v>
      </c>
      <c r="C269"/>
      <c r="D269" s="21">
        <v>394.08</v>
      </c>
    </row>
    <row r="270" spans="1:4" ht="23.25">
      <c r="A270" s="125">
        <v>24101</v>
      </c>
      <c r="B270" s="20">
        <v>37980</v>
      </c>
      <c r="C270"/>
      <c r="D270" s="21">
        <v>394.06</v>
      </c>
    </row>
    <row r="271" spans="1:4" ht="23.25">
      <c r="A271" s="125">
        <v>24102</v>
      </c>
      <c r="B271" s="20">
        <v>37981</v>
      </c>
      <c r="C271"/>
      <c r="D271" s="21">
        <v>394.05</v>
      </c>
    </row>
    <row r="272" spans="1:4" ht="23.25">
      <c r="A272" s="125">
        <v>24103</v>
      </c>
      <c r="B272" s="20">
        <v>37982</v>
      </c>
      <c r="C272"/>
      <c r="D272" s="21">
        <v>394.02</v>
      </c>
    </row>
    <row r="273" spans="1:4" ht="23.25">
      <c r="A273" s="125">
        <v>24104</v>
      </c>
      <c r="B273" s="20">
        <v>37983</v>
      </c>
      <c r="C273"/>
      <c r="D273" s="21">
        <v>394.03</v>
      </c>
    </row>
    <row r="274" spans="1:4" ht="23.25">
      <c r="A274" s="125">
        <v>24105</v>
      </c>
      <c r="B274" s="20">
        <v>37984</v>
      </c>
      <c r="C274"/>
      <c r="D274" s="21">
        <v>394.05</v>
      </c>
    </row>
    <row r="275" spans="1:4" ht="23.25">
      <c r="A275" s="125">
        <v>24106</v>
      </c>
      <c r="B275" s="20">
        <v>37985</v>
      </c>
      <c r="C275"/>
      <c r="D275" s="21">
        <v>394.08</v>
      </c>
    </row>
    <row r="276" spans="1:4" ht="23.25">
      <c r="A276" s="125">
        <v>24107</v>
      </c>
      <c r="B276" s="20">
        <v>37986</v>
      </c>
      <c r="C276"/>
      <c r="D276" s="21">
        <v>394.06</v>
      </c>
    </row>
    <row r="277" spans="1:4" ht="23.25">
      <c r="A277" s="125">
        <v>24108</v>
      </c>
      <c r="B277" s="20">
        <v>37987</v>
      </c>
      <c r="C277"/>
      <c r="D277" s="21">
        <v>394.04999999999995</v>
      </c>
    </row>
    <row r="278" spans="1:4" ht="23.25">
      <c r="A278" s="125">
        <v>24109</v>
      </c>
      <c r="B278" s="20">
        <v>37988</v>
      </c>
      <c r="C278"/>
      <c r="D278" s="21">
        <v>394.05499999999995</v>
      </c>
    </row>
    <row r="279" spans="1:4" ht="23.25">
      <c r="A279" s="125">
        <v>24110</v>
      </c>
      <c r="B279" s="20">
        <v>37989</v>
      </c>
      <c r="C279"/>
      <c r="D279" s="21">
        <v>394.03208333333333</v>
      </c>
    </row>
    <row r="280" spans="1:4" ht="23.25">
      <c r="A280" s="125">
        <v>24111</v>
      </c>
      <c r="B280" s="20">
        <v>37990</v>
      </c>
      <c r="C280"/>
      <c r="D280" s="21">
        <v>394.03</v>
      </c>
    </row>
    <row r="281" spans="1:4" ht="23.25">
      <c r="A281" s="125">
        <v>24112</v>
      </c>
      <c r="B281" s="20">
        <v>37991</v>
      </c>
      <c r="C281"/>
      <c r="D281" s="21">
        <v>394.02</v>
      </c>
    </row>
    <row r="282" spans="1:4" ht="23.25">
      <c r="A282" s="125">
        <v>24113</v>
      </c>
      <c r="B282" s="20">
        <v>37992</v>
      </c>
      <c r="C282"/>
      <c r="D282" s="21">
        <v>394.0020833333333</v>
      </c>
    </row>
    <row r="283" spans="1:4" ht="23.25">
      <c r="A283" s="125">
        <v>24114</v>
      </c>
      <c r="B283" s="20">
        <v>37993</v>
      </c>
      <c r="C283"/>
      <c r="D283" s="21">
        <v>394</v>
      </c>
    </row>
    <row r="284" spans="1:4" ht="23.25">
      <c r="A284" s="125">
        <v>24115</v>
      </c>
      <c r="B284" s="20">
        <v>37994</v>
      </c>
      <c r="C284"/>
      <c r="D284" s="21">
        <v>394</v>
      </c>
    </row>
    <row r="285" spans="1:4" ht="23.25">
      <c r="A285" s="125">
        <v>24116</v>
      </c>
      <c r="B285" s="20">
        <v>37995</v>
      </c>
      <c r="C285"/>
      <c r="D285" s="21">
        <v>393.9820833333333</v>
      </c>
    </row>
    <row r="286" spans="1:5" ht="23.25">
      <c r="A286" s="125">
        <v>24117</v>
      </c>
      <c r="B286" s="20">
        <v>37996</v>
      </c>
      <c r="C286"/>
      <c r="D286" s="21">
        <v>393.97999999999996</v>
      </c>
      <c r="E286" s="178">
        <v>393.98</v>
      </c>
    </row>
    <row r="287" spans="1:4" ht="23.25">
      <c r="A287" s="125">
        <v>24118</v>
      </c>
      <c r="B287" s="20">
        <v>37997</v>
      </c>
      <c r="C287"/>
      <c r="D287" s="21">
        <v>393.97999999999996</v>
      </c>
    </row>
    <row r="288" spans="1:4" ht="23.25">
      <c r="A288" s="125">
        <v>24119</v>
      </c>
      <c r="B288" s="20">
        <v>37998</v>
      </c>
      <c r="C288"/>
      <c r="D288" s="21">
        <v>393.9883333333333</v>
      </c>
    </row>
    <row r="289" spans="1:4" ht="23.25">
      <c r="A289" s="125">
        <v>24120</v>
      </c>
      <c r="B289" s="20">
        <v>37999</v>
      </c>
      <c r="C289"/>
      <c r="D289" s="21">
        <v>393.9520833333333</v>
      </c>
    </row>
    <row r="290" spans="1:4" ht="23.25">
      <c r="A290" s="125">
        <v>24121</v>
      </c>
      <c r="B290" s="20">
        <v>38000</v>
      </c>
      <c r="C290"/>
      <c r="D290" s="21">
        <v>393.9320833333333</v>
      </c>
    </row>
    <row r="291" spans="1:4" ht="23.25">
      <c r="A291" s="125">
        <v>24122</v>
      </c>
      <c r="B291" s="20">
        <v>38001</v>
      </c>
      <c r="C291"/>
      <c r="D291" s="21">
        <v>393.91999999999996</v>
      </c>
    </row>
    <row r="292" spans="1:4" ht="23.25">
      <c r="A292" s="125">
        <v>24123</v>
      </c>
      <c r="B292" s="20">
        <v>38002</v>
      </c>
      <c r="C292"/>
      <c r="D292" s="21">
        <v>393.92791666666665</v>
      </c>
    </row>
    <row r="293" spans="1:5" ht="23.25">
      <c r="A293" s="125">
        <v>24124</v>
      </c>
      <c r="B293" s="20">
        <v>38003</v>
      </c>
      <c r="C293"/>
      <c r="D293" s="21">
        <v>393.91999999999996</v>
      </c>
      <c r="E293" s="178">
        <v>393.92</v>
      </c>
    </row>
    <row r="294" spans="1:4" ht="23.25">
      <c r="A294" s="125">
        <v>24125</v>
      </c>
      <c r="B294" s="20">
        <v>38004</v>
      </c>
      <c r="C294"/>
      <c r="D294" s="21">
        <v>393.90208333333334</v>
      </c>
    </row>
    <row r="295" spans="1:4" ht="23.25">
      <c r="A295" s="125">
        <v>24126</v>
      </c>
      <c r="B295" s="20">
        <v>38005</v>
      </c>
      <c r="C295"/>
      <c r="D295" s="21">
        <v>393.9</v>
      </c>
    </row>
    <row r="296" spans="1:4" ht="23.25">
      <c r="A296" s="125">
        <v>24127</v>
      </c>
      <c r="B296" s="20">
        <v>38006</v>
      </c>
      <c r="C296"/>
      <c r="D296" s="21">
        <v>393.90999999999997</v>
      </c>
    </row>
    <row r="297" spans="1:4" ht="23.25">
      <c r="A297" s="125">
        <v>24128</v>
      </c>
      <c r="B297" s="20">
        <v>38007</v>
      </c>
      <c r="C297"/>
      <c r="D297" s="21">
        <v>393.90999999999997</v>
      </c>
    </row>
    <row r="298" spans="1:4" ht="23.25">
      <c r="A298" s="125">
        <v>24129</v>
      </c>
      <c r="B298" s="20">
        <v>38008</v>
      </c>
      <c r="C298"/>
      <c r="D298" s="21">
        <v>393.8920833333333</v>
      </c>
    </row>
    <row r="299" spans="1:4" ht="23.25">
      <c r="A299" s="125">
        <v>24130</v>
      </c>
      <c r="B299" s="20">
        <v>38009</v>
      </c>
      <c r="C299"/>
      <c r="D299" s="21">
        <v>393.89</v>
      </c>
    </row>
    <row r="300" spans="1:4" ht="23.25">
      <c r="A300" s="125">
        <v>24131</v>
      </c>
      <c r="B300" s="20">
        <v>38010</v>
      </c>
      <c r="C300"/>
      <c r="D300" s="21">
        <v>393.875</v>
      </c>
    </row>
    <row r="301" spans="1:4" ht="23.25">
      <c r="A301" s="125">
        <v>24132</v>
      </c>
      <c r="B301" s="20">
        <v>38011</v>
      </c>
      <c r="C301"/>
      <c r="D301" s="21">
        <v>393.8325</v>
      </c>
    </row>
    <row r="302" spans="1:4" ht="23.25">
      <c r="A302" s="125">
        <v>24133</v>
      </c>
      <c r="B302" s="20">
        <v>38012</v>
      </c>
      <c r="C302"/>
      <c r="D302" s="21">
        <v>393.84</v>
      </c>
    </row>
    <row r="303" spans="1:5" ht="23.25">
      <c r="A303" s="125">
        <v>24134</v>
      </c>
      <c r="B303" s="20">
        <v>38013</v>
      </c>
      <c r="C303"/>
      <c r="D303" s="21">
        <v>393.87</v>
      </c>
      <c r="E303" s="178">
        <v>393.87</v>
      </c>
    </row>
    <row r="304" spans="1:4" ht="23.25">
      <c r="A304" s="125">
        <v>24135</v>
      </c>
      <c r="B304" s="20">
        <v>38014</v>
      </c>
      <c r="C304"/>
      <c r="D304" s="21">
        <v>393.84</v>
      </c>
    </row>
    <row r="305" spans="1:4" ht="23.25">
      <c r="A305" s="125">
        <v>24136</v>
      </c>
      <c r="B305" s="20">
        <v>38015</v>
      </c>
      <c r="C305"/>
      <c r="D305" s="21">
        <v>393.83</v>
      </c>
    </row>
    <row r="306" spans="1:4" ht="23.25">
      <c r="A306" s="125">
        <v>24137</v>
      </c>
      <c r="B306" s="20">
        <v>38016</v>
      </c>
      <c r="C306"/>
      <c r="D306" s="21">
        <v>393.83</v>
      </c>
    </row>
    <row r="307" spans="1:4" ht="23.25">
      <c r="A307" s="125">
        <v>24138</v>
      </c>
      <c r="B307" s="20">
        <v>38017</v>
      </c>
      <c r="C307"/>
      <c r="D307" s="21">
        <v>393.83</v>
      </c>
    </row>
    <row r="308" spans="1:4" ht="23.25">
      <c r="A308" s="125">
        <v>24139</v>
      </c>
      <c r="B308" s="20">
        <v>38018</v>
      </c>
      <c r="C308"/>
      <c r="D308" s="21">
        <v>393.83</v>
      </c>
    </row>
    <row r="309" spans="1:4" ht="23.25">
      <c r="A309" s="125">
        <v>24140</v>
      </c>
      <c r="B309" s="20">
        <v>38019</v>
      </c>
      <c r="C309"/>
      <c r="D309" s="21">
        <v>393.83</v>
      </c>
    </row>
    <row r="310" spans="1:4" ht="23.25">
      <c r="A310" s="125">
        <v>24141</v>
      </c>
      <c r="B310" s="20">
        <v>38020</v>
      </c>
      <c r="C310"/>
      <c r="D310" s="21">
        <v>393.83</v>
      </c>
    </row>
    <row r="311" spans="1:4" ht="23.25">
      <c r="A311" s="125">
        <v>24142</v>
      </c>
      <c r="B311" s="20">
        <v>38021</v>
      </c>
      <c r="C311"/>
      <c r="D311" s="21">
        <v>393.83</v>
      </c>
    </row>
    <row r="312" spans="1:4" ht="23.25">
      <c r="A312" s="125">
        <v>24143</v>
      </c>
      <c r="B312" s="20">
        <v>38022</v>
      </c>
      <c r="C312"/>
      <c r="D312" s="21">
        <v>393.83</v>
      </c>
    </row>
    <row r="313" spans="1:5" ht="23.25">
      <c r="A313" s="125">
        <v>24144</v>
      </c>
      <c r="B313" s="20">
        <v>38023</v>
      </c>
      <c r="C313"/>
      <c r="D313" s="21">
        <v>393.83</v>
      </c>
      <c r="E313" s="178">
        <v>393.83</v>
      </c>
    </row>
    <row r="314" spans="1:4" ht="23.25">
      <c r="A314" s="125">
        <v>24145</v>
      </c>
      <c r="B314" s="20">
        <v>38024</v>
      </c>
      <c r="C314"/>
      <c r="D314" s="21">
        <v>393.82</v>
      </c>
    </row>
    <row r="315" spans="1:4" ht="23.25">
      <c r="A315" s="125">
        <v>24146</v>
      </c>
      <c r="B315" s="20">
        <v>38025</v>
      </c>
      <c r="C315"/>
      <c r="D315" s="21">
        <v>393.82</v>
      </c>
    </row>
    <row r="316" spans="1:4" ht="23.25">
      <c r="A316" s="125">
        <v>24147</v>
      </c>
      <c r="B316" s="20">
        <v>38026</v>
      </c>
      <c r="C316"/>
      <c r="D316" s="21">
        <v>393.8</v>
      </c>
    </row>
    <row r="317" spans="1:4" ht="23.25">
      <c r="A317" s="125">
        <v>24148</v>
      </c>
      <c r="B317" s="20">
        <v>38027</v>
      </c>
      <c r="C317"/>
      <c r="D317" s="21">
        <v>393.8</v>
      </c>
    </row>
    <row r="318" spans="1:4" ht="23.25">
      <c r="A318" s="125">
        <v>24149</v>
      </c>
      <c r="B318" s="20">
        <v>38028</v>
      </c>
      <c r="C318"/>
      <c r="D318" s="21">
        <v>393.8</v>
      </c>
    </row>
    <row r="319" spans="1:4" ht="23.25">
      <c r="A319" s="125">
        <v>24150</v>
      </c>
      <c r="B319" s="20">
        <v>38029</v>
      </c>
      <c r="C319"/>
      <c r="D319" s="21">
        <v>393.8</v>
      </c>
    </row>
    <row r="320" spans="1:4" ht="23.25">
      <c r="A320" s="125">
        <v>24151</v>
      </c>
      <c r="B320" s="20">
        <v>38030</v>
      </c>
      <c r="C320"/>
      <c r="D320" s="21">
        <v>393.8</v>
      </c>
    </row>
    <row r="321" spans="1:4" ht="23.25">
      <c r="A321" s="125">
        <v>24152</v>
      </c>
      <c r="B321" s="20">
        <v>38031</v>
      </c>
      <c r="C321"/>
      <c r="D321" s="21">
        <v>393.8</v>
      </c>
    </row>
    <row r="322" spans="1:4" ht="23.25">
      <c r="A322" s="125">
        <v>24153</v>
      </c>
      <c r="B322" s="20">
        <v>38032</v>
      </c>
      <c r="C322"/>
      <c r="D322" s="21">
        <v>393.8</v>
      </c>
    </row>
    <row r="323" spans="1:4" ht="23.25">
      <c r="A323" s="125">
        <v>24154</v>
      </c>
      <c r="B323" s="20">
        <v>38033</v>
      </c>
      <c r="C323"/>
      <c r="D323" s="21">
        <v>393.8</v>
      </c>
    </row>
    <row r="324" spans="1:4" ht="23.25">
      <c r="A324" s="125">
        <v>24155</v>
      </c>
      <c r="B324" s="20">
        <v>38034</v>
      </c>
      <c r="C324"/>
      <c r="D324" s="21">
        <v>393.8</v>
      </c>
    </row>
    <row r="325" spans="1:4" ht="23.25">
      <c r="A325" s="125">
        <v>24156</v>
      </c>
      <c r="B325" s="20">
        <v>38035</v>
      </c>
      <c r="C325"/>
      <c r="D325" s="21">
        <v>393.8</v>
      </c>
    </row>
    <row r="326" spans="1:4" ht="23.25">
      <c r="A326" s="125">
        <v>24157</v>
      </c>
      <c r="B326" s="20">
        <v>38036</v>
      </c>
      <c r="C326"/>
      <c r="D326" s="21">
        <v>393.82</v>
      </c>
    </row>
    <row r="327" spans="1:5" ht="23.25">
      <c r="A327" s="125">
        <v>24158</v>
      </c>
      <c r="B327" s="20">
        <v>38037</v>
      </c>
      <c r="C327"/>
      <c r="D327" s="21">
        <v>393.78</v>
      </c>
      <c r="E327" s="178">
        <v>393.78</v>
      </c>
    </row>
    <row r="328" spans="1:4" ht="23.25">
      <c r="A328" s="125">
        <v>24159</v>
      </c>
      <c r="B328" s="20">
        <v>38038</v>
      </c>
      <c r="C328"/>
      <c r="D328" s="21">
        <v>393.79</v>
      </c>
    </row>
    <row r="329" spans="1:4" ht="23.25">
      <c r="A329" s="125">
        <v>24160</v>
      </c>
      <c r="B329" s="20">
        <v>38039</v>
      </c>
      <c r="C329"/>
      <c r="D329" s="21">
        <v>393.79</v>
      </c>
    </row>
    <row r="330" spans="1:4" ht="23.25">
      <c r="A330" s="125">
        <v>24161</v>
      </c>
      <c r="B330" s="20">
        <v>38040</v>
      </c>
      <c r="C330"/>
      <c r="D330" s="21">
        <v>393.79</v>
      </c>
    </row>
    <row r="331" spans="1:4" ht="23.25">
      <c r="A331" s="125">
        <v>24162</v>
      </c>
      <c r="B331" s="20">
        <v>38041</v>
      </c>
      <c r="C331"/>
      <c r="D331" s="21">
        <v>393.78</v>
      </c>
    </row>
    <row r="332" spans="1:4" ht="23.25">
      <c r="A332" s="125">
        <v>24163</v>
      </c>
      <c r="B332" s="20">
        <v>38042</v>
      </c>
      <c r="C332"/>
      <c r="D332" s="21">
        <v>393.78</v>
      </c>
    </row>
    <row r="333" spans="1:4" ht="23.25">
      <c r="A333" s="125">
        <v>24164</v>
      </c>
      <c r="B333" s="20">
        <v>38043</v>
      </c>
      <c r="C333"/>
      <c r="D333" s="21">
        <v>393.77</v>
      </c>
    </row>
    <row r="334" spans="1:4" ht="23.25">
      <c r="A334" s="125">
        <v>24165</v>
      </c>
      <c r="B334" s="20">
        <v>38044</v>
      </c>
      <c r="C334"/>
      <c r="D334" s="21">
        <v>393.77</v>
      </c>
    </row>
    <row r="335" spans="1:4" ht="23.25">
      <c r="A335" s="125">
        <v>24166</v>
      </c>
      <c r="B335" s="20">
        <v>38045</v>
      </c>
      <c r="C335"/>
      <c r="D335" s="21">
        <v>393.77</v>
      </c>
    </row>
    <row r="336" spans="1:4" ht="23.25">
      <c r="A336" s="125">
        <v>24167</v>
      </c>
      <c r="B336" s="20">
        <v>38047</v>
      </c>
      <c r="C336"/>
      <c r="D336" s="21">
        <v>393.78</v>
      </c>
    </row>
    <row r="337" spans="1:4" ht="23.25">
      <c r="A337" s="125">
        <v>24168</v>
      </c>
      <c r="B337" s="20">
        <v>38048</v>
      </c>
      <c r="C337"/>
      <c r="D337" s="21">
        <v>393.78</v>
      </c>
    </row>
    <row r="338" spans="1:4" ht="23.25">
      <c r="A338" s="125">
        <v>24169</v>
      </c>
      <c r="B338" s="20">
        <v>38049</v>
      </c>
      <c r="C338"/>
      <c r="D338" s="21">
        <v>393.78</v>
      </c>
    </row>
    <row r="339" spans="1:4" ht="23.25">
      <c r="A339" s="125">
        <v>24170</v>
      </c>
      <c r="B339" s="20">
        <v>38050</v>
      </c>
      <c r="C339"/>
      <c r="D339" s="21">
        <v>393.77</v>
      </c>
    </row>
    <row r="340" spans="1:4" ht="23.25">
      <c r="A340" s="125">
        <v>24171</v>
      </c>
      <c r="B340" s="20">
        <v>38051</v>
      </c>
      <c r="C340"/>
      <c r="D340" s="21">
        <v>393.77</v>
      </c>
    </row>
    <row r="341" spans="1:4" ht="23.25">
      <c r="A341" s="125">
        <v>24172</v>
      </c>
      <c r="B341" s="20">
        <v>38052</v>
      </c>
      <c r="C341"/>
      <c r="D341" s="21">
        <v>393.76</v>
      </c>
    </row>
    <row r="342" spans="1:4" ht="23.25">
      <c r="A342" s="125">
        <v>24173</v>
      </c>
      <c r="B342" s="20">
        <v>38053</v>
      </c>
      <c r="C342"/>
      <c r="D342" s="21">
        <v>393.75</v>
      </c>
    </row>
    <row r="343" spans="1:4" ht="23.25">
      <c r="A343" s="125">
        <v>24174</v>
      </c>
      <c r="B343" s="20">
        <v>38054</v>
      </c>
      <c r="C343"/>
      <c r="D343" s="21">
        <v>393.7</v>
      </c>
    </row>
    <row r="344" spans="1:5" ht="23.25">
      <c r="A344" s="125">
        <v>24175</v>
      </c>
      <c r="B344" s="20">
        <v>38055</v>
      </c>
      <c r="C344"/>
      <c r="D344" s="21">
        <v>393.72</v>
      </c>
      <c r="E344" s="178">
        <v>393.72</v>
      </c>
    </row>
    <row r="345" spans="1:4" ht="23.25">
      <c r="A345" s="125">
        <v>24176</v>
      </c>
      <c r="B345" s="20">
        <v>38056</v>
      </c>
      <c r="C345"/>
      <c r="D345" s="21">
        <v>393.72</v>
      </c>
    </row>
    <row r="346" spans="1:4" ht="23.25">
      <c r="A346" s="125">
        <v>24177</v>
      </c>
      <c r="B346" s="20">
        <v>38057</v>
      </c>
      <c r="C346"/>
      <c r="D346" s="21">
        <v>393.73</v>
      </c>
    </row>
    <row r="347" spans="1:4" ht="23.25">
      <c r="A347" s="125">
        <v>24178</v>
      </c>
      <c r="B347" s="20">
        <v>38058</v>
      </c>
      <c r="C347"/>
      <c r="D347" s="21">
        <v>393.72</v>
      </c>
    </row>
    <row r="348" spans="1:4" ht="23.25">
      <c r="A348" s="125">
        <v>24179</v>
      </c>
      <c r="B348" s="20">
        <v>38059</v>
      </c>
      <c r="C348"/>
      <c r="D348" s="21">
        <v>393.72</v>
      </c>
    </row>
    <row r="349" spans="1:4" ht="23.25">
      <c r="A349" s="125">
        <v>24180</v>
      </c>
      <c r="B349" s="20">
        <v>38060</v>
      </c>
      <c r="C349"/>
      <c r="D349" s="21">
        <v>393.73</v>
      </c>
    </row>
    <row r="350" spans="1:4" ht="23.25">
      <c r="A350" s="125">
        <v>24181</v>
      </c>
      <c r="B350" s="20">
        <v>38061</v>
      </c>
      <c r="C350"/>
      <c r="D350" s="21">
        <v>393.78</v>
      </c>
    </row>
    <row r="351" spans="1:4" ht="23.25">
      <c r="A351" s="125">
        <v>24182</v>
      </c>
      <c r="B351" s="20">
        <v>38062</v>
      </c>
      <c r="C351"/>
      <c r="D351" s="21">
        <v>393.91</v>
      </c>
    </row>
    <row r="352" spans="1:5" ht="23.25">
      <c r="A352" s="125">
        <v>24183</v>
      </c>
      <c r="B352" s="20">
        <v>38063</v>
      </c>
      <c r="C352"/>
      <c r="D352" s="21">
        <v>393.85</v>
      </c>
      <c r="E352" s="178">
        <v>393.85</v>
      </c>
    </row>
    <row r="353" spans="1:4" ht="23.25">
      <c r="A353" s="125">
        <v>24184</v>
      </c>
      <c r="B353" s="20">
        <v>38064</v>
      </c>
      <c r="C353"/>
      <c r="D353" s="21">
        <v>393.86</v>
      </c>
    </row>
    <row r="354" spans="1:4" ht="23.25">
      <c r="A354" s="125">
        <v>24185</v>
      </c>
      <c r="B354" s="20">
        <v>38065</v>
      </c>
      <c r="C354"/>
      <c r="D354" s="21">
        <v>393.85</v>
      </c>
    </row>
    <row r="355" spans="1:4" ht="23.25">
      <c r="A355" s="125">
        <v>24186</v>
      </c>
      <c r="B355" s="20">
        <v>38066</v>
      </c>
      <c r="C355"/>
      <c r="D355" s="21">
        <v>393.78</v>
      </c>
    </row>
    <row r="356" spans="1:4" ht="23.25">
      <c r="A356" s="125">
        <v>24187</v>
      </c>
      <c r="B356" s="20">
        <v>38067</v>
      </c>
      <c r="C356"/>
      <c r="D356" s="21">
        <v>393.73</v>
      </c>
    </row>
    <row r="357" spans="1:4" ht="23.25">
      <c r="A357" s="125">
        <v>24188</v>
      </c>
      <c r="B357" s="20">
        <v>38068</v>
      </c>
      <c r="C357"/>
      <c r="D357" s="21">
        <v>393.73</v>
      </c>
    </row>
    <row r="358" spans="1:4" ht="23.25">
      <c r="A358" s="125">
        <v>24189</v>
      </c>
      <c r="B358" s="20">
        <v>38069</v>
      </c>
      <c r="C358"/>
      <c r="D358" s="21">
        <v>393.73</v>
      </c>
    </row>
    <row r="359" spans="1:4" ht="23.25">
      <c r="A359" s="125">
        <v>24190</v>
      </c>
      <c r="B359" s="20">
        <v>38070</v>
      </c>
      <c r="C359"/>
      <c r="D359" s="21">
        <v>393.71</v>
      </c>
    </row>
    <row r="360" spans="1:4" ht="23.25">
      <c r="A360" s="125">
        <v>24191</v>
      </c>
      <c r="B360" s="20">
        <v>38071</v>
      </c>
      <c r="C360"/>
      <c r="D360" s="21">
        <v>393.71</v>
      </c>
    </row>
    <row r="361" spans="1:4" ht="23.25">
      <c r="A361" s="125">
        <v>24192</v>
      </c>
      <c r="B361" s="20">
        <v>38072</v>
      </c>
      <c r="C361"/>
      <c r="D361" s="21">
        <v>393.7</v>
      </c>
    </row>
    <row r="362" spans="1:4" ht="23.25">
      <c r="A362" s="125">
        <v>24193</v>
      </c>
      <c r="B362" s="20">
        <v>38073</v>
      </c>
      <c r="C362"/>
      <c r="D362" s="21">
        <v>393.7</v>
      </c>
    </row>
    <row r="363" spans="1:4" ht="23.25">
      <c r="A363" s="125">
        <v>24194</v>
      </c>
      <c r="B363" s="20">
        <v>38074</v>
      </c>
      <c r="C363"/>
      <c r="D363" s="21">
        <v>393.7</v>
      </c>
    </row>
    <row r="364" spans="1:4" ht="23.25">
      <c r="A364" s="125">
        <v>24195</v>
      </c>
      <c r="B364" s="20">
        <v>38075</v>
      </c>
      <c r="C364"/>
      <c r="D364" s="21">
        <v>393.7</v>
      </c>
    </row>
    <row r="365" spans="1:4" ht="23.25">
      <c r="A365" s="125">
        <v>24196</v>
      </c>
      <c r="B365" s="20">
        <v>38076</v>
      </c>
      <c r="C365"/>
      <c r="D365" s="21">
        <v>393.7</v>
      </c>
    </row>
    <row r="366" spans="1:4" ht="23.25">
      <c r="A366" s="125">
        <v>24197</v>
      </c>
      <c r="B366" s="20">
        <v>38077</v>
      </c>
      <c r="C366"/>
      <c r="D366" s="21">
        <v>393.71</v>
      </c>
    </row>
    <row r="367" spans="1:4" ht="23.25">
      <c r="A367" s="125"/>
      <c r="B367" s="20"/>
      <c r="C367"/>
      <c r="D367" s="21"/>
    </row>
    <row r="368" spans="1:4" ht="23.25">
      <c r="A368" s="125"/>
      <c r="B368" s="20"/>
      <c r="C368"/>
      <c r="D368" s="21"/>
    </row>
    <row r="369" ht="21">
      <c r="E369" s="179"/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SarabunPSK,ตัวหนา"&amp;18 103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2023-06-15T02:31:21Z</cp:lastPrinted>
  <dcterms:created xsi:type="dcterms:W3CDTF">1998-07-27T01:22:14Z</dcterms:created>
  <dcterms:modified xsi:type="dcterms:W3CDTF">2023-06-26T07:26:00Z</dcterms:modified>
  <cp:category/>
  <cp:version/>
  <cp:contentType/>
  <cp:contentStatus/>
</cp:coreProperties>
</file>