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N.49" sheetId="1" r:id="rId1"/>
    <sheet name="Sheet2" sheetId="2" r:id="rId2"/>
    <sheet name="Sheet3" sheetId="3" r:id="rId3"/>
  </sheets>
  <definedNames>
    <definedName name="_xlnm.Print_Area" localSheetId="0">'Return N.49'!$A$1:$Q$34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<sst xmlns="http://schemas.openxmlformats.org/spreadsheetml/2006/main" count="54" uniqueCount="26">
  <si>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</si>
  <si>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</si>
  <si>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</si>
  <si>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</si>
  <si>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</si>
  <si>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</si>
  <si>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</si>
  <si>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</si>
  <si>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</si>
  <si>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</si>
  <si>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</si>
  <si>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</si>
  <si>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</si>
  <si>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</si>
  <si>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</si>
  <si>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</si>
  <si>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</si>
  <si>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</si>
  <si>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</si>
  <si>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</si>
  <si>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</si>
  <si>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</si>
  <si>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</si>
  <si>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N.49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</si>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</sst>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right"/>
    </xf>
    <xf numFmtId="225" fontId="4" fillId="0" borderId="17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right"/>
    </xf>
    <xf numFmtId="1" fontId="4" fillId="33" borderId="25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 vertical="center"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1" fillId="0" borderId="0" xfId="0" applyNumberFormat="1" applyFont="1" applyFill="1" applyBorder="1" applyAlignment="1">
      <alignment/>
    </xf>
    <xf numFmtId="225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N.49'!$D$33:$O$33</c:f>
              <c:numCache/>
            </c:numRef>
          </c:xVal>
          <c:yVal>
            <c:numRef>
              <c:f>'Return N.49'!$D$34:$O$34</c:f>
              <c:numCache/>
            </c:numRef>
          </c:yVal>
          <c:smooth val="0"/>
        </c:ser>
        <c:axId val="33328283"/>
        <c:axId val="31519092"/>
      </c:scatterChart>
      <c:valAx>
        <c:axId val="333282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19092"/>
        <c:crossesAt val="10"/>
        <c:crossBetween val="midCat"/>
        <c:dispUnits/>
        <c:majorUnit val="10"/>
      </c:valAx>
      <c:valAx>
        <c:axId val="3151909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328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COUNT(J41:J84)</f>
        <v>42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AVERAGE(J41:J84)</f>
        <v>335.6347619047619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(VAR(J41:J84))</f>
        <v>23988.634362137036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255</v>
      </c>
      <c r="C6" s="17">
        <v>2549</v>
      </c>
      <c r="D6" s="82">
        <v>331.77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STDEV(J41:J84)</f>
        <v>154.88264706588998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 t="s">
        <v>24</v>
      </c>
      <c r="C7" s="17">
        <v>2550</v>
      </c>
      <c r="D7" s="82">
        <v>296.1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 t="s">
        <v>24</v>
      </c>
      <c r="C8" s="17">
        <v>2551</v>
      </c>
      <c r="D8" s="82">
        <v>278.28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214</v>
      </c>
      <c r="C9" s="17">
        <v>2552</v>
      </c>
      <c r="D9" s="82">
        <v>257.61</v>
      </c>
      <c r="E9" s="20"/>
      <c r="F9" s="20"/>
      <c r="U9" s="2" t="s">
        <v>16</v>
      </c>
      <c r="V9" s="21">
        <f>+B80</f>
        <v>0.544754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305</v>
      </c>
      <c r="C10" s="17">
        <v>2553</v>
      </c>
      <c r="D10" s="82">
        <v>727.89</v>
      </c>
      <c r="E10" s="22"/>
      <c r="F10" s="23"/>
      <c r="U10" s="2" t="s">
        <v>17</v>
      </c>
      <c r="V10" s="21">
        <f>+B81</f>
        <v>1.145764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208</v>
      </c>
      <c r="C11" s="17">
        <v>2554</v>
      </c>
      <c r="D11" s="82">
        <v>783.24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353</v>
      </c>
      <c r="C12" s="17">
        <v>2555</v>
      </c>
      <c r="D12" s="82">
        <v>371.2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414</v>
      </c>
      <c r="C13" s="17">
        <v>2556</v>
      </c>
      <c r="D13" s="82">
        <v>324.4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245</v>
      </c>
      <c r="C14" s="17">
        <v>2557</v>
      </c>
      <c r="D14" s="82">
        <v>898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467</v>
      </c>
      <c r="C15" s="17">
        <v>2558</v>
      </c>
      <c r="D15" s="82">
        <v>130.4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265</v>
      </c>
      <c r="C16" s="17">
        <v>2559</v>
      </c>
      <c r="D16" s="82">
        <v>446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178</v>
      </c>
      <c r="C17" s="17">
        <v>2560</v>
      </c>
      <c r="D17" s="82">
        <v>417.8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329.6</v>
      </c>
      <c r="C18" s="17">
        <v>2561</v>
      </c>
      <c r="D18" s="82">
        <v>332.3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16">
        <v>411</v>
      </c>
      <c r="C19" s="17">
        <v>2562</v>
      </c>
      <c r="D19" s="83">
        <v>362.5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78">
        <v>354.8</v>
      </c>
      <c r="C20" s="17">
        <v>2563</v>
      </c>
      <c r="D20" s="83">
        <v>253</v>
      </c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78">
        <v>233.7</v>
      </c>
      <c r="C21" s="17">
        <v>2564</v>
      </c>
      <c r="D21" s="82">
        <v>308.35</v>
      </c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16">
        <v>331.5</v>
      </c>
      <c r="C22" s="17">
        <v>2565</v>
      </c>
      <c r="D22" s="82">
        <v>280</v>
      </c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16">
        <v>159.75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16">
        <v>376.2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16">
        <v>227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16">
        <v>335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78">
        <v>398</v>
      </c>
      <c r="C27" s="30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78">
        <v>315.4</v>
      </c>
      <c r="C28" s="32"/>
      <c r="D28" s="33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79">
        <v>343.2</v>
      </c>
      <c r="C29" s="30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4">
        <v>2546</v>
      </c>
      <c r="B30" s="80">
        <v>160.95</v>
      </c>
      <c r="C30" s="35"/>
      <c r="D30" s="36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>
        <v>2547</v>
      </c>
      <c r="B31" s="78">
        <v>215.83</v>
      </c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>
        <v>2548</v>
      </c>
      <c r="B32" s="81">
        <v>201.89</v>
      </c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7"/>
      <c r="C34" s="51" t="s">
        <v>2</v>
      </c>
      <c r="D34" s="52">
        <f>ROUND((((-LN(-LN(1-1/D33)))+$B$83*$B$84)/$B$83),2)</f>
        <v>311.54</v>
      </c>
      <c r="E34" s="51">
        <f aca="true" t="shared" si="1" ref="E34:O34">ROUND((((-LN(-LN(1-1/E33)))+$B$83*$B$84)/$B$83),2)</f>
        <v>384.02</v>
      </c>
      <c r="F34" s="53">
        <f t="shared" si="1"/>
        <v>430.41</v>
      </c>
      <c r="G34" s="53">
        <f t="shared" si="1"/>
        <v>464.76</v>
      </c>
      <c r="H34" s="53">
        <f t="shared" si="1"/>
        <v>492.07</v>
      </c>
      <c r="I34" s="53">
        <f t="shared" si="1"/>
        <v>566.2</v>
      </c>
      <c r="J34" s="53">
        <f t="shared" si="1"/>
        <v>663.5</v>
      </c>
      <c r="K34" s="53">
        <f t="shared" si="1"/>
        <v>694.37</v>
      </c>
      <c r="L34" s="53">
        <f t="shared" si="1"/>
        <v>789.45</v>
      </c>
      <c r="M34" s="53">
        <f t="shared" si="1"/>
        <v>883.84</v>
      </c>
      <c r="N34" s="53">
        <f t="shared" si="1"/>
        <v>977.88</v>
      </c>
      <c r="O34" s="53">
        <f t="shared" si="1"/>
        <v>1101.94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6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47"/>
      <c r="C37" s="47"/>
      <c r="D37" s="47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">
      <c r="A39" s="26"/>
      <c r="B39" s="47"/>
      <c r="C39" s="47"/>
      <c r="D39" s="47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7"/>
      <c r="C41" s="47"/>
      <c r="D41" s="47"/>
      <c r="E41" s="23"/>
      <c r="G41" s="61" t="s">
        <v>20</v>
      </c>
      <c r="I41" s="26">
        <v>2522</v>
      </c>
      <c r="J41" s="25">
        <v>255</v>
      </c>
      <c r="K41" s="75"/>
      <c r="L41" s="7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2523</v>
      </c>
      <c r="J42" s="25" t="s">
        <v>24</v>
      </c>
      <c r="K42" s="75"/>
      <c r="L42" s="76"/>
      <c r="S42" s="26"/>
      <c r="Y42" s="6"/>
      <c r="Z42" s="6"/>
      <c r="AA42" s="6"/>
      <c r="AB42" s="6"/>
    </row>
    <row r="43" spans="1:28" ht="21.75">
      <c r="A43" s="24"/>
      <c r="B43" s="62"/>
      <c r="C43" s="62"/>
      <c r="D43" s="62"/>
      <c r="E43" s="1"/>
      <c r="I43" s="26">
        <v>2524</v>
      </c>
      <c r="J43" s="25" t="s">
        <v>24</v>
      </c>
      <c r="K43" s="75"/>
      <c r="L43" s="7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2525</v>
      </c>
      <c r="J44" s="25">
        <v>214</v>
      </c>
      <c r="K44" s="75"/>
      <c r="L44" s="7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63"/>
      <c r="I45" s="26">
        <v>2526</v>
      </c>
      <c r="J45" s="25">
        <v>305</v>
      </c>
      <c r="K45" s="75"/>
      <c r="L45" s="76"/>
      <c r="S45" s="26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6">
        <v>2527</v>
      </c>
      <c r="J46" s="25">
        <v>208</v>
      </c>
      <c r="K46" s="75"/>
      <c r="L46" s="76"/>
      <c r="S46" s="26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6">
        <v>2528</v>
      </c>
      <c r="J47" s="25">
        <v>353</v>
      </c>
      <c r="K47" s="75"/>
      <c r="L47" s="76"/>
      <c r="S47" s="26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6">
        <v>2529</v>
      </c>
      <c r="J48" s="25">
        <v>414</v>
      </c>
      <c r="K48" s="75"/>
      <c r="L48" s="76"/>
      <c r="S48" s="26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6">
        <v>2530</v>
      </c>
      <c r="J49" s="25">
        <v>245</v>
      </c>
      <c r="K49" s="75"/>
      <c r="L49" s="76"/>
      <c r="S49" s="26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6">
        <v>2531</v>
      </c>
      <c r="J50" s="25">
        <v>467</v>
      </c>
      <c r="K50" s="75"/>
      <c r="L50" s="76"/>
      <c r="S50" s="26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6">
        <v>2532</v>
      </c>
      <c r="J51" s="25">
        <v>265</v>
      </c>
      <c r="K51" s="75"/>
      <c r="L51" s="76"/>
      <c r="S51" s="26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6">
        <v>2533</v>
      </c>
      <c r="J52" s="25">
        <v>178</v>
      </c>
      <c r="K52" s="75"/>
      <c r="L52" s="76"/>
      <c r="S52" s="26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66">
        <v>2534</v>
      </c>
      <c r="J53" s="25">
        <v>329.6</v>
      </c>
      <c r="K53" s="75"/>
      <c r="L53" s="76"/>
      <c r="S53" s="26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6">
        <v>2535</v>
      </c>
      <c r="J54" s="25">
        <v>411</v>
      </c>
      <c r="K54" s="75"/>
      <c r="L54" s="76"/>
      <c r="S54" s="26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6">
        <v>2536</v>
      </c>
      <c r="J55" s="25">
        <v>354.8</v>
      </c>
      <c r="K55" s="75"/>
      <c r="L55" s="7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233.7</v>
      </c>
      <c r="K56" s="75"/>
      <c r="L56" s="7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331.5</v>
      </c>
      <c r="K57" s="75"/>
      <c r="L57" s="76"/>
      <c r="S57" s="26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6">
        <v>2539</v>
      </c>
      <c r="J58" s="25">
        <v>159.75</v>
      </c>
      <c r="K58" s="75"/>
      <c r="L58" s="7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376.2</v>
      </c>
      <c r="K59" s="75"/>
      <c r="L59" s="7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227</v>
      </c>
      <c r="K60" s="75"/>
      <c r="L60" s="7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335</v>
      </c>
      <c r="K61" s="75"/>
      <c r="L61" s="7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398</v>
      </c>
      <c r="K62" s="75"/>
      <c r="L62" s="76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69">
        <v>2544</v>
      </c>
      <c r="J63" s="90">
        <v>315.4</v>
      </c>
      <c r="K63" s="77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55"/>
      <c r="H64" s="55"/>
      <c r="I64" s="71">
        <v>2545</v>
      </c>
      <c r="J64" s="91">
        <v>343.2</v>
      </c>
      <c r="K64" s="77"/>
      <c r="L64" s="10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160.95</v>
      </c>
      <c r="K65" s="75"/>
      <c r="L65" s="7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215.83</v>
      </c>
      <c r="K66" s="75"/>
      <c r="L66" s="7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201.89</v>
      </c>
      <c r="K67" s="75"/>
      <c r="L67" s="7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331.77</v>
      </c>
      <c r="K68" s="75"/>
      <c r="L68" s="7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296.1</v>
      </c>
      <c r="K69" s="75"/>
      <c r="L69" s="7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278.28</v>
      </c>
      <c r="K70" s="75"/>
      <c r="L70" s="7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92">
        <v>257.61</v>
      </c>
      <c r="K71" s="75"/>
      <c r="L71" s="7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92">
        <v>727.89</v>
      </c>
      <c r="K72" s="75"/>
      <c r="L72" s="7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783.24</v>
      </c>
      <c r="K73" s="75"/>
      <c r="L73" s="7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66">
        <v>2555</v>
      </c>
      <c r="J74" s="25">
        <v>371.2</v>
      </c>
      <c r="K74" s="75"/>
      <c r="L74" s="7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324.4</v>
      </c>
      <c r="K75" s="75"/>
      <c r="L75" s="7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898</v>
      </c>
      <c r="K76" s="75"/>
      <c r="L76" s="7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66">
        <v>2558</v>
      </c>
      <c r="J77" s="25">
        <v>130.4</v>
      </c>
      <c r="K77" s="75"/>
      <c r="L77" s="7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446</v>
      </c>
      <c r="K78" s="75"/>
      <c r="L78" s="7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2560</v>
      </c>
      <c r="J79" s="25">
        <v>417.8</v>
      </c>
      <c r="K79" s="75"/>
      <c r="L79" s="7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2">
        <f>IF($A$79&gt;=6,VLOOKUP($F$78,$X$3:$AC$38,$A$79-4),VLOOKUP($A$78,$X$3:$AC$38,$A$79+1))</f>
        <v>0.544754</v>
      </c>
      <c r="C80" s="72"/>
      <c r="D80" s="72"/>
      <c r="E80" s="72"/>
      <c r="I80" s="26">
        <v>2561</v>
      </c>
      <c r="J80" s="25">
        <v>332.3</v>
      </c>
      <c r="K80" s="75"/>
      <c r="L80" s="7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2">
        <f>IF($A$79&gt;=6,VLOOKUP($F$78,$Y$58:$AD$97,$A$79-4),VLOOKUP($A$78,$Y$58:$AD$97,$A$79+1))</f>
        <v>1.145764</v>
      </c>
      <c r="C81" s="72"/>
      <c r="D81" s="72"/>
      <c r="E81" s="72"/>
      <c r="I81" s="26">
        <v>2562</v>
      </c>
      <c r="J81" s="25">
        <v>362.5</v>
      </c>
      <c r="K81" s="75"/>
      <c r="L81" s="7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2563</v>
      </c>
      <c r="J82" s="25">
        <v>253</v>
      </c>
      <c r="K82" s="75"/>
      <c r="L82" s="7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3">
        <f>B81/V6</f>
        <v>0.0073976266657721215</v>
      </c>
      <c r="C83" s="73"/>
      <c r="D83" s="73"/>
      <c r="E83" s="73"/>
      <c r="I83" s="26">
        <v>2564</v>
      </c>
      <c r="J83" s="93">
        <v>308.35</v>
      </c>
      <c r="K83" s="75"/>
      <c r="L83" s="7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4">
        <f>V4-(B80/B83)</f>
        <v>261.995738929933</v>
      </c>
      <c r="C84" s="73"/>
      <c r="D84" s="73"/>
      <c r="E84" s="73"/>
      <c r="I84" s="26">
        <v>2565</v>
      </c>
      <c r="J84" s="25">
        <v>280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/>
      <c r="J91" s="6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/>
      <c r="J92" s="6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6"/>
      <c r="J93" s="6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6"/>
      <c r="J94" s="6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6"/>
      <c r="J98" s="26"/>
      <c r="K98" s="26"/>
    </row>
    <row r="99" spans="2:11" ht="18">
      <c r="B99" s="1"/>
      <c r="C99" s="1"/>
      <c r="D99" s="1"/>
      <c r="E99" s="1"/>
      <c r="I99" s="26"/>
      <c r="J99" s="26"/>
      <c r="K99" s="26"/>
    </row>
    <row r="100" spans="2:11" ht="18">
      <c r="B100" s="1"/>
      <c r="C100" s="1"/>
      <c r="D100" s="1"/>
      <c r="E100" s="1"/>
      <c r="I100" s="26"/>
      <c r="J100" s="26"/>
      <c r="K100" s="26"/>
    </row>
    <row r="101" spans="2:11" ht="18">
      <c r="B101" s="1"/>
      <c r="C101" s="1"/>
      <c r="D101" s="1"/>
      <c r="E101" s="1"/>
      <c r="I101" s="26"/>
      <c r="J101" s="26"/>
      <c r="K101" s="26"/>
    </row>
    <row r="102" spans="9:11" ht="18">
      <c r="I102" s="26"/>
      <c r="J102" s="26"/>
      <c r="K102" s="26"/>
    </row>
    <row r="103" spans="9:11" ht="18">
      <c r="I103" s="26"/>
      <c r="J103" s="26"/>
      <c r="K103" s="26"/>
    </row>
    <row r="104" spans="9:11" ht="18">
      <c r="I104" s="26"/>
      <c r="J104" s="26"/>
      <c r="K104" s="26"/>
    </row>
    <row r="105" spans="9:11" ht="18">
      <c r="I105" s="26"/>
      <c r="J105" s="26"/>
      <c r="K105" s="26"/>
    </row>
    <row r="106" spans="9:11" ht="18">
      <c r="I106" s="26"/>
      <c r="J106" s="26"/>
      <c r="K106" s="26"/>
    </row>
    <row r="107" spans="9:11" ht="18">
      <c r="I107" s="26"/>
      <c r="J107" s="26"/>
      <c r="K107" s="26"/>
    </row>
    <row r="108" spans="9:11" ht="18">
      <c r="I108" s="26"/>
      <c r="J108" s="26"/>
      <c r="K108" s="26"/>
    </row>
    <row r="109" spans="9:11" ht="18">
      <c r="I109" s="26"/>
      <c r="J109" s="26"/>
      <c r="K109" s="26"/>
    </row>
    <row r="110" spans="9:11" ht="18">
      <c r="I110" s="26"/>
      <c r="J110" s="26"/>
      <c r="K110" s="26"/>
    </row>
    <row r="111" spans="9:11" ht="18">
      <c r="I111" s="26"/>
      <c r="J111" s="26"/>
      <c r="K111" s="26"/>
    </row>
    <row r="112" spans="9:11" ht="18">
      <c r="I112" s="26"/>
      <c r="J112" s="26"/>
      <c r="K112" s="26"/>
    </row>
    <row r="113" spans="9:11" ht="18">
      <c r="I113" s="26"/>
      <c r="J113" s="26"/>
      <c r="K113" s="26"/>
    </row>
    <row r="114" spans="9:11" ht="18">
      <c r="I114" s="26"/>
      <c r="J114" s="26"/>
      <c r="K114" s="26"/>
    </row>
    <row r="115" spans="9:11" ht="18">
      <c r="I115" s="26"/>
      <c r="J115" s="26"/>
      <c r="K115" s="26"/>
    </row>
    <row r="116" spans="9:11" ht="18">
      <c r="I116" s="26"/>
      <c r="J116" s="26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2023-06-07T04:25:23Z</dcterms:modified>
  <cp:category/>
  <cp:version/>
  <cp:contentType/>
  <cp:contentStatus/>
</cp:coreProperties>
</file>