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\น่าน\"/>
    </mc:Choice>
  </mc:AlternateContent>
  <xr:revisionPtr revIDLastSave="0" documentId="8_{6E109AB2-1F8E-4E4F-B3F1-B2123A759855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กราฟ-N.49" sheetId="3" r:id="rId1"/>
    <sheet name="ปริมาณน้ำสูงสุด" sheetId="4" r:id="rId2"/>
    <sheet name="ปริมาณน้ำต่ำสุด" sheetId="6" r:id="rId3"/>
    <sheet name="Data N.49" sheetId="5" r:id="rId4"/>
  </sheets>
  <definedNames>
    <definedName name="Print_Area_MI">#REF!</definedName>
    <definedName name="_xlnm.Print_Titles" localSheetId="3">'Data N.49'!$1:$8</definedName>
  </definedNames>
  <calcPr calcId="181029"/>
</workbook>
</file>

<file path=xl/calcChain.xml><?xml version="1.0" encoding="utf-8"?>
<calcChain xmlns="http://schemas.openxmlformats.org/spreadsheetml/2006/main">
  <c r="O51" i="5" l="1"/>
  <c r="E14" i="5"/>
  <c r="E19" i="5"/>
  <c r="E20" i="5"/>
  <c r="E31" i="5"/>
  <c r="E32" i="5"/>
  <c r="E9" i="5"/>
  <c r="K9" i="5"/>
  <c r="E10" i="5"/>
  <c r="K10" i="5"/>
  <c r="E11" i="5"/>
  <c r="K11" i="5"/>
  <c r="E12" i="5"/>
  <c r="K12" i="5"/>
  <c r="E13" i="5"/>
  <c r="K13" i="5"/>
  <c r="K14" i="5"/>
  <c r="E15" i="5"/>
  <c r="K15" i="5"/>
  <c r="E16" i="5"/>
  <c r="K16" i="5"/>
  <c r="E17" i="5"/>
  <c r="K17" i="5"/>
  <c r="E18" i="5"/>
  <c r="K18" i="5"/>
  <c r="K19" i="5"/>
  <c r="K20" i="5"/>
  <c r="E21" i="5"/>
  <c r="K21" i="5"/>
  <c r="E22" i="5"/>
  <c r="K22" i="5"/>
  <c r="E23" i="5"/>
  <c r="K23" i="5"/>
  <c r="E24" i="5"/>
  <c r="K24" i="5"/>
  <c r="E25" i="5"/>
  <c r="K25" i="5"/>
  <c r="E26" i="5"/>
  <c r="K26" i="5"/>
  <c r="E27" i="5"/>
  <c r="K27" i="5"/>
  <c r="E28" i="5"/>
  <c r="K28" i="5"/>
  <c r="E29" i="5"/>
  <c r="K29" i="5"/>
  <c r="E30" i="5"/>
  <c r="K30" i="5"/>
  <c r="K31" i="5"/>
  <c r="K32" i="5"/>
  <c r="E33" i="5"/>
  <c r="K33" i="5"/>
  <c r="E36" i="5"/>
  <c r="K36" i="5"/>
  <c r="K37" i="5"/>
  <c r="O37" i="5"/>
  <c r="O38" i="5"/>
  <c r="O39" i="5"/>
  <c r="O40" i="5"/>
  <c r="O41" i="5"/>
  <c r="O42" i="5"/>
  <c r="O43" i="5"/>
  <c r="O44" i="5"/>
  <c r="O45" i="5"/>
  <c r="O46" i="5"/>
</calcChain>
</file>

<file path=xl/sharedStrings.xml><?xml version="1.0" encoding="utf-8"?>
<sst xmlns="http://schemas.openxmlformats.org/spreadsheetml/2006/main" count="46" uniqueCount="21">
  <si>
    <t>_</t>
  </si>
  <si>
    <t xml:space="preserve">       ปริมาณน้ำรายปี</t>
  </si>
  <si>
    <t xml:space="preserve"> </t>
  </si>
  <si>
    <t>สถานี :  N.49  น้ำยาว  บ้านน้ำยาว  อ.ปัว จ.น่าน</t>
  </si>
  <si>
    <t>พื้นที่รับน้ำ   153    ตร.กม.</t>
  </si>
  <si>
    <t>ตลิ่งฝั่งซ้าย  273.196  ม.(ร.ท.ก.) ตลิ่งฝั่งขวา  275.270  ม.(ร.ท.ก.) ท้องน้ำ 264.325 ม.(ร.ท.ก.)  ศูนย์เสาระดับน้ำ  263.983 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</si>
  <si>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</si>
  <si>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</si>
  <si>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</si>
  <si>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</si>
  <si>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</si>
  <si>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</si>
  <si>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</si>
  <si>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</si>
  <si>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</si>
  <si>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</si>
  <si>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</si>
  <si>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ม.(ร.ท.ก.)</t>
  </si>
  <si>
    <t>ลบ.ม./วิ</t>
  </si>
  <si>
    <t>ล้าน ลบ.ม.</t>
  </si>
  <si>
    <r>
      <t>หมายเหตุ</t>
    </r>
    <r>
      <rPr>
        <b/>
        <sz val="15"/>
        <rFont val="AngsanaUPC"/>
        <family val="1"/>
        <charset val="222"/>
      </rPr>
      <t xml:space="preserve"> </t>
    </r>
    <r>
      <rPr>
        <sz val="15"/>
        <rFont val="AngsanaUPC"/>
        <family val="1"/>
        <charset val="222"/>
      </rPr>
      <t>1. ปีน้ำเริ่มตั้งแต่ 1 เม.ย.ถึง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</si>
</sst>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)"/>
    <numFmt numFmtId="165" formatCode="0.000"/>
    <numFmt numFmtId="166" formatCode="d\ \ด\ด\ด"/>
    <numFmt numFmtId="167" formatCode="d\ mmm"/>
    <numFmt numFmtId="168" formatCode="bbbb"/>
  </numFmts>
  <fonts count="28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sz val="8"/>
      <name val="AngsanaUPC"/>
      <family val="1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5"/>
      <name val="AngsanaUPC"/>
      <family val="1"/>
      <charset val="222"/>
    </font>
    <font>
      <b/>
      <sz val="15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2"/>
      <color indexed="10"/>
      <name val="AngsanaUPC"/>
      <family val="1"/>
      <charset val="222"/>
    </font>
    <font>
      <b/>
      <u/>
      <sz val="15"/>
      <name val="AngsanaUPC"/>
      <family val="1"/>
      <charset val="222"/>
    </font>
    <font>
      <b/>
      <sz val="15"/>
      <name val="AngsanaUPC"/>
      <family val="1"/>
    </font>
    <font>
      <sz val="15"/>
      <name val="AngsanaUPC"/>
      <family val="1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12" borderId="2" applyNumberFormat="0" applyAlignment="0" applyProtection="0"/>
    <xf numFmtId="0" fontId="4" fillId="0" borderId="3" applyNumberFormat="0" applyFill="0" applyAlignment="0" applyProtection="0"/>
    <xf numFmtId="0" fontId="10" fillId="6" borderId="0" applyNumberFormat="0" applyBorder="0" applyAlignment="0" applyProtection="0"/>
    <xf numFmtId="0" fontId="11" fillId="0" borderId="0"/>
    <xf numFmtId="0" fontId="12" fillId="7" borderId="1" applyNumberFormat="0" applyAlignment="0" applyProtection="0"/>
    <xf numFmtId="0" fontId="13" fillId="7" borderId="0" applyNumberFormat="0" applyBorder="0" applyAlignment="0" applyProtection="0"/>
    <xf numFmtId="0" fontId="14" fillId="0" borderId="4" applyNumberFormat="0" applyFill="0" applyAlignment="0" applyProtection="0"/>
    <xf numFmtId="0" fontId="1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6" fillId="11" borderId="5" applyNumberFormat="0" applyAlignment="0" applyProtection="0"/>
    <xf numFmtId="0" fontId="7" fillId="4" borderId="6" applyNumberFormat="0" applyFont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11" fillId="0" borderId="0"/>
    <xf numFmtId="0" fontId="11" fillId="0" borderId="0"/>
  </cellStyleXfs>
  <cellXfs count="111">
    <xf numFmtId="164" fontId="0" fillId="0" borderId="0" xfId="0"/>
    <xf numFmtId="0" fontId="20" fillId="0" borderId="0" xfId="26" applyFont="1"/>
    <xf numFmtId="166" fontId="21" fillId="0" borderId="0" xfId="26" applyNumberFormat="1" applyFont="1" applyAlignment="1">
      <alignment horizontal="centerContinuous"/>
    </xf>
    <xf numFmtId="2" fontId="20" fillId="0" borderId="0" xfId="26" applyNumberFormat="1" applyFont="1" applyAlignment="1">
      <alignment horizontal="centerContinuous"/>
    </xf>
    <xf numFmtId="166" fontId="20" fillId="0" borderId="0" xfId="26" applyNumberFormat="1" applyFont="1" applyAlignment="1">
      <alignment horizontal="centerContinuous"/>
    </xf>
    <xf numFmtId="0" fontId="20" fillId="0" borderId="0" xfId="26" applyFont="1" applyAlignment="1">
      <alignment horizontal="center"/>
    </xf>
    <xf numFmtId="2" fontId="20" fillId="0" borderId="0" xfId="26" applyNumberFormat="1" applyFont="1"/>
    <xf numFmtId="166" fontId="20" fillId="0" borderId="0" xfId="26" applyNumberFormat="1" applyFont="1" applyAlignment="1">
      <alignment horizontal="right"/>
    </xf>
    <xf numFmtId="2" fontId="20" fillId="0" borderId="0" xfId="26" applyNumberFormat="1" applyFont="1" applyAlignment="1">
      <alignment horizontal="center"/>
    </xf>
    <xf numFmtId="166" fontId="20" fillId="0" borderId="0" xfId="26" applyNumberFormat="1" applyFont="1" applyAlignment="1">
      <alignment horizontal="center"/>
    </xf>
    <xf numFmtId="2" fontId="20" fillId="0" borderId="0" xfId="26" applyNumberFormat="1" applyFont="1" applyAlignment="1">
      <alignment horizontal="right"/>
    </xf>
    <xf numFmtId="166" fontId="20" fillId="0" borderId="0" xfId="26" applyNumberFormat="1" applyFont="1"/>
    <xf numFmtId="168" fontId="20" fillId="0" borderId="0" xfId="26" applyNumberFormat="1" applyFont="1"/>
    <xf numFmtId="2" fontId="22" fillId="0" borderId="0" xfId="26" applyNumberFormat="1" applyFont="1" applyAlignment="1">
      <alignment horizontal="right"/>
    </xf>
    <xf numFmtId="165" fontId="20" fillId="0" borderId="0" xfId="26" applyNumberFormat="1" applyFont="1"/>
    <xf numFmtId="2" fontId="23" fillId="0" borderId="0" xfId="26" applyNumberFormat="1" applyFont="1"/>
    <xf numFmtId="2" fontId="24" fillId="0" borderId="0" xfId="26" applyNumberFormat="1" applyFont="1"/>
    <xf numFmtId="0" fontId="20" fillId="0" borderId="16" xfId="26" applyFont="1" applyBorder="1"/>
    <xf numFmtId="0" fontId="22" fillId="0" borderId="0" xfId="26" applyFont="1" applyAlignment="1">
      <alignment horizontal="right"/>
    </xf>
    <xf numFmtId="0" fontId="22" fillId="0" borderId="0" xfId="26" applyFont="1"/>
    <xf numFmtId="2" fontId="22" fillId="0" borderId="0" xfId="26" applyNumberFormat="1" applyFont="1"/>
    <xf numFmtId="0" fontId="22" fillId="0" borderId="22" xfId="26" applyFont="1" applyBorder="1"/>
    <xf numFmtId="0" fontId="22" fillId="0" borderId="28" xfId="26" applyFont="1" applyBorder="1"/>
    <xf numFmtId="0" fontId="22" fillId="0" borderId="21" xfId="26" applyFont="1" applyBorder="1"/>
    <xf numFmtId="0" fontId="22" fillId="0" borderId="27" xfId="26" applyFont="1" applyBorder="1"/>
    <xf numFmtId="0" fontId="23" fillId="0" borderId="0" xfId="26" applyFont="1"/>
    <xf numFmtId="166" fontId="22" fillId="0" borderId="23" xfId="26" applyNumberFormat="1" applyFont="1" applyBorder="1"/>
    <xf numFmtId="166" fontId="22" fillId="0" borderId="27" xfId="26" applyNumberFormat="1" applyFont="1" applyBorder="1"/>
    <xf numFmtId="0" fontId="20" fillId="0" borderId="19" xfId="26" applyFont="1" applyBorder="1"/>
    <xf numFmtId="0" fontId="20" fillId="0" borderId="0" xfId="26" applyFont="1" applyAlignment="1">
      <alignment horizontal="right"/>
    </xf>
    <xf numFmtId="0" fontId="26" fillId="0" borderId="0" xfId="26" applyFont="1" applyAlignment="1">
      <alignment horizontal="left"/>
    </xf>
    <xf numFmtId="2" fontId="26" fillId="0" borderId="0" xfId="26" applyNumberFormat="1" applyFont="1"/>
    <xf numFmtId="166" fontId="26" fillId="0" borderId="0" xfId="26" applyNumberFormat="1" applyFont="1" applyAlignment="1">
      <alignment horizontal="right"/>
    </xf>
    <xf numFmtId="0" fontId="26" fillId="0" borderId="0" xfId="26" applyFont="1"/>
    <xf numFmtId="166" fontId="26" fillId="0" borderId="0" xfId="26" applyNumberFormat="1" applyFont="1"/>
    <xf numFmtId="2" fontId="26" fillId="0" borderId="0" xfId="26" applyNumberFormat="1" applyFont="1" applyAlignment="1">
      <alignment horizontal="right"/>
    </xf>
    <xf numFmtId="166" fontId="26" fillId="0" borderId="0" xfId="26" applyNumberFormat="1" applyFont="1" applyAlignment="1">
      <alignment horizontal="center"/>
    </xf>
    <xf numFmtId="2" fontId="26" fillId="0" borderId="0" xfId="26" applyNumberFormat="1" applyFont="1" applyAlignment="1">
      <alignment horizontal="left"/>
    </xf>
    <xf numFmtId="2" fontId="26" fillId="0" borderId="0" xfId="26" applyNumberFormat="1" applyFont="1" applyAlignment="1">
      <alignment horizontal="center"/>
    </xf>
    <xf numFmtId="0" fontId="26" fillId="0" borderId="10" xfId="26" applyFont="1" applyBorder="1" applyAlignment="1">
      <alignment horizontal="center"/>
    </xf>
    <xf numFmtId="2" fontId="26" fillId="0" borderId="11" xfId="26" applyNumberFormat="1" applyFont="1" applyBorder="1" applyAlignment="1">
      <alignment horizontal="centerContinuous"/>
    </xf>
    <xf numFmtId="0" fontId="26" fillId="0" borderId="11" xfId="26" applyFont="1" applyBorder="1" applyAlignment="1">
      <alignment horizontal="centerContinuous"/>
    </xf>
    <xf numFmtId="166" fontId="26" fillId="0" borderId="11" xfId="26" applyNumberFormat="1" applyFont="1" applyBorder="1" applyAlignment="1">
      <alignment horizontal="centerContinuous"/>
    </xf>
    <xf numFmtId="166" fontId="26" fillId="0" borderId="12" xfId="26" applyNumberFormat="1" applyFont="1" applyBorder="1" applyAlignment="1">
      <alignment horizontal="centerContinuous"/>
    </xf>
    <xf numFmtId="166" fontId="26" fillId="0" borderId="13" xfId="26" applyNumberFormat="1" applyFont="1" applyBorder="1" applyAlignment="1">
      <alignment horizontal="centerContinuous"/>
    </xf>
    <xf numFmtId="2" fontId="26" fillId="0" borderId="14" xfId="26" applyNumberFormat="1" applyFont="1" applyBorder="1" applyAlignment="1">
      <alignment horizontal="centerContinuous"/>
    </xf>
    <xf numFmtId="2" fontId="26" fillId="0" borderId="15" xfId="26" applyNumberFormat="1" applyFont="1" applyBorder="1" applyAlignment="1">
      <alignment horizontal="centerContinuous"/>
    </xf>
    <xf numFmtId="0" fontId="26" fillId="0" borderId="16" xfId="26" applyFont="1" applyBorder="1" applyAlignment="1">
      <alignment horizontal="center"/>
    </xf>
    <xf numFmtId="2" fontId="26" fillId="0" borderId="17" xfId="26" applyNumberFormat="1" applyFont="1" applyBorder="1" applyAlignment="1">
      <alignment horizontal="centerContinuous"/>
    </xf>
    <xf numFmtId="0" fontId="26" fillId="0" borderId="18" xfId="26" applyFont="1" applyBorder="1" applyAlignment="1">
      <alignment horizontal="centerContinuous"/>
    </xf>
    <xf numFmtId="166" fontId="26" fillId="0" borderId="17" xfId="26" applyNumberFormat="1" applyFont="1" applyBorder="1" applyAlignment="1">
      <alignment horizontal="centerContinuous"/>
    </xf>
    <xf numFmtId="0" fontId="26" fillId="0" borderId="17" xfId="26" applyFont="1" applyBorder="1" applyAlignment="1">
      <alignment horizontal="centerContinuous"/>
    </xf>
    <xf numFmtId="166" fontId="26" fillId="0" borderId="19" xfId="26" applyNumberFormat="1" applyFont="1" applyBorder="1" applyAlignment="1">
      <alignment horizontal="centerContinuous"/>
    </xf>
    <xf numFmtId="2" fontId="26" fillId="0" borderId="18" xfId="26" applyNumberFormat="1" applyFont="1" applyBorder="1" applyAlignment="1">
      <alignment horizontal="centerContinuous"/>
    </xf>
    <xf numFmtId="2" fontId="26" fillId="0" borderId="16" xfId="26" applyNumberFormat="1" applyFont="1" applyBorder="1" applyAlignment="1">
      <alignment horizontal="center"/>
    </xf>
    <xf numFmtId="2" fontId="26" fillId="0" borderId="20" xfId="26" applyNumberFormat="1" applyFont="1" applyBorder="1"/>
    <xf numFmtId="166" fontId="26" fillId="0" borderId="20" xfId="26" applyNumberFormat="1" applyFont="1" applyBorder="1" applyAlignment="1">
      <alignment horizontal="center"/>
    </xf>
    <xf numFmtId="2" fontId="26" fillId="0" borderId="20" xfId="26" applyNumberFormat="1" applyFont="1" applyBorder="1" applyAlignment="1">
      <alignment horizontal="left"/>
    </xf>
    <xf numFmtId="2" fontId="26" fillId="0" borderId="20" xfId="26" applyNumberFormat="1" applyFont="1" applyBorder="1" applyAlignment="1">
      <alignment horizontal="center"/>
    </xf>
    <xf numFmtId="166" fontId="26" fillId="0" borderId="16" xfId="26" applyNumberFormat="1" applyFont="1" applyBorder="1" applyAlignment="1">
      <alignment horizontal="center"/>
    </xf>
    <xf numFmtId="0" fontId="26" fillId="0" borderId="19" xfId="26" applyFont="1" applyBorder="1"/>
    <xf numFmtId="2" fontId="26" fillId="0" borderId="17" xfId="26" applyNumberFormat="1" applyFont="1" applyBorder="1"/>
    <xf numFmtId="2" fontId="26" fillId="0" borderId="17" xfId="26" applyNumberFormat="1" applyFont="1" applyBorder="1" applyAlignment="1">
      <alignment horizontal="center"/>
    </xf>
    <xf numFmtId="166" fontId="26" fillId="0" borderId="17" xfId="26" applyNumberFormat="1" applyFont="1" applyBorder="1" applyAlignment="1">
      <alignment horizontal="right"/>
    </xf>
    <xf numFmtId="166" fontId="26" fillId="0" borderId="17" xfId="26" applyNumberFormat="1" applyFont="1" applyBorder="1" applyAlignment="1">
      <alignment horizontal="center"/>
    </xf>
    <xf numFmtId="166" fontId="26" fillId="0" borderId="19" xfId="26" applyNumberFormat="1" applyFont="1" applyBorder="1"/>
    <xf numFmtId="0" fontId="27" fillId="0" borderId="10" xfId="26" applyFont="1" applyBorder="1"/>
    <xf numFmtId="2" fontId="7" fillId="0" borderId="21" xfId="26" applyNumberFormat="1" applyFont="1" applyBorder="1" applyAlignment="1">
      <alignment horizontal="right"/>
    </xf>
    <xf numFmtId="2" fontId="7" fillId="0" borderId="22" xfId="26" applyNumberFormat="1" applyFont="1" applyBorder="1" applyAlignment="1">
      <alignment horizontal="right"/>
    </xf>
    <xf numFmtId="167" fontId="7" fillId="0" borderId="23" xfId="26" applyNumberFormat="1" applyFont="1" applyBorder="1" applyAlignment="1">
      <alignment horizontal="right"/>
    </xf>
    <xf numFmtId="2" fontId="7" fillId="0" borderId="24" xfId="26" applyNumberFormat="1" applyFont="1" applyBorder="1" applyAlignment="1">
      <alignment horizontal="right"/>
    </xf>
    <xf numFmtId="2" fontId="7" fillId="0" borderId="25" xfId="26" applyNumberFormat="1" applyFont="1" applyBorder="1" applyAlignment="1">
      <alignment horizontal="right"/>
    </xf>
    <xf numFmtId="167" fontId="7" fillId="0" borderId="26" xfId="26" applyNumberFormat="1" applyFont="1" applyBorder="1" applyAlignment="1">
      <alignment horizontal="right"/>
    </xf>
    <xf numFmtId="2" fontId="7" fillId="0" borderId="27" xfId="26" applyNumberFormat="1" applyFont="1" applyBorder="1" applyAlignment="1">
      <alignment horizontal="right"/>
    </xf>
    <xf numFmtId="0" fontId="27" fillId="0" borderId="16" xfId="26" applyFont="1" applyBorder="1"/>
    <xf numFmtId="2" fontId="7" fillId="0" borderId="28" xfId="26" applyNumberFormat="1" applyFont="1" applyBorder="1" applyAlignment="1">
      <alignment horizontal="right"/>
    </xf>
    <xf numFmtId="167" fontId="7" fillId="0" borderId="27" xfId="26" applyNumberFormat="1" applyFont="1" applyBorder="1" applyAlignment="1">
      <alignment horizontal="right"/>
    </xf>
    <xf numFmtId="2" fontId="7" fillId="18" borderId="21" xfId="26" applyNumberFormat="1" applyFont="1" applyFill="1" applyBorder="1" applyAlignment="1">
      <alignment horizontal="right"/>
    </xf>
    <xf numFmtId="166" fontId="7" fillId="0" borderId="27" xfId="26" applyNumberFormat="1" applyFont="1" applyBorder="1" applyAlignment="1">
      <alignment horizontal="right"/>
    </xf>
    <xf numFmtId="2" fontId="7" fillId="18" borderId="22" xfId="26" applyNumberFormat="1" applyFont="1" applyFill="1" applyBorder="1" applyAlignment="1">
      <alignment horizontal="right"/>
    </xf>
    <xf numFmtId="0" fontId="7" fillId="0" borderId="22" xfId="26" applyFont="1" applyBorder="1" applyAlignment="1">
      <alignment horizontal="right"/>
    </xf>
    <xf numFmtId="0" fontId="7" fillId="0" borderId="27" xfId="26" applyFont="1" applyBorder="1" applyAlignment="1">
      <alignment horizontal="right"/>
    </xf>
    <xf numFmtId="0" fontId="7" fillId="0" borderId="21" xfId="26" applyFont="1" applyBorder="1" applyAlignment="1">
      <alignment horizontal="right"/>
    </xf>
    <xf numFmtId="2" fontId="7" fillId="0" borderId="21" xfId="26" applyNumberFormat="1" applyFont="1" applyBorder="1"/>
    <xf numFmtId="0" fontId="7" fillId="0" borderId="22" xfId="26" applyFont="1" applyBorder="1"/>
    <xf numFmtId="167" fontId="7" fillId="0" borderId="23" xfId="26" applyNumberFormat="1" applyFont="1" applyBorder="1"/>
    <xf numFmtId="0" fontId="7" fillId="0" borderId="28" xfId="26" applyFont="1" applyBorder="1"/>
    <xf numFmtId="2" fontId="7" fillId="0" borderId="22" xfId="26" applyNumberFormat="1" applyFont="1" applyBorder="1"/>
    <xf numFmtId="167" fontId="7" fillId="0" borderId="27" xfId="26" applyNumberFormat="1" applyFont="1" applyBorder="1"/>
    <xf numFmtId="2" fontId="7" fillId="0" borderId="28" xfId="26" applyNumberFormat="1" applyFont="1" applyBorder="1"/>
    <xf numFmtId="0" fontId="7" fillId="0" borderId="21" xfId="26" applyFont="1" applyBorder="1"/>
    <xf numFmtId="0" fontId="7" fillId="0" borderId="27" xfId="26" applyFont="1" applyBorder="1"/>
    <xf numFmtId="2" fontId="7" fillId="0" borderId="27" xfId="26" applyNumberFormat="1" applyFont="1" applyBorder="1"/>
    <xf numFmtId="2" fontId="7" fillId="0" borderId="21" xfId="0" applyNumberFormat="1" applyFont="1" applyBorder="1"/>
    <xf numFmtId="2" fontId="7" fillId="0" borderId="22" xfId="0" applyNumberFormat="1" applyFont="1" applyBorder="1"/>
    <xf numFmtId="167" fontId="7" fillId="0" borderId="23" xfId="0" applyNumberFormat="1" applyFont="1" applyBorder="1"/>
    <xf numFmtId="2" fontId="7" fillId="0" borderId="28" xfId="0" applyNumberFormat="1" applyFont="1" applyBorder="1"/>
    <xf numFmtId="167" fontId="7" fillId="0" borderId="27" xfId="0" applyNumberFormat="1" applyFont="1" applyBorder="1"/>
    <xf numFmtId="2" fontId="7" fillId="0" borderId="27" xfId="0" applyNumberFormat="1" applyFont="1" applyBorder="1"/>
    <xf numFmtId="0" fontId="22" fillId="0" borderId="0" xfId="26" applyFont="1" applyBorder="1"/>
    <xf numFmtId="0" fontId="22" fillId="0" borderId="29" xfId="26" applyFont="1" applyBorder="1"/>
    <xf numFmtId="0" fontId="22" fillId="0" borderId="18" xfId="26" applyFont="1" applyBorder="1"/>
    <xf numFmtId="166" fontId="22" fillId="0" borderId="31" xfId="26" applyNumberFormat="1" applyFont="1" applyBorder="1"/>
    <xf numFmtId="0" fontId="22" fillId="0" borderId="32" xfId="26" applyFont="1" applyBorder="1"/>
    <xf numFmtId="0" fontId="22" fillId="0" borderId="30" xfId="26" applyFont="1" applyBorder="1"/>
    <xf numFmtId="166" fontId="22" fillId="0" borderId="33" xfId="26" applyNumberFormat="1" applyFont="1" applyBorder="1"/>
    <xf numFmtId="0" fontId="22" fillId="0" borderId="33" xfId="26" applyFont="1" applyBorder="1"/>
    <xf numFmtId="2" fontId="20" fillId="0" borderId="0" xfId="26" applyNumberFormat="1" applyFont="1" applyBorder="1"/>
    <xf numFmtId="166" fontId="25" fillId="0" borderId="0" xfId="26" applyNumberFormat="1" applyFont="1" applyBorder="1"/>
    <xf numFmtId="166" fontId="20" fillId="0" borderId="0" xfId="26" applyNumberFormat="1" applyFont="1" applyBorder="1"/>
    <xf numFmtId="0" fontId="20" fillId="0" borderId="0" xfId="26" applyFont="1" applyBorder="1"/>
  </cellXfs>
  <cellStyles count="45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Normal 2" xfId="43" xr:uid="{F6071290-6054-4003-AF2E-B55333CD48DE}"/>
    <cellStyle name="Normal 3" xfId="44" xr:uid="{BCD7D93B-4D63-42CD-B9C7-CFA112389F64}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แย่" xfId="30" xr:uid="{00000000-0005-0000-0000-00001E000000}"/>
    <cellStyle name="แสดงผล" xfId="37" xr:uid="{00000000-0005-0000-0000-000025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5" xr:uid="{00000000-0005-0000-0000-000019000000}"/>
    <cellStyle name="ปกติ_H41N49" xfId="26" xr:uid="{00000000-0005-0000-0000-00001A000000}"/>
    <cellStyle name="ป้อนค่า" xfId="27" xr:uid="{00000000-0005-0000-0000-00001B000000}"/>
    <cellStyle name="ปานกลาง" xfId="28" xr:uid="{00000000-0005-0000-0000-00001C000000}"/>
    <cellStyle name="ผลรวม" xfId="29" xr:uid="{00000000-0005-0000-0000-00001D000000}"/>
    <cellStyle name="ส่วนที่ถูกเน้น1" xfId="31" xr:uid="{00000000-0005-0000-0000-00001F000000}"/>
    <cellStyle name="ส่วนที่ถูกเน้น2" xfId="32" xr:uid="{00000000-0005-0000-0000-000020000000}"/>
    <cellStyle name="ส่วนที่ถูกเน้น3" xfId="33" xr:uid="{00000000-0005-0000-0000-000021000000}"/>
    <cellStyle name="ส่วนที่ถูกเน้น4" xfId="34" xr:uid="{00000000-0005-0000-0000-000022000000}"/>
    <cellStyle name="ส่วนที่ถูกเน้น5" xfId="35" xr:uid="{00000000-0005-0000-0000-000023000000}"/>
    <cellStyle name="ส่วนที่ถูกเน้น6" xfId="36" xr:uid="{00000000-0005-0000-0000-000024000000}"/>
    <cellStyle name="หมายเหตุ" xfId="38" xr:uid="{00000000-0005-0000-0000-000026000000}"/>
    <cellStyle name="หัวเรื่อง 1" xfId="39" xr:uid="{00000000-0005-0000-0000-000027000000}"/>
    <cellStyle name="หัวเรื่อง 2" xfId="40" xr:uid="{00000000-0005-0000-0000-000028000000}"/>
    <cellStyle name="หัวเรื่อง 3" xfId="41" xr:uid="{00000000-0005-0000-0000-000029000000}"/>
    <cellStyle name="หัวเรื่อง 4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N.49 </a:t>
            </a:r>
            <a:r>
              <a:rPr lang="th-TH"/>
              <a:t>น้ำยาว บ้านน้ำยาว อ.ปัว จ.น่าน</a:t>
            </a:r>
          </a:p>
        </c:rich>
      </c:tx>
      <c:layout>
        <c:manualLayout>
          <c:xMode val="edge"/>
          <c:yMode val="edge"/>
          <c:x val="0.31409544950055496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543840177580466"/>
          <c:y val="0.26427406199021208"/>
          <c:w val="0.78024417314095451"/>
          <c:h val="0.56280587275693317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E7C-4E4B-9641-A784BD3FB57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N.49'!$A$9:$A$53</c:f>
              <c:numCache>
                <c:formatCode>General</c:formatCode>
                <c:ptCount val="45"/>
                <c:pt idx="0">
                  <c:v>2522</c:v>
                </c:pt>
                <c:pt idx="1">
                  <c:v>2523</c:v>
                </c:pt>
                <c:pt idx="2">
                  <c:v>2524</c:v>
                </c:pt>
                <c:pt idx="3">
                  <c:v>2525</c:v>
                </c:pt>
                <c:pt idx="4">
                  <c:v>2526</c:v>
                </c:pt>
                <c:pt idx="5">
                  <c:v>2527</c:v>
                </c:pt>
                <c:pt idx="6">
                  <c:v>2528</c:v>
                </c:pt>
                <c:pt idx="7">
                  <c:v>2529</c:v>
                </c:pt>
                <c:pt idx="8">
                  <c:v>2530</c:v>
                </c:pt>
                <c:pt idx="9">
                  <c:v>2531</c:v>
                </c:pt>
                <c:pt idx="10">
                  <c:v>2532</c:v>
                </c:pt>
                <c:pt idx="11">
                  <c:v>2533</c:v>
                </c:pt>
                <c:pt idx="12">
                  <c:v>2534</c:v>
                </c:pt>
                <c:pt idx="13">
                  <c:v>2535</c:v>
                </c:pt>
                <c:pt idx="14">
                  <c:v>2536</c:v>
                </c:pt>
                <c:pt idx="15">
                  <c:v>2537</c:v>
                </c:pt>
                <c:pt idx="16">
                  <c:v>2538</c:v>
                </c:pt>
                <c:pt idx="17">
                  <c:v>2539</c:v>
                </c:pt>
                <c:pt idx="18">
                  <c:v>2540</c:v>
                </c:pt>
                <c:pt idx="19">
                  <c:v>2541</c:v>
                </c:pt>
                <c:pt idx="20">
                  <c:v>2542</c:v>
                </c:pt>
                <c:pt idx="21">
                  <c:v>2543</c:v>
                </c:pt>
                <c:pt idx="22">
                  <c:v>2544</c:v>
                </c:pt>
                <c:pt idx="23">
                  <c:v>2545</c:v>
                </c:pt>
                <c:pt idx="24">
                  <c:v>2546</c:v>
                </c:pt>
                <c:pt idx="25">
                  <c:v>2547</c:v>
                </c:pt>
                <c:pt idx="26">
                  <c:v>2548</c:v>
                </c:pt>
                <c:pt idx="27">
                  <c:v>2549</c:v>
                </c:pt>
                <c:pt idx="28">
                  <c:v>2550</c:v>
                </c:pt>
                <c:pt idx="29">
                  <c:v>2551</c:v>
                </c:pt>
                <c:pt idx="30">
                  <c:v>2552</c:v>
                </c:pt>
                <c:pt idx="31">
                  <c:v>2553</c:v>
                </c:pt>
                <c:pt idx="32">
                  <c:v>2554</c:v>
                </c:pt>
                <c:pt idx="33">
                  <c:v>2555</c:v>
                </c:pt>
                <c:pt idx="34">
                  <c:v>2556</c:v>
                </c:pt>
                <c:pt idx="35">
                  <c:v>2557</c:v>
                </c:pt>
                <c:pt idx="36">
                  <c:v>2558</c:v>
                </c:pt>
                <c:pt idx="37">
                  <c:v>2559</c:v>
                </c:pt>
                <c:pt idx="38">
                  <c:v>2560</c:v>
                </c:pt>
                <c:pt idx="39">
                  <c:v>2561</c:v>
                </c:pt>
                <c:pt idx="40">
                  <c:v>2562</c:v>
                </c:pt>
                <c:pt idx="41">
                  <c:v>2563</c:v>
                </c:pt>
                <c:pt idx="42">
                  <c:v>2564</c:v>
                </c:pt>
                <c:pt idx="43">
                  <c:v>2565</c:v>
                </c:pt>
                <c:pt idx="44">
                  <c:v>2566</c:v>
                </c:pt>
              </c:numCache>
            </c:numRef>
          </c:cat>
          <c:val>
            <c:numRef>
              <c:f>'Data N.49'!$Q$9:$Q$53</c:f>
              <c:numCache>
                <c:formatCode>0.00</c:formatCode>
                <c:ptCount val="45"/>
                <c:pt idx="0">
                  <c:v>2.9</c:v>
                </c:pt>
                <c:pt idx="1">
                  <c:v>3.72</c:v>
                </c:pt>
                <c:pt idx="2">
                  <c:v>4.4000000000000004</c:v>
                </c:pt>
                <c:pt idx="3">
                  <c:v>2.8</c:v>
                </c:pt>
                <c:pt idx="4">
                  <c:v>3.1</c:v>
                </c:pt>
                <c:pt idx="5">
                  <c:v>2.78</c:v>
                </c:pt>
                <c:pt idx="6">
                  <c:v>3.4</c:v>
                </c:pt>
                <c:pt idx="7">
                  <c:v>3.58</c:v>
                </c:pt>
                <c:pt idx="8">
                  <c:v>2.78</c:v>
                </c:pt>
                <c:pt idx="9">
                  <c:v>3.68</c:v>
                </c:pt>
                <c:pt idx="10">
                  <c:v>3</c:v>
                </c:pt>
                <c:pt idx="11">
                  <c:v>2.75</c:v>
                </c:pt>
                <c:pt idx="12">
                  <c:v>3.26</c:v>
                </c:pt>
                <c:pt idx="13">
                  <c:v>3.41</c:v>
                </c:pt>
                <c:pt idx="14">
                  <c:v>3.48</c:v>
                </c:pt>
                <c:pt idx="15">
                  <c:v>3.33</c:v>
                </c:pt>
                <c:pt idx="16">
                  <c:v>3.95</c:v>
                </c:pt>
                <c:pt idx="17">
                  <c:v>3.07</c:v>
                </c:pt>
                <c:pt idx="18">
                  <c:v>4.16</c:v>
                </c:pt>
                <c:pt idx="19">
                  <c:v>3.4</c:v>
                </c:pt>
                <c:pt idx="20">
                  <c:v>4</c:v>
                </c:pt>
                <c:pt idx="21">
                  <c:v>4.2</c:v>
                </c:pt>
                <c:pt idx="22">
                  <c:v>3.66</c:v>
                </c:pt>
                <c:pt idx="23">
                  <c:v>4.3600000000000003</c:v>
                </c:pt>
                <c:pt idx="24">
                  <c:v>3.89</c:v>
                </c:pt>
                <c:pt idx="25">
                  <c:v>4.34699999999998</c:v>
                </c:pt>
                <c:pt idx="26">
                  <c:v>4.1970000000000027</c:v>
                </c:pt>
                <c:pt idx="27">
                  <c:v>4.1999999999999886</c:v>
                </c:pt>
                <c:pt idx="28">
                  <c:v>4</c:v>
                </c:pt>
                <c:pt idx="29">
                  <c:v>4.3000000000000114</c:v>
                </c:pt>
                <c:pt idx="30">
                  <c:v>3.8500000000000227</c:v>
                </c:pt>
                <c:pt idx="31">
                  <c:v>5.4169999999999732</c:v>
                </c:pt>
                <c:pt idx="32">
                  <c:v>5.6000000000000227</c:v>
                </c:pt>
                <c:pt idx="33">
                  <c:v>4.0299999999999727</c:v>
                </c:pt>
                <c:pt idx="34">
                  <c:v>3.8369999999999891</c:v>
                </c:pt>
                <c:pt idx="35">
                  <c:v>5.3199999999999932</c:v>
                </c:pt>
                <c:pt idx="36">
                  <c:v>3.1000000000000227</c:v>
                </c:pt>
                <c:pt idx="37">
                  <c:v>5</c:v>
                </c:pt>
                <c:pt idx="38">
                  <c:v>4.7099999999999795</c:v>
                </c:pt>
                <c:pt idx="39">
                  <c:v>4.59699999999998</c:v>
                </c:pt>
                <c:pt idx="40">
                  <c:v>4.5699999999999932</c:v>
                </c:pt>
                <c:pt idx="41">
                  <c:v>3.9599999999999795</c:v>
                </c:pt>
                <c:pt idx="42">
                  <c:v>4.1899999999999977</c:v>
                </c:pt>
                <c:pt idx="43">
                  <c:v>4.0999999999999996</c:v>
                </c:pt>
                <c:pt idx="44" formatCode="General">
                  <c:v>3.77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7C-4E4B-9641-A784BD3FB570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N.49'!$A$9:$A$53</c:f>
              <c:numCache>
                <c:formatCode>General</c:formatCode>
                <c:ptCount val="45"/>
                <c:pt idx="0">
                  <c:v>2522</c:v>
                </c:pt>
                <c:pt idx="1">
                  <c:v>2523</c:v>
                </c:pt>
                <c:pt idx="2">
                  <c:v>2524</c:v>
                </c:pt>
                <c:pt idx="3">
                  <c:v>2525</c:v>
                </c:pt>
                <c:pt idx="4">
                  <c:v>2526</c:v>
                </c:pt>
                <c:pt idx="5">
                  <c:v>2527</c:v>
                </c:pt>
                <c:pt idx="6">
                  <c:v>2528</c:v>
                </c:pt>
                <c:pt idx="7">
                  <c:v>2529</c:v>
                </c:pt>
                <c:pt idx="8">
                  <c:v>2530</c:v>
                </c:pt>
                <c:pt idx="9">
                  <c:v>2531</c:v>
                </c:pt>
                <c:pt idx="10">
                  <c:v>2532</c:v>
                </c:pt>
                <c:pt idx="11">
                  <c:v>2533</c:v>
                </c:pt>
                <c:pt idx="12">
                  <c:v>2534</c:v>
                </c:pt>
                <c:pt idx="13">
                  <c:v>2535</c:v>
                </c:pt>
                <c:pt idx="14">
                  <c:v>2536</c:v>
                </c:pt>
                <c:pt idx="15">
                  <c:v>2537</c:v>
                </c:pt>
                <c:pt idx="16">
                  <c:v>2538</c:v>
                </c:pt>
                <c:pt idx="17">
                  <c:v>2539</c:v>
                </c:pt>
                <c:pt idx="18">
                  <c:v>2540</c:v>
                </c:pt>
                <c:pt idx="19">
                  <c:v>2541</c:v>
                </c:pt>
                <c:pt idx="20">
                  <c:v>2542</c:v>
                </c:pt>
                <c:pt idx="21">
                  <c:v>2543</c:v>
                </c:pt>
                <c:pt idx="22">
                  <c:v>2544</c:v>
                </c:pt>
                <c:pt idx="23">
                  <c:v>2545</c:v>
                </c:pt>
                <c:pt idx="24">
                  <c:v>2546</c:v>
                </c:pt>
                <c:pt idx="25">
                  <c:v>2547</c:v>
                </c:pt>
                <c:pt idx="26">
                  <c:v>2548</c:v>
                </c:pt>
                <c:pt idx="27">
                  <c:v>2549</c:v>
                </c:pt>
                <c:pt idx="28">
                  <c:v>2550</c:v>
                </c:pt>
                <c:pt idx="29">
                  <c:v>2551</c:v>
                </c:pt>
                <c:pt idx="30">
                  <c:v>2552</c:v>
                </c:pt>
                <c:pt idx="31">
                  <c:v>2553</c:v>
                </c:pt>
                <c:pt idx="32">
                  <c:v>2554</c:v>
                </c:pt>
                <c:pt idx="33">
                  <c:v>2555</c:v>
                </c:pt>
                <c:pt idx="34">
                  <c:v>2556</c:v>
                </c:pt>
                <c:pt idx="35">
                  <c:v>2557</c:v>
                </c:pt>
                <c:pt idx="36">
                  <c:v>2558</c:v>
                </c:pt>
                <c:pt idx="37">
                  <c:v>2559</c:v>
                </c:pt>
                <c:pt idx="38">
                  <c:v>2560</c:v>
                </c:pt>
                <c:pt idx="39">
                  <c:v>2561</c:v>
                </c:pt>
                <c:pt idx="40">
                  <c:v>2562</c:v>
                </c:pt>
                <c:pt idx="41">
                  <c:v>2563</c:v>
                </c:pt>
                <c:pt idx="42">
                  <c:v>2564</c:v>
                </c:pt>
                <c:pt idx="43">
                  <c:v>2565</c:v>
                </c:pt>
                <c:pt idx="44">
                  <c:v>2566</c:v>
                </c:pt>
              </c:numCache>
            </c:numRef>
          </c:cat>
          <c:val>
            <c:numRef>
              <c:f>'Data N.49'!$R$9:$R$53</c:f>
              <c:numCache>
                <c:formatCode>0.00</c:formatCode>
                <c:ptCount val="45"/>
                <c:pt idx="0">
                  <c:v>0.78</c:v>
                </c:pt>
                <c:pt idx="1">
                  <c:v>0.78</c:v>
                </c:pt>
                <c:pt idx="2">
                  <c:v>0.84</c:v>
                </c:pt>
                <c:pt idx="3">
                  <c:v>1.31</c:v>
                </c:pt>
                <c:pt idx="4">
                  <c:v>1.2</c:v>
                </c:pt>
                <c:pt idx="5">
                  <c:v>1.31</c:v>
                </c:pt>
                <c:pt idx="6">
                  <c:v>1.26</c:v>
                </c:pt>
                <c:pt idx="7">
                  <c:v>1.24</c:v>
                </c:pt>
                <c:pt idx="8">
                  <c:v>1.21</c:v>
                </c:pt>
                <c:pt idx="9">
                  <c:v>1.21</c:v>
                </c:pt>
                <c:pt idx="10">
                  <c:v>1.24</c:v>
                </c:pt>
                <c:pt idx="11">
                  <c:v>1.27</c:v>
                </c:pt>
                <c:pt idx="12">
                  <c:v>1.29</c:v>
                </c:pt>
                <c:pt idx="13">
                  <c:v>1.27</c:v>
                </c:pt>
                <c:pt idx="14">
                  <c:v>1.3</c:v>
                </c:pt>
                <c:pt idx="15">
                  <c:v>1.35</c:v>
                </c:pt>
                <c:pt idx="16">
                  <c:v>1.4</c:v>
                </c:pt>
                <c:pt idx="17">
                  <c:v>1.44</c:v>
                </c:pt>
                <c:pt idx="18">
                  <c:v>1.35</c:v>
                </c:pt>
                <c:pt idx="19">
                  <c:v>1.34</c:v>
                </c:pt>
                <c:pt idx="20">
                  <c:v>1.34</c:v>
                </c:pt>
                <c:pt idx="21">
                  <c:v>1.37</c:v>
                </c:pt>
                <c:pt idx="22">
                  <c:v>1.39</c:v>
                </c:pt>
                <c:pt idx="23">
                  <c:v>1.33</c:v>
                </c:pt>
                <c:pt idx="24">
                  <c:v>1.22</c:v>
                </c:pt>
                <c:pt idx="25">
                  <c:v>1.1999999999999886</c:v>
                </c:pt>
                <c:pt idx="26">
                  <c:v>1.1370000000000005</c:v>
                </c:pt>
                <c:pt idx="27">
                  <c:v>1.2300000000000182</c:v>
                </c:pt>
                <c:pt idx="28">
                  <c:v>1.1800000000000068</c:v>
                </c:pt>
                <c:pt idx="29">
                  <c:v>1.1669999999999732</c:v>
                </c:pt>
                <c:pt idx="30">
                  <c:v>1.0400000000000205</c:v>
                </c:pt>
                <c:pt idx="31">
                  <c:v>1.0769999999999982</c:v>
                </c:pt>
                <c:pt idx="32">
                  <c:v>1.2389999999999759</c:v>
                </c:pt>
                <c:pt idx="33">
                  <c:v>1.3299999999999841</c:v>
                </c:pt>
                <c:pt idx="34">
                  <c:v>1.34699999999998</c:v>
                </c:pt>
                <c:pt idx="35">
                  <c:v>1.4599999999999795</c:v>
                </c:pt>
                <c:pt idx="36">
                  <c:v>1.3100000000000023</c:v>
                </c:pt>
                <c:pt idx="37">
                  <c:v>1.2900000000000205</c:v>
                </c:pt>
                <c:pt idx="38">
                  <c:v>1.257000000000005</c:v>
                </c:pt>
                <c:pt idx="39">
                  <c:v>1.1999999999999886</c:v>
                </c:pt>
                <c:pt idx="40">
                  <c:v>1.0469999999999686</c:v>
                </c:pt>
                <c:pt idx="41">
                  <c:v>0.98000000000001819</c:v>
                </c:pt>
                <c:pt idx="42">
                  <c:v>0.98700000000002319</c:v>
                </c:pt>
                <c:pt idx="43" formatCode="General">
                  <c:v>0.98</c:v>
                </c:pt>
                <c:pt idx="44" formatCode="General">
                  <c:v>0.98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7C-4E4B-9641-A784BD3FB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21082191"/>
        <c:axId val="1"/>
      </c:barChart>
      <c:catAx>
        <c:axId val="7210821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058823529411764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-ม.(รสม.)</a:t>
                </a:r>
              </a:p>
            </c:rich>
          </c:tx>
          <c:layout>
            <c:manualLayout>
              <c:xMode val="edge"/>
              <c:yMode val="edge"/>
              <c:x val="1.3318534961154272E-2"/>
              <c:y val="0.45024469820554647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721082191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901220865704778"/>
          <c:y val="0.48939641109298532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N.49 </a:t>
            </a:r>
            <a:r>
              <a:rPr lang="th-TH"/>
              <a:t>น้ำยาว บ้านน้ำยาว อ.ปัว จ.น่าน</a:t>
            </a:r>
          </a:p>
        </c:rich>
      </c:tx>
      <c:layout>
        <c:manualLayout>
          <c:xMode val="edge"/>
          <c:yMode val="edge"/>
          <c:x val="0.33505687693898656"/>
          <c:y val="4.7457627118644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8086866597725"/>
          <c:y val="0.24745762711864408"/>
          <c:w val="0.79214064115822125"/>
          <c:h val="0.5745762711864407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5"/>
              <c:layout>
                <c:manualLayout>
                  <c:x val="-3.334174748321761E-4"/>
                  <c:y val="-1.7487966546554545E-2"/>
                </c:manualLayout>
              </c:layout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E5-446D-A115-40B71F2D729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N.49'!$A$9:$A$53</c:f>
              <c:numCache>
                <c:formatCode>General</c:formatCode>
                <c:ptCount val="45"/>
                <c:pt idx="0">
                  <c:v>2522</c:v>
                </c:pt>
                <c:pt idx="1">
                  <c:v>2523</c:v>
                </c:pt>
                <c:pt idx="2">
                  <c:v>2524</c:v>
                </c:pt>
                <c:pt idx="3">
                  <c:v>2525</c:v>
                </c:pt>
                <c:pt idx="4">
                  <c:v>2526</c:v>
                </c:pt>
                <c:pt idx="5">
                  <c:v>2527</c:v>
                </c:pt>
                <c:pt idx="6">
                  <c:v>2528</c:v>
                </c:pt>
                <c:pt idx="7">
                  <c:v>2529</c:v>
                </c:pt>
                <c:pt idx="8">
                  <c:v>2530</c:v>
                </c:pt>
                <c:pt idx="9">
                  <c:v>2531</c:v>
                </c:pt>
                <c:pt idx="10">
                  <c:v>2532</c:v>
                </c:pt>
                <c:pt idx="11">
                  <c:v>2533</c:v>
                </c:pt>
                <c:pt idx="12">
                  <c:v>2534</c:v>
                </c:pt>
                <c:pt idx="13">
                  <c:v>2535</c:v>
                </c:pt>
                <c:pt idx="14">
                  <c:v>2536</c:v>
                </c:pt>
                <c:pt idx="15">
                  <c:v>2537</c:v>
                </c:pt>
                <c:pt idx="16">
                  <c:v>2538</c:v>
                </c:pt>
                <c:pt idx="17">
                  <c:v>2539</c:v>
                </c:pt>
                <c:pt idx="18">
                  <c:v>2540</c:v>
                </c:pt>
                <c:pt idx="19">
                  <c:v>2541</c:v>
                </c:pt>
                <c:pt idx="20">
                  <c:v>2542</c:v>
                </c:pt>
                <c:pt idx="21">
                  <c:v>2543</c:v>
                </c:pt>
                <c:pt idx="22">
                  <c:v>2544</c:v>
                </c:pt>
                <c:pt idx="23">
                  <c:v>2545</c:v>
                </c:pt>
                <c:pt idx="24">
                  <c:v>2546</c:v>
                </c:pt>
                <c:pt idx="25">
                  <c:v>2547</c:v>
                </c:pt>
                <c:pt idx="26">
                  <c:v>2548</c:v>
                </c:pt>
                <c:pt idx="27">
                  <c:v>2549</c:v>
                </c:pt>
                <c:pt idx="28">
                  <c:v>2550</c:v>
                </c:pt>
                <c:pt idx="29">
                  <c:v>2551</c:v>
                </c:pt>
                <c:pt idx="30">
                  <c:v>2552</c:v>
                </c:pt>
                <c:pt idx="31">
                  <c:v>2553</c:v>
                </c:pt>
                <c:pt idx="32">
                  <c:v>2554</c:v>
                </c:pt>
                <c:pt idx="33">
                  <c:v>2555</c:v>
                </c:pt>
                <c:pt idx="34">
                  <c:v>2556</c:v>
                </c:pt>
                <c:pt idx="35">
                  <c:v>2557</c:v>
                </c:pt>
                <c:pt idx="36">
                  <c:v>2558</c:v>
                </c:pt>
                <c:pt idx="37">
                  <c:v>2559</c:v>
                </c:pt>
                <c:pt idx="38">
                  <c:v>2560</c:v>
                </c:pt>
                <c:pt idx="39">
                  <c:v>2561</c:v>
                </c:pt>
                <c:pt idx="40">
                  <c:v>2562</c:v>
                </c:pt>
                <c:pt idx="41">
                  <c:v>2563</c:v>
                </c:pt>
                <c:pt idx="42">
                  <c:v>2564</c:v>
                </c:pt>
                <c:pt idx="43">
                  <c:v>2565</c:v>
                </c:pt>
                <c:pt idx="44">
                  <c:v>2566</c:v>
                </c:pt>
              </c:numCache>
            </c:numRef>
          </c:cat>
          <c:val>
            <c:numRef>
              <c:f>'Data N.49'!$C$9:$C$53</c:f>
              <c:numCache>
                <c:formatCode>0.00</c:formatCode>
                <c:ptCount val="45"/>
                <c:pt idx="0">
                  <c:v>255</c:v>
                </c:pt>
                <c:pt idx="1">
                  <c:v>0</c:v>
                </c:pt>
                <c:pt idx="2">
                  <c:v>0</c:v>
                </c:pt>
                <c:pt idx="3">
                  <c:v>214</c:v>
                </c:pt>
                <c:pt idx="4">
                  <c:v>305</c:v>
                </c:pt>
                <c:pt idx="5">
                  <c:v>208</c:v>
                </c:pt>
                <c:pt idx="6">
                  <c:v>353</c:v>
                </c:pt>
                <c:pt idx="7">
                  <c:v>414</c:v>
                </c:pt>
                <c:pt idx="8">
                  <c:v>245</c:v>
                </c:pt>
                <c:pt idx="9">
                  <c:v>467</c:v>
                </c:pt>
                <c:pt idx="10">
                  <c:v>265</c:v>
                </c:pt>
                <c:pt idx="11">
                  <c:v>178</c:v>
                </c:pt>
                <c:pt idx="12">
                  <c:v>329.6</c:v>
                </c:pt>
                <c:pt idx="13">
                  <c:v>411</c:v>
                </c:pt>
                <c:pt idx="14">
                  <c:v>354.8</c:v>
                </c:pt>
                <c:pt idx="15">
                  <c:v>233.7</c:v>
                </c:pt>
                <c:pt idx="16">
                  <c:v>331.5</c:v>
                </c:pt>
                <c:pt idx="17" formatCode="General">
                  <c:v>159.75</c:v>
                </c:pt>
                <c:pt idx="18">
                  <c:v>376.2</c:v>
                </c:pt>
                <c:pt idx="19">
                  <c:v>227</c:v>
                </c:pt>
                <c:pt idx="20">
                  <c:v>335</c:v>
                </c:pt>
                <c:pt idx="21">
                  <c:v>398</c:v>
                </c:pt>
                <c:pt idx="22">
                  <c:v>315.39999999999998</c:v>
                </c:pt>
                <c:pt idx="23">
                  <c:v>343.2</c:v>
                </c:pt>
                <c:pt idx="24" formatCode="General">
                  <c:v>160.94999999999999</c:v>
                </c:pt>
                <c:pt idx="25" formatCode="General">
                  <c:v>215.83</c:v>
                </c:pt>
                <c:pt idx="26" formatCode="General">
                  <c:v>201.89</c:v>
                </c:pt>
                <c:pt idx="27">
                  <c:v>331.77</c:v>
                </c:pt>
                <c:pt idx="28">
                  <c:v>296.10000000000002</c:v>
                </c:pt>
                <c:pt idx="29">
                  <c:v>278.27999999999997</c:v>
                </c:pt>
                <c:pt idx="30">
                  <c:v>257.61</c:v>
                </c:pt>
                <c:pt idx="31">
                  <c:v>727.89</c:v>
                </c:pt>
                <c:pt idx="32">
                  <c:v>783.24</c:v>
                </c:pt>
                <c:pt idx="33">
                  <c:v>371.2</c:v>
                </c:pt>
                <c:pt idx="34">
                  <c:v>324.39999999999998</c:v>
                </c:pt>
                <c:pt idx="35">
                  <c:v>898</c:v>
                </c:pt>
                <c:pt idx="36">
                  <c:v>130.4</c:v>
                </c:pt>
                <c:pt idx="37">
                  <c:v>446</c:v>
                </c:pt>
                <c:pt idx="38">
                  <c:v>417.8</c:v>
                </c:pt>
                <c:pt idx="39">
                  <c:v>332.3</c:v>
                </c:pt>
                <c:pt idx="40">
                  <c:v>362.5</c:v>
                </c:pt>
                <c:pt idx="41">
                  <c:v>253</c:v>
                </c:pt>
                <c:pt idx="42">
                  <c:v>308.35000000000002</c:v>
                </c:pt>
                <c:pt idx="43">
                  <c:v>280</c:v>
                </c:pt>
                <c:pt idx="44" formatCode="General">
                  <c:v>193.75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E5-446D-A115-40B71F2D72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21083631"/>
        <c:axId val="1"/>
      </c:barChart>
      <c:catAx>
        <c:axId val="7210836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880041365046538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1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81355932203389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721083631"/>
        <c:crosses val="autoZero"/>
        <c:crossBetween val="between"/>
        <c:majorUnit val="100"/>
        <c:minorUnit val="5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N.49 </a:t>
            </a:r>
            <a:r>
              <a:rPr lang="th-TH"/>
              <a:t>น้ำยาว บ้านน้ำยาว อ.ปัว จ.น่าน</a:t>
            </a:r>
          </a:p>
        </c:rich>
      </c:tx>
      <c:layout>
        <c:manualLayout>
          <c:xMode val="edge"/>
          <c:yMode val="edge"/>
          <c:x val="0.33505687693898656"/>
          <c:y val="4.7457627118644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61840744570834E-2"/>
          <c:y val="0.24745762711864408"/>
          <c:w val="0.81695966907962769"/>
          <c:h val="0.5745762711864407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N.49'!$A$9:$A$53</c:f>
              <c:numCache>
                <c:formatCode>General</c:formatCode>
                <c:ptCount val="45"/>
                <c:pt idx="0">
                  <c:v>2522</c:v>
                </c:pt>
                <c:pt idx="1">
                  <c:v>2523</c:v>
                </c:pt>
                <c:pt idx="2">
                  <c:v>2524</c:v>
                </c:pt>
                <c:pt idx="3">
                  <c:v>2525</c:v>
                </c:pt>
                <c:pt idx="4">
                  <c:v>2526</c:v>
                </c:pt>
                <c:pt idx="5">
                  <c:v>2527</c:v>
                </c:pt>
                <c:pt idx="6">
                  <c:v>2528</c:v>
                </c:pt>
                <c:pt idx="7">
                  <c:v>2529</c:v>
                </c:pt>
                <c:pt idx="8">
                  <c:v>2530</c:v>
                </c:pt>
                <c:pt idx="9">
                  <c:v>2531</c:v>
                </c:pt>
                <c:pt idx="10">
                  <c:v>2532</c:v>
                </c:pt>
                <c:pt idx="11">
                  <c:v>2533</c:v>
                </c:pt>
                <c:pt idx="12">
                  <c:v>2534</c:v>
                </c:pt>
                <c:pt idx="13">
                  <c:v>2535</c:v>
                </c:pt>
                <c:pt idx="14">
                  <c:v>2536</c:v>
                </c:pt>
                <c:pt idx="15">
                  <c:v>2537</c:v>
                </c:pt>
                <c:pt idx="16">
                  <c:v>2538</c:v>
                </c:pt>
                <c:pt idx="17">
                  <c:v>2539</c:v>
                </c:pt>
                <c:pt idx="18">
                  <c:v>2540</c:v>
                </c:pt>
                <c:pt idx="19">
                  <c:v>2541</c:v>
                </c:pt>
                <c:pt idx="20">
                  <c:v>2542</c:v>
                </c:pt>
                <c:pt idx="21">
                  <c:v>2543</c:v>
                </c:pt>
                <c:pt idx="22">
                  <c:v>2544</c:v>
                </c:pt>
                <c:pt idx="23">
                  <c:v>2545</c:v>
                </c:pt>
                <c:pt idx="24">
                  <c:v>2546</c:v>
                </c:pt>
                <c:pt idx="25">
                  <c:v>2547</c:v>
                </c:pt>
                <c:pt idx="26">
                  <c:v>2548</c:v>
                </c:pt>
                <c:pt idx="27">
                  <c:v>2549</c:v>
                </c:pt>
                <c:pt idx="28">
                  <c:v>2550</c:v>
                </c:pt>
                <c:pt idx="29">
                  <c:v>2551</c:v>
                </c:pt>
                <c:pt idx="30">
                  <c:v>2552</c:v>
                </c:pt>
                <c:pt idx="31">
                  <c:v>2553</c:v>
                </c:pt>
                <c:pt idx="32">
                  <c:v>2554</c:v>
                </c:pt>
                <c:pt idx="33">
                  <c:v>2555</c:v>
                </c:pt>
                <c:pt idx="34">
                  <c:v>2556</c:v>
                </c:pt>
                <c:pt idx="35">
                  <c:v>2557</c:v>
                </c:pt>
                <c:pt idx="36">
                  <c:v>2558</c:v>
                </c:pt>
                <c:pt idx="37">
                  <c:v>2559</c:v>
                </c:pt>
                <c:pt idx="38">
                  <c:v>2560</c:v>
                </c:pt>
                <c:pt idx="39">
                  <c:v>2561</c:v>
                </c:pt>
                <c:pt idx="40">
                  <c:v>2562</c:v>
                </c:pt>
                <c:pt idx="41">
                  <c:v>2563</c:v>
                </c:pt>
                <c:pt idx="42">
                  <c:v>2564</c:v>
                </c:pt>
                <c:pt idx="43">
                  <c:v>2565</c:v>
                </c:pt>
                <c:pt idx="44">
                  <c:v>2566</c:v>
                </c:pt>
              </c:numCache>
            </c:numRef>
          </c:cat>
          <c:val>
            <c:numRef>
              <c:f>'Data N.49'!$I$9:$I$53</c:f>
              <c:numCache>
                <c:formatCode>0.00</c:formatCode>
                <c:ptCount val="45"/>
                <c:pt idx="0">
                  <c:v>0.3</c:v>
                </c:pt>
                <c:pt idx="1">
                  <c:v>0.32</c:v>
                </c:pt>
                <c:pt idx="2">
                  <c:v>1.02</c:v>
                </c:pt>
                <c:pt idx="3">
                  <c:v>0.26</c:v>
                </c:pt>
                <c:pt idx="4">
                  <c:v>0</c:v>
                </c:pt>
                <c:pt idx="5">
                  <c:v>0.4</c:v>
                </c:pt>
                <c:pt idx="6">
                  <c:v>0.2</c:v>
                </c:pt>
                <c:pt idx="7">
                  <c:v>0.4</c:v>
                </c:pt>
                <c:pt idx="8">
                  <c:v>0.1</c:v>
                </c:pt>
                <c:pt idx="9">
                  <c:v>0.66</c:v>
                </c:pt>
                <c:pt idx="10">
                  <c:v>0.66</c:v>
                </c:pt>
                <c:pt idx="11">
                  <c:v>0.69</c:v>
                </c:pt>
                <c:pt idx="12">
                  <c:v>0.55000000000000004</c:v>
                </c:pt>
                <c:pt idx="13">
                  <c:v>0.42</c:v>
                </c:pt>
                <c:pt idx="14">
                  <c:v>0.6</c:v>
                </c:pt>
                <c:pt idx="15" formatCode="General">
                  <c:v>1.35</c:v>
                </c:pt>
                <c:pt idx="16">
                  <c:v>0.6</c:v>
                </c:pt>
                <c:pt idx="17" formatCode="General">
                  <c:v>0.76</c:v>
                </c:pt>
                <c:pt idx="18" formatCode="General">
                  <c:v>0.75</c:v>
                </c:pt>
                <c:pt idx="19" formatCode="General">
                  <c:v>1.34</c:v>
                </c:pt>
                <c:pt idx="20" formatCode="General">
                  <c:v>0.48</c:v>
                </c:pt>
                <c:pt idx="21">
                  <c:v>0.55500000000000005</c:v>
                </c:pt>
                <c:pt idx="22" formatCode="General">
                  <c:v>0.28000000000000003</c:v>
                </c:pt>
                <c:pt idx="23" formatCode="General">
                  <c:v>1.05</c:v>
                </c:pt>
                <c:pt idx="24" formatCode="General">
                  <c:v>0.44</c:v>
                </c:pt>
                <c:pt idx="25" formatCode="General">
                  <c:v>0.34</c:v>
                </c:pt>
                <c:pt idx="26" formatCode="General">
                  <c:v>0.26</c:v>
                </c:pt>
                <c:pt idx="27" formatCode="General">
                  <c:v>0.32</c:v>
                </c:pt>
                <c:pt idx="28" formatCode="General">
                  <c:v>0.09</c:v>
                </c:pt>
                <c:pt idx="29">
                  <c:v>1</c:v>
                </c:pt>
                <c:pt idx="30">
                  <c:v>0.02</c:v>
                </c:pt>
                <c:pt idx="31">
                  <c:v>0.02</c:v>
                </c:pt>
                <c:pt idx="32">
                  <c:v>0.26</c:v>
                </c:pt>
                <c:pt idx="33">
                  <c:v>1.65</c:v>
                </c:pt>
                <c:pt idx="34">
                  <c:v>0.15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0.06</c:v>
                </c:pt>
                <c:pt idx="39">
                  <c:v>0.28999999999999998</c:v>
                </c:pt>
                <c:pt idx="40">
                  <c:v>0.03</c:v>
                </c:pt>
                <c:pt idx="41">
                  <c:v>0.16</c:v>
                </c:pt>
                <c:pt idx="42">
                  <c:v>0.2</c:v>
                </c:pt>
                <c:pt idx="43">
                  <c:v>0.57999999999999996</c:v>
                </c:pt>
                <c:pt idx="44" formatCode="General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C0-4B96-881E-E59C6B003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21086031"/>
        <c:axId val="1"/>
      </c:barChart>
      <c:catAx>
        <c:axId val="721086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639089968976216"/>
              <c:y val="0.910169491525423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813559322033898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721086031"/>
        <c:crosses val="autoZero"/>
        <c:crossBetween val="between"/>
        <c:majorUnit val="1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47AF8A-250B-BE26-D37D-4CFAF9346B6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2C161E-5F1F-404B-E58F-65414097FF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DC9450-04ED-6ADB-5E2A-A806F2796EB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82"/>
  <sheetViews>
    <sheetView tabSelected="1" topLeftCell="A45" workbookViewId="0">
      <selection activeCell="O64" sqref="O64"/>
    </sheetView>
  </sheetViews>
  <sheetFormatPr defaultColWidth="8.6640625" defaultRowHeight="21.75" x14ac:dyDescent="0.45"/>
  <cols>
    <col min="1" max="1" width="5.5" style="1" customWidth="1"/>
    <col min="2" max="2" width="9.5" style="6" customWidth="1"/>
    <col min="3" max="3" width="7.83203125" style="6" customWidth="1"/>
    <col min="4" max="4" width="7.6640625" style="11" customWidth="1"/>
    <col min="5" max="5" width="9.1640625" style="1" customWidth="1"/>
    <col min="6" max="6" width="7.83203125" style="6" customWidth="1"/>
    <col min="7" max="7" width="7.6640625" style="11" customWidth="1"/>
    <col min="8" max="8" width="9.1640625" style="6" customWidth="1"/>
    <col min="9" max="9" width="7.83203125" style="6" customWidth="1"/>
    <col min="10" max="10" width="8.1640625" style="11" customWidth="1"/>
    <col min="11" max="11" width="9.33203125" style="6" customWidth="1"/>
    <col min="12" max="12" width="7.83203125" style="6" customWidth="1"/>
    <col min="13" max="13" width="8.33203125" style="11" customWidth="1"/>
    <col min="14" max="14" width="10.33203125" style="1" customWidth="1"/>
    <col min="15" max="15" width="8.33203125" style="1" customWidth="1"/>
    <col min="16" max="16" width="8.6640625" style="1" customWidth="1"/>
    <col min="17" max="17" width="9.1640625" style="1" customWidth="1"/>
    <col min="18" max="16384" width="8.6640625" style="1"/>
  </cols>
  <sheetData>
    <row r="1" spans="1:41" x14ac:dyDescent="0.45">
      <c r="B1" s="2" t="s">
        <v>1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2</v>
      </c>
      <c r="O1" s="3"/>
    </row>
    <row r="2" spans="1:41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41" ht="23.25" customHeight="1" x14ac:dyDescent="0.45">
      <c r="A3" s="30" t="s">
        <v>3</v>
      </c>
      <c r="B3" s="31"/>
      <c r="C3" s="31"/>
      <c r="D3" s="32"/>
      <c r="E3" s="31"/>
      <c r="F3" s="31"/>
      <c r="G3" s="32"/>
      <c r="H3" s="31"/>
      <c r="I3" s="33"/>
      <c r="J3" s="34"/>
      <c r="K3" s="35"/>
      <c r="L3" s="36" t="s">
        <v>4</v>
      </c>
      <c r="M3" s="34"/>
      <c r="N3" s="31"/>
      <c r="O3" s="31"/>
      <c r="AN3" s="12">
        <v>29185</v>
      </c>
      <c r="AO3" s="13">
        <v>147.96</v>
      </c>
    </row>
    <row r="4" spans="1:41" ht="22.5" customHeight="1" x14ac:dyDescent="0.45">
      <c r="A4" s="30" t="s">
        <v>5</v>
      </c>
      <c r="B4" s="37"/>
      <c r="C4" s="37"/>
      <c r="D4" s="32"/>
      <c r="E4" s="31"/>
      <c r="F4" s="31"/>
      <c r="G4" s="32"/>
      <c r="H4" s="31"/>
      <c r="I4" s="38"/>
      <c r="J4" s="36"/>
      <c r="K4" s="35"/>
      <c r="L4" s="35"/>
      <c r="M4" s="34"/>
      <c r="N4" s="31"/>
      <c r="O4" s="31"/>
      <c r="AN4" s="12">
        <v>29552</v>
      </c>
      <c r="AO4" s="13">
        <v>269.56</v>
      </c>
    </row>
    <row r="5" spans="1:41" x14ac:dyDescent="0.45">
      <c r="A5" s="39"/>
      <c r="B5" s="40" t="s">
        <v>6</v>
      </c>
      <c r="C5" s="41"/>
      <c r="D5" s="42"/>
      <c r="E5" s="40"/>
      <c r="F5" s="40"/>
      <c r="G5" s="43"/>
      <c r="H5" s="43" t="s">
        <v>7</v>
      </c>
      <c r="I5" s="40"/>
      <c r="J5" s="42"/>
      <c r="K5" s="40"/>
      <c r="L5" s="40"/>
      <c r="M5" s="44"/>
      <c r="N5" s="45" t="s">
        <v>8</v>
      </c>
      <c r="O5" s="46"/>
      <c r="Q5" s="14">
        <v>263.983</v>
      </c>
      <c r="AN5" s="12">
        <v>29919</v>
      </c>
      <c r="AO5" s="13"/>
    </row>
    <row r="6" spans="1:41" x14ac:dyDescent="0.45">
      <c r="A6" s="47" t="s">
        <v>9</v>
      </c>
      <c r="B6" s="48" t="s">
        <v>10</v>
      </c>
      <c r="C6" s="49"/>
      <c r="D6" s="50"/>
      <c r="E6" s="48" t="s">
        <v>11</v>
      </c>
      <c r="F6" s="51"/>
      <c r="G6" s="50"/>
      <c r="H6" s="48" t="s">
        <v>10</v>
      </c>
      <c r="I6" s="51"/>
      <c r="J6" s="50"/>
      <c r="K6" s="48" t="s">
        <v>11</v>
      </c>
      <c r="L6" s="51"/>
      <c r="M6" s="52"/>
      <c r="N6" s="53" t="s">
        <v>2</v>
      </c>
      <c r="O6" s="48"/>
      <c r="AN6" s="12">
        <v>30286</v>
      </c>
      <c r="AO6" s="13">
        <v>418.84</v>
      </c>
    </row>
    <row r="7" spans="1:41" s="6" customFormat="1" x14ac:dyDescent="0.45">
      <c r="A7" s="54" t="s">
        <v>12</v>
      </c>
      <c r="B7" s="55" t="s">
        <v>13</v>
      </c>
      <c r="C7" s="55" t="s">
        <v>14</v>
      </c>
      <c r="D7" s="56" t="s">
        <v>15</v>
      </c>
      <c r="E7" s="57" t="s">
        <v>13</v>
      </c>
      <c r="F7" s="55" t="s">
        <v>14</v>
      </c>
      <c r="G7" s="56" t="s">
        <v>15</v>
      </c>
      <c r="H7" s="55" t="s">
        <v>13</v>
      </c>
      <c r="I7" s="57" t="s">
        <v>14</v>
      </c>
      <c r="J7" s="56" t="s">
        <v>15</v>
      </c>
      <c r="K7" s="58" t="s">
        <v>13</v>
      </c>
      <c r="L7" s="58" t="s">
        <v>14</v>
      </c>
      <c r="M7" s="59" t="s">
        <v>15</v>
      </c>
      <c r="N7" s="58" t="s">
        <v>14</v>
      </c>
      <c r="O7" s="58" t="s">
        <v>16</v>
      </c>
      <c r="AN7" s="12">
        <v>30653</v>
      </c>
      <c r="AO7" s="13">
        <v>236.03</v>
      </c>
    </row>
    <row r="8" spans="1:41" x14ac:dyDescent="0.45">
      <c r="A8" s="60"/>
      <c r="B8" s="61" t="s">
        <v>17</v>
      </c>
      <c r="C8" s="62" t="s">
        <v>18</v>
      </c>
      <c r="D8" s="63"/>
      <c r="E8" s="61" t="s">
        <v>17</v>
      </c>
      <c r="F8" s="62" t="s">
        <v>18</v>
      </c>
      <c r="G8" s="63"/>
      <c r="H8" s="61" t="s">
        <v>17</v>
      </c>
      <c r="I8" s="62" t="s">
        <v>18</v>
      </c>
      <c r="J8" s="64"/>
      <c r="K8" s="61" t="s">
        <v>17</v>
      </c>
      <c r="L8" s="62" t="s">
        <v>18</v>
      </c>
      <c r="M8" s="65"/>
      <c r="N8" s="62" t="s">
        <v>19</v>
      </c>
      <c r="O8" s="61" t="s">
        <v>18</v>
      </c>
      <c r="Q8" s="29" t="s">
        <v>6</v>
      </c>
      <c r="R8" s="29" t="s">
        <v>7</v>
      </c>
      <c r="AN8" s="12">
        <v>31020</v>
      </c>
      <c r="AO8" s="13">
        <v>407.53</v>
      </c>
    </row>
    <row r="9" spans="1:41" ht="18" customHeight="1" x14ac:dyDescent="0.45">
      <c r="A9" s="66">
        <v>2522</v>
      </c>
      <c r="B9" s="67">
        <v>266.88</v>
      </c>
      <c r="C9" s="68">
        <v>255</v>
      </c>
      <c r="D9" s="69">
        <v>34564</v>
      </c>
      <c r="E9" s="70">
        <f t="shared" ref="E9:E33" si="0">$Q$5+R9</f>
        <v>264.76299999999998</v>
      </c>
      <c r="F9" s="71">
        <v>101</v>
      </c>
      <c r="G9" s="72">
        <v>34564</v>
      </c>
      <c r="H9" s="67">
        <v>264.76</v>
      </c>
      <c r="I9" s="68">
        <v>0.3</v>
      </c>
      <c r="J9" s="69">
        <v>34412</v>
      </c>
      <c r="K9" s="70">
        <f t="shared" ref="K9:K33" si="1">$Q$5+U9</f>
        <v>263.983</v>
      </c>
      <c r="L9" s="71">
        <v>0.3</v>
      </c>
      <c r="M9" s="72">
        <v>34412</v>
      </c>
      <c r="N9" s="67">
        <v>147.96</v>
      </c>
      <c r="O9" s="73">
        <v>4.6917672119999994</v>
      </c>
      <c r="Q9" s="20">
        <v>2.9</v>
      </c>
      <c r="R9" s="20">
        <v>0.78</v>
      </c>
      <c r="T9" s="16"/>
      <c r="U9" s="15"/>
      <c r="AN9" s="12">
        <v>31387</v>
      </c>
      <c r="AO9" s="13">
        <v>286.49</v>
      </c>
    </row>
    <row r="10" spans="1:41" ht="18" customHeight="1" x14ac:dyDescent="0.45">
      <c r="A10" s="74">
        <v>2523</v>
      </c>
      <c r="B10" s="67">
        <v>267.7</v>
      </c>
      <c r="C10" s="68" t="s">
        <v>0</v>
      </c>
      <c r="D10" s="69">
        <v>34534</v>
      </c>
      <c r="E10" s="75">
        <f t="shared" si="0"/>
        <v>264.76299999999998</v>
      </c>
      <c r="F10" s="68">
        <v>167</v>
      </c>
      <c r="G10" s="76">
        <v>34534</v>
      </c>
      <c r="H10" s="67">
        <v>264.76</v>
      </c>
      <c r="I10" s="68">
        <v>0.32</v>
      </c>
      <c r="J10" s="69">
        <v>34425</v>
      </c>
      <c r="K10" s="75">
        <f t="shared" si="1"/>
        <v>263.983</v>
      </c>
      <c r="L10" s="68">
        <v>0.32</v>
      </c>
      <c r="M10" s="76">
        <v>34425</v>
      </c>
      <c r="N10" s="67">
        <v>269.56</v>
      </c>
      <c r="O10" s="73">
        <v>8.5476667319999997</v>
      </c>
      <c r="Q10" s="20">
        <v>3.72</v>
      </c>
      <c r="R10" s="20">
        <v>0.78</v>
      </c>
      <c r="T10" s="15"/>
      <c r="U10" s="15"/>
      <c r="AN10" s="12">
        <v>31754</v>
      </c>
      <c r="AO10" s="13">
        <v>226.52</v>
      </c>
    </row>
    <row r="11" spans="1:41" ht="18" customHeight="1" x14ac:dyDescent="0.45">
      <c r="A11" s="74">
        <v>2524</v>
      </c>
      <c r="B11" s="77">
        <v>268.38</v>
      </c>
      <c r="C11" s="68" t="s">
        <v>0</v>
      </c>
      <c r="D11" s="69">
        <v>34520</v>
      </c>
      <c r="E11" s="75">
        <f t="shared" si="0"/>
        <v>264.82299999999998</v>
      </c>
      <c r="F11" s="68">
        <v>188</v>
      </c>
      <c r="G11" s="76">
        <v>34551</v>
      </c>
      <c r="H11" s="67">
        <v>264.82</v>
      </c>
      <c r="I11" s="68">
        <v>1.02</v>
      </c>
      <c r="J11" s="69">
        <v>34456</v>
      </c>
      <c r="K11" s="75">
        <f t="shared" si="1"/>
        <v>263.983</v>
      </c>
      <c r="L11" s="68">
        <v>1.02</v>
      </c>
      <c r="M11" s="76">
        <v>34456</v>
      </c>
      <c r="N11" s="67" t="s">
        <v>0</v>
      </c>
      <c r="O11" s="78" t="s">
        <v>0</v>
      </c>
      <c r="Q11" s="20">
        <v>4.4000000000000004</v>
      </c>
      <c r="R11" s="20">
        <v>0.84</v>
      </c>
      <c r="T11" s="15"/>
      <c r="U11" s="15"/>
      <c r="AN11" s="12">
        <v>32121</v>
      </c>
      <c r="AO11" s="13">
        <v>99.57</v>
      </c>
    </row>
    <row r="12" spans="1:41" ht="18" customHeight="1" x14ac:dyDescent="0.45">
      <c r="A12" s="74">
        <v>2525</v>
      </c>
      <c r="B12" s="67">
        <v>266.77999999999997</v>
      </c>
      <c r="C12" s="68">
        <v>214</v>
      </c>
      <c r="D12" s="69">
        <v>34592</v>
      </c>
      <c r="E12" s="75">
        <f t="shared" si="0"/>
        <v>265.29300000000001</v>
      </c>
      <c r="F12" s="68">
        <v>130</v>
      </c>
      <c r="G12" s="76">
        <v>34530</v>
      </c>
      <c r="H12" s="67">
        <v>265.29000000000002</v>
      </c>
      <c r="I12" s="68">
        <v>0.26</v>
      </c>
      <c r="J12" s="69">
        <v>34419</v>
      </c>
      <c r="K12" s="75">
        <f t="shared" si="1"/>
        <v>263.983</v>
      </c>
      <c r="L12" s="68">
        <v>0.26</v>
      </c>
      <c r="M12" s="76">
        <v>34419</v>
      </c>
      <c r="N12" s="67">
        <v>418.84</v>
      </c>
      <c r="O12" s="73">
        <v>13.281290748000002</v>
      </c>
      <c r="Q12" s="20">
        <v>2.8</v>
      </c>
      <c r="R12" s="20">
        <v>1.31</v>
      </c>
      <c r="T12" s="15"/>
      <c r="U12" s="15"/>
      <c r="AN12" s="12">
        <v>32488</v>
      </c>
      <c r="AO12" s="13">
        <v>239.77</v>
      </c>
    </row>
    <row r="13" spans="1:41" ht="18" customHeight="1" x14ac:dyDescent="0.45">
      <c r="A13" s="74">
        <v>2526</v>
      </c>
      <c r="B13" s="67">
        <v>267.08</v>
      </c>
      <c r="C13" s="68">
        <v>305</v>
      </c>
      <c r="D13" s="69">
        <v>34542</v>
      </c>
      <c r="E13" s="75">
        <f t="shared" si="0"/>
        <v>265.18299999999999</v>
      </c>
      <c r="F13" s="68">
        <v>157</v>
      </c>
      <c r="G13" s="76">
        <v>34542</v>
      </c>
      <c r="H13" s="67">
        <v>265.18</v>
      </c>
      <c r="I13" s="68">
        <v>0</v>
      </c>
      <c r="J13" s="69">
        <v>37378</v>
      </c>
      <c r="K13" s="75">
        <f t="shared" si="1"/>
        <v>263.983</v>
      </c>
      <c r="L13" s="68">
        <v>0.3</v>
      </c>
      <c r="M13" s="76">
        <v>34394</v>
      </c>
      <c r="N13" s="67">
        <v>236.03</v>
      </c>
      <c r="O13" s="73">
        <v>7.484440491</v>
      </c>
      <c r="Q13" s="20">
        <v>3.1</v>
      </c>
      <c r="R13" s="20">
        <v>1.2</v>
      </c>
      <c r="T13" s="15"/>
      <c r="U13" s="15"/>
      <c r="AN13" s="12">
        <v>32855</v>
      </c>
      <c r="AO13" s="13">
        <v>237.91</v>
      </c>
    </row>
    <row r="14" spans="1:41" ht="18" customHeight="1" x14ac:dyDescent="0.45">
      <c r="A14" s="74">
        <v>2527</v>
      </c>
      <c r="B14" s="67">
        <v>266.76</v>
      </c>
      <c r="C14" s="68">
        <v>208</v>
      </c>
      <c r="D14" s="69">
        <v>34522</v>
      </c>
      <c r="E14" s="75">
        <f t="shared" si="0"/>
        <v>265.29300000000001</v>
      </c>
      <c r="F14" s="68">
        <v>146</v>
      </c>
      <c r="G14" s="76">
        <v>34529</v>
      </c>
      <c r="H14" s="67">
        <v>265.29000000000002</v>
      </c>
      <c r="I14" s="68">
        <v>0.4</v>
      </c>
      <c r="J14" s="69">
        <v>34419</v>
      </c>
      <c r="K14" s="75">
        <f t="shared" si="1"/>
        <v>263.983</v>
      </c>
      <c r="L14" s="68">
        <v>0.4</v>
      </c>
      <c r="M14" s="76">
        <v>34419</v>
      </c>
      <c r="N14" s="67">
        <v>407.53</v>
      </c>
      <c r="O14" s="73">
        <v>12.922654041000003</v>
      </c>
      <c r="Q14" s="20">
        <v>2.78</v>
      </c>
      <c r="R14" s="20">
        <v>1.31</v>
      </c>
      <c r="T14" s="15"/>
      <c r="U14" s="15"/>
      <c r="AN14" s="12">
        <v>33222</v>
      </c>
      <c r="AO14" s="13">
        <v>241.43</v>
      </c>
    </row>
    <row r="15" spans="1:41" ht="18" customHeight="1" x14ac:dyDescent="0.45">
      <c r="A15" s="74">
        <v>2528</v>
      </c>
      <c r="B15" s="67">
        <v>267.38</v>
      </c>
      <c r="C15" s="68">
        <v>353</v>
      </c>
      <c r="D15" s="69">
        <v>34561</v>
      </c>
      <c r="E15" s="75">
        <f t="shared" si="0"/>
        <v>265.24299999999999</v>
      </c>
      <c r="F15" s="68">
        <v>245</v>
      </c>
      <c r="G15" s="76">
        <v>34562</v>
      </c>
      <c r="H15" s="67">
        <v>265.24</v>
      </c>
      <c r="I15" s="68">
        <v>0.2</v>
      </c>
      <c r="J15" s="69">
        <v>34378</v>
      </c>
      <c r="K15" s="75">
        <f t="shared" si="1"/>
        <v>263.983</v>
      </c>
      <c r="L15" s="68">
        <v>0.2</v>
      </c>
      <c r="M15" s="76">
        <v>34378</v>
      </c>
      <c r="N15" s="67">
        <v>286.49</v>
      </c>
      <c r="O15" s="73">
        <v>9.084511952999998</v>
      </c>
      <c r="Q15" s="20">
        <v>3.4</v>
      </c>
      <c r="R15" s="20">
        <v>1.26</v>
      </c>
      <c r="T15" s="15"/>
      <c r="U15" s="15"/>
      <c r="AN15" s="12">
        <v>33589</v>
      </c>
      <c r="AO15" s="13">
        <v>190.06</v>
      </c>
    </row>
    <row r="16" spans="1:41" ht="18" customHeight="1" x14ac:dyDescent="0.45">
      <c r="A16" s="74">
        <v>2529</v>
      </c>
      <c r="B16" s="67">
        <v>267.56</v>
      </c>
      <c r="C16" s="68">
        <v>414</v>
      </c>
      <c r="D16" s="69">
        <v>34525</v>
      </c>
      <c r="E16" s="75">
        <f t="shared" si="0"/>
        <v>265.22300000000001</v>
      </c>
      <c r="F16" s="68">
        <v>278</v>
      </c>
      <c r="G16" s="76">
        <v>34525</v>
      </c>
      <c r="H16" s="67">
        <v>265.22000000000003</v>
      </c>
      <c r="I16" s="68">
        <v>0.4</v>
      </c>
      <c r="J16" s="69">
        <v>34355</v>
      </c>
      <c r="K16" s="75">
        <f t="shared" si="1"/>
        <v>263.983</v>
      </c>
      <c r="L16" s="68">
        <v>0.4</v>
      </c>
      <c r="M16" s="76">
        <v>34355</v>
      </c>
      <c r="N16" s="67">
        <v>226.52</v>
      </c>
      <c r="O16" s="73">
        <v>7.1828812440000007</v>
      </c>
      <c r="Q16" s="20">
        <v>3.58</v>
      </c>
      <c r="R16" s="20">
        <v>1.24</v>
      </c>
      <c r="T16" s="15"/>
      <c r="U16" s="15"/>
      <c r="AN16" s="12">
        <v>33956</v>
      </c>
      <c r="AO16" s="13">
        <v>187.99</v>
      </c>
    </row>
    <row r="17" spans="1:41" ht="18" customHeight="1" x14ac:dyDescent="0.45">
      <c r="A17" s="74">
        <v>2530</v>
      </c>
      <c r="B17" s="67">
        <v>266.76</v>
      </c>
      <c r="C17" s="68">
        <v>245</v>
      </c>
      <c r="D17" s="69">
        <v>34569</v>
      </c>
      <c r="E17" s="75">
        <f t="shared" si="0"/>
        <v>265.19299999999998</v>
      </c>
      <c r="F17" s="68">
        <v>83</v>
      </c>
      <c r="G17" s="76">
        <v>34569</v>
      </c>
      <c r="H17" s="67">
        <v>265.19</v>
      </c>
      <c r="I17" s="68">
        <v>0.1</v>
      </c>
      <c r="J17" s="69">
        <v>34418</v>
      </c>
      <c r="K17" s="75">
        <f t="shared" si="1"/>
        <v>263.983</v>
      </c>
      <c r="L17" s="68">
        <v>0.1</v>
      </c>
      <c r="M17" s="76">
        <v>34418</v>
      </c>
      <c r="N17" s="67">
        <v>99.57</v>
      </c>
      <c r="O17" s="73">
        <v>3.1573348290000003</v>
      </c>
      <c r="Q17" s="20">
        <v>2.78</v>
      </c>
      <c r="R17" s="20">
        <v>1.21</v>
      </c>
      <c r="T17" s="15"/>
      <c r="U17" s="15"/>
      <c r="AN17" s="12">
        <v>34323</v>
      </c>
      <c r="AO17" s="13">
        <v>246.77</v>
      </c>
    </row>
    <row r="18" spans="1:41" ht="18" customHeight="1" x14ac:dyDescent="0.45">
      <c r="A18" s="74">
        <v>2531</v>
      </c>
      <c r="B18" s="67">
        <v>267.66000000000003</v>
      </c>
      <c r="C18" s="79">
        <v>467</v>
      </c>
      <c r="D18" s="69">
        <v>34520</v>
      </c>
      <c r="E18" s="75">
        <f t="shared" si="0"/>
        <v>265.19299999999998</v>
      </c>
      <c r="F18" s="68">
        <v>163.6</v>
      </c>
      <c r="G18" s="76">
        <v>34520</v>
      </c>
      <c r="H18" s="67">
        <v>265.19</v>
      </c>
      <c r="I18" s="68">
        <v>0.66</v>
      </c>
      <c r="J18" s="69">
        <v>34425</v>
      </c>
      <c r="K18" s="75">
        <f t="shared" si="1"/>
        <v>263.983</v>
      </c>
      <c r="L18" s="68">
        <v>0.66</v>
      </c>
      <c r="M18" s="76">
        <v>34425</v>
      </c>
      <c r="N18" s="67">
        <v>239.77</v>
      </c>
      <c r="O18" s="73">
        <v>7.6030347690000015</v>
      </c>
      <c r="Q18" s="20">
        <v>3.68</v>
      </c>
      <c r="R18" s="20">
        <v>1.21</v>
      </c>
      <c r="T18" s="15"/>
      <c r="U18" s="15"/>
      <c r="AN18" s="12">
        <v>34690</v>
      </c>
      <c r="AO18" s="13">
        <v>425.173</v>
      </c>
    </row>
    <row r="19" spans="1:41" ht="18" customHeight="1" x14ac:dyDescent="0.45">
      <c r="A19" s="74">
        <v>2532</v>
      </c>
      <c r="B19" s="67">
        <v>266.98</v>
      </c>
      <c r="C19" s="68">
        <v>265</v>
      </c>
      <c r="D19" s="69">
        <v>34559</v>
      </c>
      <c r="E19" s="75">
        <f t="shared" si="0"/>
        <v>265.22300000000001</v>
      </c>
      <c r="F19" s="68">
        <v>101</v>
      </c>
      <c r="G19" s="76">
        <v>34559</v>
      </c>
      <c r="H19" s="67">
        <v>265.22000000000003</v>
      </c>
      <c r="I19" s="68">
        <v>0.66</v>
      </c>
      <c r="J19" s="69">
        <v>37350</v>
      </c>
      <c r="K19" s="75">
        <f t="shared" si="1"/>
        <v>263.983</v>
      </c>
      <c r="L19" s="68">
        <v>0.66</v>
      </c>
      <c r="M19" s="76">
        <v>34430</v>
      </c>
      <c r="N19" s="67">
        <v>237.91</v>
      </c>
      <c r="O19" s="73">
        <v>7.5440547269999998</v>
      </c>
      <c r="Q19" s="20">
        <v>3</v>
      </c>
      <c r="R19" s="20">
        <v>1.24</v>
      </c>
      <c r="T19" s="15"/>
      <c r="U19" s="15"/>
      <c r="AN19" s="12">
        <v>35057</v>
      </c>
      <c r="AO19" s="13">
        <v>475.14</v>
      </c>
    </row>
    <row r="20" spans="1:41" ht="18" customHeight="1" x14ac:dyDescent="0.45">
      <c r="A20" s="74">
        <v>2533</v>
      </c>
      <c r="B20" s="67">
        <v>266.73</v>
      </c>
      <c r="C20" s="68">
        <v>178</v>
      </c>
      <c r="D20" s="69">
        <v>34545</v>
      </c>
      <c r="E20" s="75">
        <f t="shared" si="0"/>
        <v>265.25299999999999</v>
      </c>
      <c r="F20" s="68">
        <v>111.9</v>
      </c>
      <c r="G20" s="76">
        <v>34545</v>
      </c>
      <c r="H20" s="67">
        <v>265.25</v>
      </c>
      <c r="I20" s="68">
        <v>0.69</v>
      </c>
      <c r="J20" s="69">
        <v>34447</v>
      </c>
      <c r="K20" s="75">
        <f t="shared" si="1"/>
        <v>263.983</v>
      </c>
      <c r="L20" s="68">
        <v>0.69</v>
      </c>
      <c r="M20" s="76">
        <v>34447</v>
      </c>
      <c r="N20" s="67">
        <v>241.43</v>
      </c>
      <c r="O20" s="73">
        <v>7.6556728709999993</v>
      </c>
      <c r="Q20" s="20">
        <v>2.75</v>
      </c>
      <c r="R20" s="20">
        <v>1.27</v>
      </c>
      <c r="T20" s="15"/>
      <c r="U20" s="15"/>
      <c r="AN20" s="12">
        <v>35424</v>
      </c>
      <c r="AO20" s="13">
        <v>267.10399999999998</v>
      </c>
    </row>
    <row r="21" spans="1:41" ht="18" customHeight="1" x14ac:dyDescent="0.45">
      <c r="A21" s="74">
        <v>2534</v>
      </c>
      <c r="B21" s="67">
        <v>267.24</v>
      </c>
      <c r="C21" s="68">
        <v>329.6</v>
      </c>
      <c r="D21" s="69">
        <v>34538</v>
      </c>
      <c r="E21" s="75">
        <f t="shared" si="0"/>
        <v>265.27300000000002</v>
      </c>
      <c r="F21" s="68">
        <v>150.19999999999999</v>
      </c>
      <c r="G21" s="76">
        <v>34538</v>
      </c>
      <c r="H21" s="67">
        <v>265.27</v>
      </c>
      <c r="I21" s="68">
        <v>0.55000000000000004</v>
      </c>
      <c r="J21" s="69">
        <v>34454</v>
      </c>
      <c r="K21" s="75">
        <f t="shared" si="1"/>
        <v>263.983</v>
      </c>
      <c r="L21" s="68">
        <v>0.55000000000000004</v>
      </c>
      <c r="M21" s="76">
        <v>34454</v>
      </c>
      <c r="N21" s="67">
        <v>190.06</v>
      </c>
      <c r="O21" s="73">
        <v>6.0267455820000002</v>
      </c>
      <c r="Q21" s="20">
        <v>3.26</v>
      </c>
      <c r="R21" s="20">
        <v>1.29</v>
      </c>
      <c r="T21" s="15"/>
      <c r="U21" s="15"/>
      <c r="AN21" s="12">
        <v>35791</v>
      </c>
      <c r="AO21" s="13">
        <v>266.44299999999998</v>
      </c>
    </row>
    <row r="22" spans="1:41" ht="18" customHeight="1" x14ac:dyDescent="0.45">
      <c r="A22" s="74">
        <v>2535</v>
      </c>
      <c r="B22" s="67">
        <v>267.39</v>
      </c>
      <c r="C22" s="68">
        <v>411</v>
      </c>
      <c r="D22" s="69">
        <v>34537</v>
      </c>
      <c r="E22" s="75">
        <f t="shared" si="0"/>
        <v>265.25299999999999</v>
      </c>
      <c r="F22" s="68">
        <v>109.2</v>
      </c>
      <c r="G22" s="76">
        <v>34586</v>
      </c>
      <c r="H22" s="67">
        <v>265.25</v>
      </c>
      <c r="I22" s="68">
        <v>0.42</v>
      </c>
      <c r="J22" s="69">
        <v>34480</v>
      </c>
      <c r="K22" s="75">
        <f t="shared" si="1"/>
        <v>263.983</v>
      </c>
      <c r="L22" s="68">
        <v>0.42</v>
      </c>
      <c r="M22" s="76">
        <v>34480</v>
      </c>
      <c r="N22" s="67">
        <v>187.99</v>
      </c>
      <c r="O22" s="73">
        <v>5.9611065029999999</v>
      </c>
      <c r="Q22" s="20">
        <v>3.41</v>
      </c>
      <c r="R22" s="20">
        <v>1.27</v>
      </c>
      <c r="T22" s="15"/>
      <c r="U22" s="15"/>
      <c r="AN22" s="12">
        <v>36158</v>
      </c>
      <c r="AO22" s="13">
        <v>185.42</v>
      </c>
    </row>
    <row r="23" spans="1:41" ht="18" customHeight="1" x14ac:dyDescent="0.45">
      <c r="A23" s="74">
        <v>2536</v>
      </c>
      <c r="B23" s="67">
        <v>267.45999999999998</v>
      </c>
      <c r="C23" s="68">
        <v>354.8</v>
      </c>
      <c r="D23" s="69">
        <v>34528</v>
      </c>
      <c r="E23" s="75">
        <f t="shared" si="0"/>
        <v>265.28300000000002</v>
      </c>
      <c r="F23" s="68">
        <v>303</v>
      </c>
      <c r="G23" s="76">
        <v>34528</v>
      </c>
      <c r="H23" s="67">
        <v>265.27999999999997</v>
      </c>
      <c r="I23" s="68">
        <v>0.6</v>
      </c>
      <c r="J23" s="69">
        <v>34451</v>
      </c>
      <c r="K23" s="75">
        <f t="shared" si="1"/>
        <v>263.983</v>
      </c>
      <c r="L23" s="68">
        <v>0.6</v>
      </c>
      <c r="M23" s="76">
        <v>34451</v>
      </c>
      <c r="N23" s="67">
        <v>246.77</v>
      </c>
      <c r="O23" s="73">
        <v>7.8250026690000016</v>
      </c>
      <c r="Q23" s="20">
        <v>3.48</v>
      </c>
      <c r="R23" s="20">
        <v>1.3</v>
      </c>
      <c r="T23" s="15"/>
      <c r="U23" s="15"/>
      <c r="AN23" s="12">
        <v>36525</v>
      </c>
      <c r="AO23" s="13">
        <v>449.09</v>
      </c>
    </row>
    <row r="24" spans="1:41" ht="18" customHeight="1" x14ac:dyDescent="0.45">
      <c r="A24" s="74">
        <v>2537</v>
      </c>
      <c r="B24" s="67">
        <v>267.31</v>
      </c>
      <c r="C24" s="68">
        <v>233.7</v>
      </c>
      <c r="D24" s="69">
        <v>36361</v>
      </c>
      <c r="E24" s="75">
        <f t="shared" si="0"/>
        <v>265.33300000000003</v>
      </c>
      <c r="F24" s="68">
        <v>197.6</v>
      </c>
      <c r="G24" s="76">
        <v>36372</v>
      </c>
      <c r="H24" s="67">
        <v>265.33</v>
      </c>
      <c r="I24" s="80">
        <v>1.35</v>
      </c>
      <c r="J24" s="69">
        <v>36256</v>
      </c>
      <c r="K24" s="75">
        <f t="shared" si="1"/>
        <v>263.983</v>
      </c>
      <c r="L24" s="68">
        <v>0.6</v>
      </c>
      <c r="M24" s="76">
        <v>36256</v>
      </c>
      <c r="N24" s="67">
        <v>425.173</v>
      </c>
      <c r="O24" s="81">
        <v>13.48</v>
      </c>
      <c r="Q24" s="20">
        <v>3.33</v>
      </c>
      <c r="R24" s="20">
        <v>1.35</v>
      </c>
      <c r="T24" s="15"/>
      <c r="U24" s="15"/>
      <c r="AN24" s="12">
        <v>36526</v>
      </c>
      <c r="AO24" s="13">
        <v>382.24299999999999</v>
      </c>
    </row>
    <row r="25" spans="1:41" ht="18" customHeight="1" x14ac:dyDescent="0.45">
      <c r="A25" s="74">
        <v>2538</v>
      </c>
      <c r="B25" s="67">
        <v>267.93</v>
      </c>
      <c r="C25" s="68">
        <v>331.5</v>
      </c>
      <c r="D25" s="69">
        <v>35672</v>
      </c>
      <c r="E25" s="75">
        <f t="shared" si="0"/>
        <v>265.38299999999998</v>
      </c>
      <c r="F25" s="80">
        <v>248.35</v>
      </c>
      <c r="G25" s="76">
        <v>35673</v>
      </c>
      <c r="H25" s="67">
        <v>265.38</v>
      </c>
      <c r="I25" s="68">
        <v>0.6</v>
      </c>
      <c r="J25" s="69">
        <v>36308</v>
      </c>
      <c r="K25" s="75">
        <f t="shared" si="1"/>
        <v>263.983</v>
      </c>
      <c r="L25" s="68">
        <v>0.6</v>
      </c>
      <c r="M25" s="76">
        <v>35572</v>
      </c>
      <c r="N25" s="67">
        <v>475.14</v>
      </c>
      <c r="O25" s="81">
        <v>15.03</v>
      </c>
      <c r="Q25" s="20">
        <v>3.95</v>
      </c>
      <c r="R25" s="20">
        <v>1.4</v>
      </c>
      <c r="T25" s="15"/>
      <c r="U25" s="15"/>
      <c r="AN25" s="12">
        <v>36893</v>
      </c>
      <c r="AO25" s="13">
        <v>366.98500000000001</v>
      </c>
    </row>
    <row r="26" spans="1:41" ht="18" customHeight="1" x14ac:dyDescent="0.45">
      <c r="A26" s="74">
        <v>2539</v>
      </c>
      <c r="B26" s="67">
        <v>267.05</v>
      </c>
      <c r="C26" s="80">
        <v>159.75</v>
      </c>
      <c r="D26" s="69">
        <v>36385</v>
      </c>
      <c r="E26" s="75">
        <f t="shared" si="0"/>
        <v>265.423</v>
      </c>
      <c r="F26" s="68">
        <v>113.5</v>
      </c>
      <c r="G26" s="76">
        <v>36385</v>
      </c>
      <c r="H26" s="67">
        <v>265.42</v>
      </c>
      <c r="I26" s="80">
        <v>0.76</v>
      </c>
      <c r="J26" s="69">
        <v>36246</v>
      </c>
      <c r="K26" s="75">
        <f t="shared" si="1"/>
        <v>263.983</v>
      </c>
      <c r="L26" s="80">
        <v>0.75</v>
      </c>
      <c r="M26" s="76">
        <v>36234</v>
      </c>
      <c r="N26" s="67">
        <v>267.10399999999998</v>
      </c>
      <c r="O26" s="81">
        <v>8.4700000000000006</v>
      </c>
      <c r="Q26" s="20">
        <v>3.07</v>
      </c>
      <c r="R26" s="20">
        <v>1.44</v>
      </c>
      <c r="T26" s="15"/>
      <c r="U26" s="15"/>
      <c r="AN26" s="12">
        <v>37259</v>
      </c>
      <c r="AO26" s="18">
        <v>334.88</v>
      </c>
    </row>
    <row r="27" spans="1:41" ht="18" customHeight="1" x14ac:dyDescent="0.45">
      <c r="A27" s="74">
        <v>2540</v>
      </c>
      <c r="B27" s="67">
        <v>268.14</v>
      </c>
      <c r="C27" s="68">
        <v>376.2</v>
      </c>
      <c r="D27" s="69">
        <v>36374</v>
      </c>
      <c r="E27" s="75">
        <f t="shared" si="0"/>
        <v>265.33300000000003</v>
      </c>
      <c r="F27" s="68">
        <v>285.60000000000002</v>
      </c>
      <c r="G27" s="76">
        <v>36374</v>
      </c>
      <c r="H27" s="67">
        <v>265.33</v>
      </c>
      <c r="I27" s="80">
        <v>0.75</v>
      </c>
      <c r="J27" s="69">
        <v>36243</v>
      </c>
      <c r="K27" s="75">
        <f t="shared" si="1"/>
        <v>263.983</v>
      </c>
      <c r="L27" s="80">
        <v>0.75</v>
      </c>
      <c r="M27" s="76">
        <v>36243</v>
      </c>
      <c r="N27" s="67">
        <v>266.44299999999998</v>
      </c>
      <c r="O27" s="81">
        <v>8.4499999999999993</v>
      </c>
      <c r="Q27" s="20">
        <v>4.16</v>
      </c>
      <c r="R27" s="20">
        <v>1.35</v>
      </c>
      <c r="T27" s="15"/>
      <c r="U27" s="15"/>
      <c r="AN27" s="12">
        <v>37625</v>
      </c>
      <c r="AO27" s="13">
        <v>287.37700000000001</v>
      </c>
    </row>
    <row r="28" spans="1:41" ht="18" customHeight="1" x14ac:dyDescent="0.45">
      <c r="A28" s="74">
        <v>2541</v>
      </c>
      <c r="B28" s="67">
        <v>267.38</v>
      </c>
      <c r="C28" s="68">
        <v>227</v>
      </c>
      <c r="D28" s="69">
        <v>36396</v>
      </c>
      <c r="E28" s="75">
        <f t="shared" si="0"/>
        <v>265.32299999999998</v>
      </c>
      <c r="F28" s="68">
        <v>121.1</v>
      </c>
      <c r="G28" s="76">
        <v>34530</v>
      </c>
      <c r="H28" s="67">
        <v>265.32</v>
      </c>
      <c r="I28" s="80">
        <v>1.34</v>
      </c>
      <c r="J28" s="69">
        <v>36236</v>
      </c>
      <c r="K28" s="75">
        <f t="shared" si="1"/>
        <v>263.983</v>
      </c>
      <c r="L28" s="80">
        <v>0.48</v>
      </c>
      <c r="M28" s="76">
        <v>36236</v>
      </c>
      <c r="N28" s="67">
        <v>185.42</v>
      </c>
      <c r="O28" s="81">
        <v>5.89</v>
      </c>
      <c r="Q28" s="20">
        <v>3.4</v>
      </c>
      <c r="R28" s="20">
        <v>1.34</v>
      </c>
      <c r="T28" s="15"/>
      <c r="U28" s="15"/>
      <c r="AN28" s="12">
        <v>37991</v>
      </c>
      <c r="AO28" s="19">
        <v>373.01</v>
      </c>
    </row>
    <row r="29" spans="1:41" ht="18" customHeight="1" x14ac:dyDescent="0.45">
      <c r="A29" s="74">
        <v>2542</v>
      </c>
      <c r="B29" s="67">
        <v>267.98</v>
      </c>
      <c r="C29" s="68">
        <v>335</v>
      </c>
      <c r="D29" s="69">
        <v>37114</v>
      </c>
      <c r="E29" s="75">
        <f t="shared" si="0"/>
        <v>265.32299999999998</v>
      </c>
      <c r="F29" s="80">
        <v>219.35</v>
      </c>
      <c r="G29" s="76">
        <v>37145</v>
      </c>
      <c r="H29" s="67">
        <v>265.32</v>
      </c>
      <c r="I29" s="80">
        <v>0.48</v>
      </c>
      <c r="J29" s="69">
        <v>37002</v>
      </c>
      <c r="K29" s="75">
        <f t="shared" si="1"/>
        <v>263.983</v>
      </c>
      <c r="L29" s="80">
        <v>0.48</v>
      </c>
      <c r="M29" s="76">
        <v>37002</v>
      </c>
      <c r="N29" s="67">
        <v>449.09</v>
      </c>
      <c r="O29" s="81">
        <v>14.2</v>
      </c>
      <c r="Q29" s="20">
        <v>4</v>
      </c>
      <c r="R29" s="20">
        <v>1.34</v>
      </c>
      <c r="T29" s="15"/>
      <c r="U29" s="15"/>
      <c r="AN29" s="12">
        <v>38357</v>
      </c>
      <c r="AO29" s="20">
        <v>319.42944000000006</v>
      </c>
    </row>
    <row r="30" spans="1:41" ht="18" customHeight="1" x14ac:dyDescent="0.45">
      <c r="A30" s="74">
        <v>2543</v>
      </c>
      <c r="B30" s="67">
        <v>268.18</v>
      </c>
      <c r="C30" s="68">
        <v>398</v>
      </c>
      <c r="D30" s="69">
        <v>37084</v>
      </c>
      <c r="E30" s="75">
        <f t="shared" si="0"/>
        <v>265.35300000000001</v>
      </c>
      <c r="F30" s="68">
        <v>352</v>
      </c>
      <c r="G30" s="76">
        <v>37084</v>
      </c>
      <c r="H30" s="67">
        <v>265.35000000000002</v>
      </c>
      <c r="I30" s="68">
        <v>0.55500000000000005</v>
      </c>
      <c r="J30" s="69">
        <v>36982</v>
      </c>
      <c r="K30" s="75">
        <f t="shared" si="1"/>
        <v>263.983</v>
      </c>
      <c r="L30" s="80">
        <v>0.56000000000000005</v>
      </c>
      <c r="M30" s="76">
        <v>36982</v>
      </c>
      <c r="N30" s="67">
        <v>382.24299999999999</v>
      </c>
      <c r="O30" s="81">
        <v>12.12</v>
      </c>
      <c r="Q30" s="20">
        <v>4.2</v>
      </c>
      <c r="R30" s="20">
        <v>1.37</v>
      </c>
      <c r="T30" s="15"/>
      <c r="U30" s="15"/>
      <c r="AN30" s="12">
        <v>38723</v>
      </c>
      <c r="AO30" s="20">
        <v>230.02704000000008</v>
      </c>
    </row>
    <row r="31" spans="1:41" ht="18" customHeight="1" x14ac:dyDescent="0.45">
      <c r="A31" s="74">
        <v>2544</v>
      </c>
      <c r="B31" s="67">
        <v>267.64</v>
      </c>
      <c r="C31" s="68">
        <v>315.39999999999998</v>
      </c>
      <c r="D31" s="69">
        <v>37458</v>
      </c>
      <c r="E31" s="75">
        <f t="shared" si="0"/>
        <v>265.37299999999999</v>
      </c>
      <c r="F31" s="68">
        <v>293.5</v>
      </c>
      <c r="G31" s="76">
        <v>37458</v>
      </c>
      <c r="H31" s="67">
        <v>265.37</v>
      </c>
      <c r="I31" s="80">
        <v>0.28000000000000003</v>
      </c>
      <c r="J31" s="69">
        <v>37357</v>
      </c>
      <c r="K31" s="75">
        <f t="shared" si="1"/>
        <v>263.983</v>
      </c>
      <c r="L31" s="80">
        <v>0.79</v>
      </c>
      <c r="M31" s="76">
        <v>37357</v>
      </c>
      <c r="N31" s="67">
        <v>366.98500000000001</v>
      </c>
      <c r="O31" s="81">
        <v>11.64</v>
      </c>
      <c r="Q31" s="20">
        <v>3.66</v>
      </c>
      <c r="R31" s="20">
        <v>1.39</v>
      </c>
      <c r="T31" s="15"/>
      <c r="U31" s="15"/>
      <c r="AN31" s="12">
        <v>39089</v>
      </c>
      <c r="AO31" s="20">
        <v>296.2</v>
      </c>
    </row>
    <row r="32" spans="1:41" ht="18" customHeight="1" x14ac:dyDescent="0.45">
      <c r="A32" s="74">
        <v>2545</v>
      </c>
      <c r="B32" s="67">
        <v>268.33999999999997</v>
      </c>
      <c r="C32" s="68">
        <v>343.2</v>
      </c>
      <c r="D32" s="69">
        <v>37421</v>
      </c>
      <c r="E32" s="75">
        <f t="shared" si="0"/>
        <v>265.31299999999999</v>
      </c>
      <c r="F32" s="80">
        <v>144.26</v>
      </c>
      <c r="G32" s="76">
        <v>37513</v>
      </c>
      <c r="H32" s="67">
        <v>265.31</v>
      </c>
      <c r="I32" s="80">
        <v>1.05</v>
      </c>
      <c r="J32" s="69">
        <v>37336</v>
      </c>
      <c r="K32" s="75">
        <f t="shared" si="1"/>
        <v>263.983</v>
      </c>
      <c r="L32" s="80">
        <v>1.05</v>
      </c>
      <c r="M32" s="76">
        <v>37336</v>
      </c>
      <c r="N32" s="82">
        <v>334.88</v>
      </c>
      <c r="O32" s="73">
        <v>10.618944336</v>
      </c>
      <c r="Q32" s="20">
        <v>4.3600000000000003</v>
      </c>
      <c r="R32" s="20">
        <v>1.33</v>
      </c>
      <c r="T32" s="15"/>
      <c r="U32" s="15"/>
      <c r="AN32" s="12">
        <v>39455</v>
      </c>
      <c r="AO32" s="20">
        <v>394.4</v>
      </c>
    </row>
    <row r="33" spans="1:41" ht="18" customHeight="1" x14ac:dyDescent="0.45">
      <c r="A33" s="74">
        <v>2546</v>
      </c>
      <c r="B33" s="67">
        <v>267.87</v>
      </c>
      <c r="C33" s="80">
        <v>160.94999999999999</v>
      </c>
      <c r="D33" s="69">
        <v>37460</v>
      </c>
      <c r="E33" s="75">
        <f t="shared" si="0"/>
        <v>265.20300000000003</v>
      </c>
      <c r="F33" s="80">
        <v>120.24</v>
      </c>
      <c r="G33" s="76">
        <v>37460</v>
      </c>
      <c r="H33" s="67">
        <v>265.2</v>
      </c>
      <c r="I33" s="80">
        <v>0.44</v>
      </c>
      <c r="J33" s="69">
        <v>37346</v>
      </c>
      <c r="K33" s="75">
        <f t="shared" si="1"/>
        <v>263.983</v>
      </c>
      <c r="L33" s="80">
        <v>0.44</v>
      </c>
      <c r="M33" s="76">
        <v>37346</v>
      </c>
      <c r="N33" s="67">
        <v>287.37700000000001</v>
      </c>
      <c r="O33" s="81">
        <v>9.11</v>
      </c>
      <c r="Q33" s="20">
        <v>3.89</v>
      </c>
      <c r="R33" s="20">
        <v>1.22</v>
      </c>
      <c r="T33" s="15"/>
      <c r="U33" s="15"/>
      <c r="AN33" s="12">
        <v>39821</v>
      </c>
      <c r="AO33" s="20">
        <v>244.81</v>
      </c>
    </row>
    <row r="34" spans="1:41" ht="18" customHeight="1" x14ac:dyDescent="0.45">
      <c r="A34" s="74">
        <v>2547</v>
      </c>
      <c r="B34" s="83">
        <v>268.33</v>
      </c>
      <c r="C34" s="84">
        <v>215.83</v>
      </c>
      <c r="D34" s="85">
        <v>38223</v>
      </c>
      <c r="E34" s="86">
        <v>267.92</v>
      </c>
      <c r="F34" s="87">
        <v>174.7</v>
      </c>
      <c r="G34" s="88">
        <v>38223</v>
      </c>
      <c r="H34" s="89">
        <v>265.18</v>
      </c>
      <c r="I34" s="84">
        <v>0.34</v>
      </c>
      <c r="J34" s="88">
        <v>38080</v>
      </c>
      <c r="K34" s="89">
        <v>265.18299999999999</v>
      </c>
      <c r="L34" s="84">
        <v>0.34</v>
      </c>
      <c r="M34" s="88">
        <v>38080</v>
      </c>
      <c r="N34" s="90">
        <v>373.01</v>
      </c>
      <c r="O34" s="91">
        <v>11.83</v>
      </c>
      <c r="Q34" s="20">
        <v>4.34699999999998</v>
      </c>
      <c r="R34" s="20">
        <v>1.1999999999999886</v>
      </c>
      <c r="T34" s="15"/>
      <c r="AN34" s="12">
        <v>40187</v>
      </c>
      <c r="AO34" s="1">
        <v>349.03</v>
      </c>
    </row>
    <row r="35" spans="1:41" ht="18" customHeight="1" x14ac:dyDescent="0.45">
      <c r="A35" s="74">
        <v>2548</v>
      </c>
      <c r="B35" s="83">
        <v>268.18</v>
      </c>
      <c r="C35" s="84">
        <v>201.89</v>
      </c>
      <c r="D35" s="85">
        <v>38581</v>
      </c>
      <c r="E35" s="86">
        <v>267.66000000000003</v>
      </c>
      <c r="F35" s="87">
        <v>152.19999999999999</v>
      </c>
      <c r="G35" s="88">
        <v>38581</v>
      </c>
      <c r="H35" s="89">
        <v>265.12</v>
      </c>
      <c r="I35" s="84">
        <v>0.26</v>
      </c>
      <c r="J35" s="88">
        <v>38795</v>
      </c>
      <c r="K35" s="89">
        <v>265.12</v>
      </c>
      <c r="L35" s="84">
        <v>0.26</v>
      </c>
      <c r="M35" s="88">
        <v>38795</v>
      </c>
      <c r="N35" s="83">
        <v>319.42944000000006</v>
      </c>
      <c r="O35" s="92">
        <v>10.184848484848477</v>
      </c>
      <c r="Q35" s="20">
        <v>4.1970000000000027</v>
      </c>
      <c r="R35" s="20">
        <v>1.1370000000000005</v>
      </c>
      <c r="T35" s="15"/>
    </row>
    <row r="36" spans="1:41" ht="18" customHeight="1" x14ac:dyDescent="0.45">
      <c r="A36" s="74">
        <v>2549</v>
      </c>
      <c r="B36" s="83">
        <v>268.18</v>
      </c>
      <c r="C36" s="87">
        <v>331.77</v>
      </c>
      <c r="D36" s="85">
        <v>38586</v>
      </c>
      <c r="E36" s="89">
        <f>2.57+Q5</f>
        <v>266.553</v>
      </c>
      <c r="F36" s="87">
        <v>170.3</v>
      </c>
      <c r="G36" s="88">
        <v>38586</v>
      </c>
      <c r="H36" s="83">
        <v>265.20999999999998</v>
      </c>
      <c r="I36" s="84">
        <v>0.32</v>
      </c>
      <c r="J36" s="88">
        <v>39063</v>
      </c>
      <c r="K36" s="89">
        <f>1.23+Q5</f>
        <v>265.21300000000002</v>
      </c>
      <c r="L36" s="84">
        <v>0.32</v>
      </c>
      <c r="M36" s="88">
        <v>39063</v>
      </c>
      <c r="N36" s="83">
        <v>230.02704000000008</v>
      </c>
      <c r="O36" s="92">
        <v>7.2940884302880029</v>
      </c>
      <c r="Q36" s="20">
        <v>4.1999999999999886</v>
      </c>
      <c r="R36" s="20">
        <v>1.2300000000000182</v>
      </c>
      <c r="T36" s="15"/>
    </row>
    <row r="37" spans="1:41" ht="18" customHeight="1" x14ac:dyDescent="0.45">
      <c r="A37" s="74">
        <v>2550</v>
      </c>
      <c r="B37" s="83">
        <v>267.98</v>
      </c>
      <c r="C37" s="87">
        <v>296.10000000000002</v>
      </c>
      <c r="D37" s="85">
        <v>38599</v>
      </c>
      <c r="E37" s="89">
        <v>267.053</v>
      </c>
      <c r="F37" s="84">
        <v>135.85</v>
      </c>
      <c r="G37" s="85">
        <v>38599</v>
      </c>
      <c r="H37" s="89">
        <v>265.16000000000003</v>
      </c>
      <c r="I37" s="84">
        <v>0.09</v>
      </c>
      <c r="J37" s="88">
        <v>38807</v>
      </c>
      <c r="K37" s="89">
        <f>Q5+1.18</f>
        <v>265.16300000000001</v>
      </c>
      <c r="L37" s="84">
        <v>0.09</v>
      </c>
      <c r="M37" s="88">
        <v>38807</v>
      </c>
      <c r="N37" s="83">
        <v>296.2</v>
      </c>
      <c r="O37" s="92">
        <f t="shared" ref="O37:O46" si="2">N37*0.0317097</f>
        <v>9.3924131400000004</v>
      </c>
      <c r="Q37" s="20">
        <v>4</v>
      </c>
      <c r="R37" s="20">
        <v>1.1800000000000068</v>
      </c>
      <c r="T37" s="15"/>
    </row>
    <row r="38" spans="1:41" ht="18" customHeight="1" x14ac:dyDescent="0.45">
      <c r="A38" s="74">
        <v>2551</v>
      </c>
      <c r="B38" s="83">
        <v>268.27999999999997</v>
      </c>
      <c r="C38" s="87">
        <v>278.27999999999997</v>
      </c>
      <c r="D38" s="85">
        <v>38516</v>
      </c>
      <c r="E38" s="89">
        <v>267.37299999999999</v>
      </c>
      <c r="F38" s="87">
        <v>187.36</v>
      </c>
      <c r="G38" s="88">
        <v>38516</v>
      </c>
      <c r="H38" s="90">
        <v>265.14999999999998</v>
      </c>
      <c r="I38" s="87">
        <v>1</v>
      </c>
      <c r="J38" s="85">
        <v>101</v>
      </c>
      <c r="K38" s="86">
        <v>265.16000000000003</v>
      </c>
      <c r="L38" s="87">
        <v>1.2</v>
      </c>
      <c r="M38" s="88">
        <v>101</v>
      </c>
      <c r="N38" s="83">
        <v>394.4</v>
      </c>
      <c r="O38" s="92">
        <f t="shared" si="2"/>
        <v>12.506305679999999</v>
      </c>
      <c r="Q38" s="20">
        <v>4.3000000000000114</v>
      </c>
      <c r="R38" s="20">
        <v>1.1669999999999732</v>
      </c>
      <c r="S38" s="14"/>
      <c r="T38" s="15"/>
      <c r="U38" s="14"/>
    </row>
    <row r="39" spans="1:41" ht="18" customHeight="1" x14ac:dyDescent="0.45">
      <c r="A39" s="74">
        <v>2552</v>
      </c>
      <c r="B39" s="83">
        <v>267.83</v>
      </c>
      <c r="C39" s="87">
        <v>257.61</v>
      </c>
      <c r="D39" s="85">
        <v>38551</v>
      </c>
      <c r="E39" s="86">
        <v>267.08</v>
      </c>
      <c r="F39" s="87">
        <v>148.6</v>
      </c>
      <c r="G39" s="88">
        <v>38551</v>
      </c>
      <c r="H39" s="83">
        <v>265.02</v>
      </c>
      <c r="I39" s="87">
        <v>0.02</v>
      </c>
      <c r="J39" s="85">
        <v>24</v>
      </c>
      <c r="K39" s="86">
        <v>265.04000000000002</v>
      </c>
      <c r="L39" s="87">
        <v>0.8</v>
      </c>
      <c r="M39" s="88">
        <v>8</v>
      </c>
      <c r="N39" s="83">
        <v>244.81</v>
      </c>
      <c r="O39" s="92">
        <f t="shared" si="2"/>
        <v>7.7628516570000006</v>
      </c>
      <c r="Q39" s="20">
        <v>3.8500000000000227</v>
      </c>
      <c r="R39" s="20">
        <v>1.0400000000000205</v>
      </c>
      <c r="S39" s="14"/>
      <c r="T39" s="15"/>
      <c r="U39" s="14"/>
    </row>
    <row r="40" spans="1:41" ht="18" customHeight="1" x14ac:dyDescent="0.45">
      <c r="A40" s="74">
        <v>2553</v>
      </c>
      <c r="B40" s="83">
        <v>269.39999999999998</v>
      </c>
      <c r="C40" s="87">
        <v>727.89</v>
      </c>
      <c r="D40" s="85">
        <v>38551</v>
      </c>
      <c r="E40" s="86">
        <v>267.45</v>
      </c>
      <c r="F40" s="87">
        <v>260.5</v>
      </c>
      <c r="G40" s="88">
        <v>38551</v>
      </c>
      <c r="H40" s="83">
        <v>265.06</v>
      </c>
      <c r="I40" s="87">
        <v>0.02</v>
      </c>
      <c r="J40" s="88">
        <v>40350</v>
      </c>
      <c r="K40" s="86">
        <v>265.06</v>
      </c>
      <c r="L40" s="87">
        <v>0.02</v>
      </c>
      <c r="M40" s="88">
        <v>40350</v>
      </c>
      <c r="N40" s="83">
        <v>349.03</v>
      </c>
      <c r="O40" s="92">
        <f t="shared" si="2"/>
        <v>11.067636590999999</v>
      </c>
      <c r="Q40" s="20">
        <v>5.4169999999999732</v>
      </c>
      <c r="R40" s="20">
        <v>1.0769999999999982</v>
      </c>
      <c r="S40" s="14"/>
      <c r="T40" s="15"/>
      <c r="U40" s="14"/>
    </row>
    <row r="41" spans="1:41" ht="18" customHeight="1" x14ac:dyDescent="0.45">
      <c r="A41" s="74">
        <v>2554</v>
      </c>
      <c r="B41" s="83">
        <v>269.58</v>
      </c>
      <c r="C41" s="87">
        <v>783.24</v>
      </c>
      <c r="D41" s="85">
        <v>40720</v>
      </c>
      <c r="E41" s="89">
        <v>268.32499999999999</v>
      </c>
      <c r="F41" s="87">
        <v>454.2</v>
      </c>
      <c r="G41" s="88">
        <v>40720</v>
      </c>
      <c r="H41" s="83">
        <v>265.22000000000003</v>
      </c>
      <c r="I41" s="87">
        <v>0.26</v>
      </c>
      <c r="J41" s="88">
        <v>40903</v>
      </c>
      <c r="K41" s="86">
        <v>265.22000000000003</v>
      </c>
      <c r="L41" s="87">
        <v>0.26</v>
      </c>
      <c r="M41" s="88">
        <v>41215</v>
      </c>
      <c r="N41" s="83">
        <v>674.42</v>
      </c>
      <c r="O41" s="92">
        <f t="shared" si="2"/>
        <v>21.385655873999998</v>
      </c>
      <c r="Q41" s="20">
        <v>5.6000000000000227</v>
      </c>
      <c r="R41" s="20">
        <v>1.2389999999999759</v>
      </c>
      <c r="S41" s="14"/>
      <c r="T41" s="15"/>
      <c r="U41" s="14"/>
    </row>
    <row r="42" spans="1:41" ht="18" customHeight="1" x14ac:dyDescent="0.45">
      <c r="A42" s="74">
        <v>2555</v>
      </c>
      <c r="B42" s="83">
        <v>268.01</v>
      </c>
      <c r="C42" s="87">
        <v>371.2</v>
      </c>
      <c r="D42" s="85">
        <v>41130</v>
      </c>
      <c r="E42" s="89">
        <v>267.01600000000002</v>
      </c>
      <c r="F42" s="87">
        <v>187.2</v>
      </c>
      <c r="G42" s="88">
        <v>41130</v>
      </c>
      <c r="H42" s="83">
        <v>265.31</v>
      </c>
      <c r="I42" s="87">
        <v>1.65</v>
      </c>
      <c r="J42" s="88">
        <v>41216</v>
      </c>
      <c r="K42" s="89">
        <v>265.32299999999998</v>
      </c>
      <c r="L42" s="87">
        <v>1.8</v>
      </c>
      <c r="M42" s="88">
        <v>40904</v>
      </c>
      <c r="N42" s="83">
        <v>310.48</v>
      </c>
      <c r="O42" s="92">
        <f t="shared" si="2"/>
        <v>9.8452276560000005</v>
      </c>
      <c r="Q42" s="20">
        <v>4.0299999999999727</v>
      </c>
      <c r="R42" s="20">
        <v>1.3299999999999841</v>
      </c>
      <c r="S42" s="14"/>
      <c r="T42" s="25"/>
      <c r="U42" s="14"/>
    </row>
    <row r="43" spans="1:41" ht="18" customHeight="1" x14ac:dyDescent="0.45">
      <c r="A43" s="74">
        <v>2556</v>
      </c>
      <c r="B43" s="83">
        <v>267.82</v>
      </c>
      <c r="C43" s="87">
        <v>324.39999999999998</v>
      </c>
      <c r="D43" s="85">
        <v>41468</v>
      </c>
      <c r="E43" s="86">
        <v>266.97000000000003</v>
      </c>
      <c r="F43" s="87">
        <v>166.5</v>
      </c>
      <c r="G43" s="88">
        <v>41484</v>
      </c>
      <c r="H43" s="83">
        <v>265.33</v>
      </c>
      <c r="I43" s="87">
        <v>0.15</v>
      </c>
      <c r="J43" s="88">
        <v>41441</v>
      </c>
      <c r="K43" s="86">
        <v>265.33</v>
      </c>
      <c r="L43" s="87">
        <v>0.15</v>
      </c>
      <c r="M43" s="88">
        <v>41441</v>
      </c>
      <c r="N43" s="83">
        <v>259.33999999999997</v>
      </c>
      <c r="O43" s="92">
        <f t="shared" si="2"/>
        <v>8.223593597999999</v>
      </c>
      <c r="Q43" s="20">
        <v>3.8369999999999891</v>
      </c>
      <c r="R43" s="20">
        <v>1.34699999999998</v>
      </c>
      <c r="S43" s="14"/>
      <c r="T43" s="15"/>
      <c r="U43" s="14"/>
    </row>
    <row r="44" spans="1:41" ht="18" customHeight="1" x14ac:dyDescent="0.45">
      <c r="A44" s="74">
        <v>2557</v>
      </c>
      <c r="B44" s="83">
        <v>269.3</v>
      </c>
      <c r="C44" s="87">
        <v>898</v>
      </c>
      <c r="D44" s="85">
        <v>41899</v>
      </c>
      <c r="E44" s="89">
        <v>267.24</v>
      </c>
      <c r="F44" s="87">
        <v>210.4</v>
      </c>
      <c r="G44" s="88">
        <v>41845</v>
      </c>
      <c r="H44" s="83">
        <v>265.44</v>
      </c>
      <c r="I44" s="87">
        <v>0</v>
      </c>
      <c r="J44" s="88">
        <v>41786</v>
      </c>
      <c r="K44" s="89">
        <v>275.44299999999998</v>
      </c>
      <c r="L44" s="87">
        <v>0</v>
      </c>
      <c r="M44" s="88">
        <v>41786</v>
      </c>
      <c r="N44" s="83">
        <v>313.88</v>
      </c>
      <c r="O44" s="92">
        <f t="shared" si="2"/>
        <v>9.9530406360000008</v>
      </c>
      <c r="Q44" s="20">
        <v>5.3199999999999932</v>
      </c>
      <c r="R44" s="20">
        <v>1.4599999999999795</v>
      </c>
      <c r="S44" s="14"/>
      <c r="T44" s="15"/>
      <c r="U44" s="14"/>
    </row>
    <row r="45" spans="1:41" ht="18" customHeight="1" x14ac:dyDescent="0.45">
      <c r="A45" s="74">
        <v>2558</v>
      </c>
      <c r="B45" s="83">
        <v>267.08</v>
      </c>
      <c r="C45" s="87">
        <v>130.4</v>
      </c>
      <c r="D45" s="85">
        <v>42250</v>
      </c>
      <c r="E45" s="89">
        <v>266.846</v>
      </c>
      <c r="F45" s="87">
        <v>101.25</v>
      </c>
      <c r="G45" s="88">
        <v>42250</v>
      </c>
      <c r="H45" s="83">
        <v>265.29000000000002</v>
      </c>
      <c r="I45" s="87">
        <v>0</v>
      </c>
      <c r="J45" s="88">
        <v>42092</v>
      </c>
      <c r="K45" s="89">
        <v>265.29300000000001</v>
      </c>
      <c r="L45" s="87">
        <v>0</v>
      </c>
      <c r="M45" s="88">
        <v>42092</v>
      </c>
      <c r="N45" s="83">
        <v>216.47</v>
      </c>
      <c r="O45" s="92">
        <f t="shared" si="2"/>
        <v>6.8641987589999998</v>
      </c>
      <c r="Q45" s="20">
        <v>3.1000000000000227</v>
      </c>
      <c r="R45" s="20">
        <v>1.3100000000000023</v>
      </c>
      <c r="S45" s="14"/>
      <c r="T45" s="15"/>
      <c r="U45" s="14"/>
    </row>
    <row r="46" spans="1:41" ht="18" customHeight="1" x14ac:dyDescent="0.45">
      <c r="A46" s="74">
        <v>2559</v>
      </c>
      <c r="B46" s="83">
        <v>268.98</v>
      </c>
      <c r="C46" s="87">
        <v>446</v>
      </c>
      <c r="D46" s="85">
        <v>42601</v>
      </c>
      <c r="E46" s="89">
        <v>267.78300000000002</v>
      </c>
      <c r="F46" s="87">
        <v>223.9</v>
      </c>
      <c r="G46" s="88">
        <v>42602</v>
      </c>
      <c r="H46" s="83">
        <v>265.27</v>
      </c>
      <c r="I46" s="87">
        <v>0</v>
      </c>
      <c r="J46" s="88">
        <v>42403</v>
      </c>
      <c r="K46" s="89">
        <v>265.27300000000002</v>
      </c>
      <c r="L46" s="87">
        <v>0</v>
      </c>
      <c r="M46" s="88">
        <v>42404</v>
      </c>
      <c r="N46" s="83">
        <v>255.31</v>
      </c>
      <c r="O46" s="92">
        <f t="shared" si="2"/>
        <v>8.0958035069999994</v>
      </c>
      <c r="Q46" s="20">
        <v>5</v>
      </c>
      <c r="R46" s="20">
        <v>1.2900000000000205</v>
      </c>
      <c r="S46" s="14"/>
      <c r="T46" s="15"/>
      <c r="U46" s="14"/>
    </row>
    <row r="47" spans="1:41" ht="18" customHeight="1" x14ac:dyDescent="0.45">
      <c r="A47" s="74">
        <v>2560</v>
      </c>
      <c r="B47" s="83">
        <v>268.69</v>
      </c>
      <c r="C47" s="87">
        <v>417.8</v>
      </c>
      <c r="D47" s="85">
        <v>43345</v>
      </c>
      <c r="E47" s="89">
        <v>266.64999999999998</v>
      </c>
      <c r="F47" s="87">
        <v>83.5</v>
      </c>
      <c r="G47" s="88">
        <v>43299</v>
      </c>
      <c r="H47" s="83">
        <v>265.24</v>
      </c>
      <c r="I47" s="87">
        <v>0.06</v>
      </c>
      <c r="J47" s="85">
        <v>43166</v>
      </c>
      <c r="K47" s="89">
        <v>265.24</v>
      </c>
      <c r="L47" s="87">
        <v>0.06</v>
      </c>
      <c r="M47" s="88">
        <v>43166</v>
      </c>
      <c r="N47" s="83">
        <v>220.81</v>
      </c>
      <c r="O47" s="92">
        <v>7</v>
      </c>
      <c r="Q47" s="20">
        <v>4.7099999999999795</v>
      </c>
      <c r="R47" s="20">
        <v>1.257000000000005</v>
      </c>
      <c r="S47" s="14"/>
      <c r="T47" s="15"/>
      <c r="U47" s="14"/>
    </row>
    <row r="48" spans="1:41" ht="18" customHeight="1" x14ac:dyDescent="0.45">
      <c r="A48" s="74">
        <v>2561</v>
      </c>
      <c r="B48" s="83">
        <v>268.58</v>
      </c>
      <c r="C48" s="87">
        <v>332.3</v>
      </c>
      <c r="D48" s="85">
        <v>43329</v>
      </c>
      <c r="E48" s="86">
        <v>267.54000000000002</v>
      </c>
      <c r="F48" s="87">
        <v>197.8</v>
      </c>
      <c r="G48" s="88">
        <v>43694</v>
      </c>
      <c r="H48" s="83">
        <v>265.18</v>
      </c>
      <c r="I48" s="87">
        <v>0.28999999999999998</v>
      </c>
      <c r="J48" s="85">
        <v>43548</v>
      </c>
      <c r="K48" s="86">
        <v>265.18</v>
      </c>
      <c r="L48" s="87">
        <v>0.28999999999999998</v>
      </c>
      <c r="M48" s="88">
        <v>43549</v>
      </c>
      <c r="N48" s="83">
        <v>410.5</v>
      </c>
      <c r="O48" s="92">
        <v>13.02</v>
      </c>
      <c r="Q48" s="20">
        <v>4.59699999999998</v>
      </c>
      <c r="R48" s="20">
        <v>1.1999999999999886</v>
      </c>
      <c r="S48" s="14"/>
      <c r="T48" s="15"/>
      <c r="U48" s="14"/>
    </row>
    <row r="49" spans="1:21" ht="18" customHeight="1" x14ac:dyDescent="0.45">
      <c r="A49" s="74">
        <v>2562</v>
      </c>
      <c r="B49" s="83">
        <v>268.55</v>
      </c>
      <c r="C49" s="87">
        <v>362.5</v>
      </c>
      <c r="D49" s="85">
        <v>43686</v>
      </c>
      <c r="E49" s="86">
        <v>266.93</v>
      </c>
      <c r="F49" s="87">
        <v>139.6</v>
      </c>
      <c r="G49" s="88">
        <v>44052</v>
      </c>
      <c r="H49" s="83">
        <v>265.02999999999997</v>
      </c>
      <c r="I49" s="87">
        <v>0.03</v>
      </c>
      <c r="J49" s="85">
        <v>43862</v>
      </c>
      <c r="K49" s="86">
        <v>265.02999999999997</v>
      </c>
      <c r="L49" s="87">
        <v>0.03</v>
      </c>
      <c r="M49" s="88">
        <v>43862</v>
      </c>
      <c r="N49" s="83">
        <v>223.36</v>
      </c>
      <c r="O49" s="92">
        <v>7.08</v>
      </c>
      <c r="Q49" s="20">
        <v>4.5699999999999932</v>
      </c>
      <c r="R49" s="20">
        <v>1.0469999999999686</v>
      </c>
      <c r="S49" s="14"/>
      <c r="T49" s="15"/>
      <c r="U49" s="14"/>
    </row>
    <row r="50" spans="1:21" ht="18" customHeight="1" x14ac:dyDescent="0.45">
      <c r="A50" s="74">
        <v>2563</v>
      </c>
      <c r="B50" s="83">
        <v>267.94</v>
      </c>
      <c r="C50" s="87">
        <v>253</v>
      </c>
      <c r="D50" s="85">
        <v>44064</v>
      </c>
      <c r="E50" s="86">
        <v>267.02999999999997</v>
      </c>
      <c r="F50" s="87">
        <v>133.44999999999999</v>
      </c>
      <c r="G50" s="88">
        <v>44064</v>
      </c>
      <c r="H50" s="90">
        <v>264.95999999999998</v>
      </c>
      <c r="I50" s="87">
        <v>0.16</v>
      </c>
      <c r="J50" s="85">
        <v>44087</v>
      </c>
      <c r="K50" s="86">
        <v>265.01</v>
      </c>
      <c r="L50" s="87">
        <v>0.23</v>
      </c>
      <c r="M50" s="88">
        <v>44150</v>
      </c>
      <c r="N50" s="83">
        <v>205.48</v>
      </c>
      <c r="O50" s="92">
        <v>6.52</v>
      </c>
      <c r="Q50" s="20">
        <v>3.9599999999999795</v>
      </c>
      <c r="R50" s="20">
        <v>0.98000000000001819</v>
      </c>
      <c r="S50" s="14"/>
      <c r="U50" s="14"/>
    </row>
    <row r="51" spans="1:21" ht="18" customHeight="1" x14ac:dyDescent="0.45">
      <c r="A51" s="74">
        <v>2564</v>
      </c>
      <c r="B51" s="93">
        <v>268.173</v>
      </c>
      <c r="C51" s="94">
        <v>308.35000000000002</v>
      </c>
      <c r="D51" s="95">
        <v>44361</v>
      </c>
      <c r="E51" s="96">
        <v>267.113</v>
      </c>
      <c r="F51" s="94">
        <v>156.19999999999999</v>
      </c>
      <c r="G51" s="97">
        <v>44361</v>
      </c>
      <c r="H51" s="93">
        <v>264.97000000000003</v>
      </c>
      <c r="I51" s="94">
        <v>0.2</v>
      </c>
      <c r="J51" s="97">
        <v>242867</v>
      </c>
      <c r="K51" s="96">
        <v>264.97300000000001</v>
      </c>
      <c r="L51" s="94">
        <v>0.2</v>
      </c>
      <c r="M51" s="97">
        <v>242866</v>
      </c>
      <c r="N51" s="93">
        <v>170.3</v>
      </c>
      <c r="O51" s="98">
        <f t="shared" ref="O51" si="3">N51*0.0317097</f>
        <v>5.4001619100000005</v>
      </c>
      <c r="Q51" s="20">
        <v>4.1899999999999977</v>
      </c>
      <c r="R51" s="20">
        <v>0.98700000000002319</v>
      </c>
      <c r="S51" s="14"/>
      <c r="U51" s="14"/>
    </row>
    <row r="52" spans="1:21" ht="18" customHeight="1" x14ac:dyDescent="0.45">
      <c r="A52" s="74">
        <v>2565</v>
      </c>
      <c r="B52" s="93">
        <v>268.08</v>
      </c>
      <c r="C52" s="94">
        <v>280</v>
      </c>
      <c r="D52" s="95">
        <v>45492</v>
      </c>
      <c r="E52" s="96">
        <v>266.81</v>
      </c>
      <c r="F52" s="94">
        <v>116.05</v>
      </c>
      <c r="G52" s="97">
        <v>45516</v>
      </c>
      <c r="H52" s="93">
        <v>264.95999999999998</v>
      </c>
      <c r="I52" s="94">
        <v>0.57999999999999996</v>
      </c>
      <c r="J52" s="97">
        <v>45376</v>
      </c>
      <c r="K52" s="96">
        <v>264.95999999999998</v>
      </c>
      <c r="L52" s="94">
        <v>0.57999999999999996</v>
      </c>
      <c r="M52" s="97">
        <v>45377</v>
      </c>
      <c r="N52" s="93">
        <v>215.85</v>
      </c>
      <c r="O52" s="98">
        <v>6.84</v>
      </c>
      <c r="Q52" s="20">
        <v>4.0999999999999996</v>
      </c>
      <c r="R52" s="1">
        <v>0.98</v>
      </c>
      <c r="S52" s="14"/>
      <c r="U52" s="14"/>
    </row>
    <row r="53" spans="1:21" ht="18" customHeight="1" x14ac:dyDescent="0.45">
      <c r="A53" s="17">
        <v>2566</v>
      </c>
      <c r="B53" s="23">
        <v>267.75</v>
      </c>
      <c r="C53" s="99">
        <v>193.75</v>
      </c>
      <c r="D53" s="26">
        <v>45511</v>
      </c>
      <c r="E53" s="22">
        <v>267.51</v>
      </c>
      <c r="F53" s="21">
        <v>164.65</v>
      </c>
      <c r="G53" s="27">
        <v>45512</v>
      </c>
      <c r="H53" s="23">
        <v>264.95999999999998</v>
      </c>
      <c r="I53" s="21">
        <v>0.16</v>
      </c>
      <c r="J53" s="26">
        <v>45383</v>
      </c>
      <c r="K53" s="22">
        <v>264.95999999999998</v>
      </c>
      <c r="L53" s="21">
        <v>0.16</v>
      </c>
      <c r="M53" s="27">
        <v>45383</v>
      </c>
      <c r="N53" s="23">
        <v>196.75</v>
      </c>
      <c r="O53" s="24">
        <v>6.24</v>
      </c>
      <c r="Q53" s="19">
        <v>3.77</v>
      </c>
      <c r="R53" s="1">
        <v>0.98</v>
      </c>
    </row>
    <row r="54" spans="1:21" ht="23.1" customHeight="1" x14ac:dyDescent="0.45">
      <c r="A54" s="17"/>
      <c r="B54" s="23"/>
      <c r="C54" s="99"/>
      <c r="D54" s="26"/>
      <c r="E54" s="22"/>
      <c r="F54" s="21"/>
      <c r="G54" s="27"/>
      <c r="H54" s="23"/>
      <c r="I54" s="21"/>
      <c r="J54" s="26"/>
      <c r="K54" s="22"/>
      <c r="L54" s="21"/>
      <c r="M54" s="27"/>
      <c r="N54" s="23"/>
      <c r="O54" s="24"/>
      <c r="Q54" s="19"/>
      <c r="R54" s="19"/>
    </row>
    <row r="55" spans="1:21" x14ac:dyDescent="0.45">
      <c r="A55" s="17"/>
      <c r="B55" s="23"/>
      <c r="C55" s="99"/>
      <c r="D55" s="26"/>
      <c r="E55" s="22"/>
      <c r="F55" s="21"/>
      <c r="G55" s="27"/>
      <c r="H55" s="23"/>
      <c r="I55" s="21"/>
      <c r="J55" s="26"/>
      <c r="K55" s="22"/>
      <c r="L55" s="21"/>
      <c r="M55" s="27"/>
      <c r="N55" s="23"/>
      <c r="O55" s="24"/>
      <c r="Q55" s="19"/>
      <c r="R55" s="19"/>
    </row>
    <row r="56" spans="1:21" x14ac:dyDescent="0.45">
      <c r="A56" s="17"/>
      <c r="B56" s="23"/>
      <c r="C56" s="99"/>
      <c r="D56" s="26"/>
      <c r="E56" s="22"/>
      <c r="F56" s="21"/>
      <c r="G56" s="27"/>
      <c r="H56" s="23"/>
      <c r="I56" s="21"/>
      <c r="J56" s="26"/>
      <c r="K56" s="22"/>
      <c r="L56" s="21"/>
      <c r="M56" s="27"/>
      <c r="N56" s="23"/>
      <c r="O56" s="24"/>
      <c r="Q56" s="19"/>
      <c r="R56" s="19"/>
    </row>
    <row r="57" spans="1:21" x14ac:dyDescent="0.45">
      <c r="A57" s="17"/>
      <c r="B57" s="23"/>
      <c r="C57" s="99"/>
      <c r="D57" s="26"/>
      <c r="E57" s="22"/>
      <c r="F57" s="21"/>
      <c r="G57" s="27"/>
      <c r="H57" s="23"/>
      <c r="I57" s="21"/>
      <c r="J57" s="26"/>
      <c r="K57" s="22"/>
      <c r="L57" s="21"/>
      <c r="M57" s="27"/>
      <c r="N57" s="23"/>
      <c r="O57" s="24"/>
      <c r="Q57" s="19"/>
      <c r="R57" s="19"/>
    </row>
    <row r="58" spans="1:21" x14ac:dyDescent="0.45">
      <c r="A58" s="17"/>
      <c r="B58" s="23"/>
      <c r="C58" s="99"/>
      <c r="D58" s="26"/>
      <c r="E58" s="22"/>
      <c r="F58" s="21"/>
      <c r="G58" s="27"/>
      <c r="H58" s="23"/>
      <c r="I58" s="21"/>
      <c r="J58" s="26"/>
      <c r="K58" s="22"/>
      <c r="L58" s="21"/>
      <c r="M58" s="27"/>
      <c r="N58" s="23"/>
      <c r="O58" s="24"/>
      <c r="Q58" s="19"/>
      <c r="R58" s="19"/>
    </row>
    <row r="59" spans="1:21" x14ac:dyDescent="0.45">
      <c r="A59" s="17"/>
      <c r="B59" s="23"/>
      <c r="C59" s="99"/>
      <c r="D59" s="26"/>
      <c r="E59" s="22"/>
      <c r="F59" s="21"/>
      <c r="G59" s="27"/>
      <c r="H59" s="23"/>
      <c r="I59" s="21"/>
      <c r="J59" s="26"/>
      <c r="K59" s="22"/>
      <c r="L59" s="21"/>
      <c r="M59" s="27"/>
      <c r="N59" s="23"/>
      <c r="O59" s="24"/>
      <c r="Q59" s="19"/>
      <c r="R59" s="19"/>
    </row>
    <row r="60" spans="1:21" x14ac:dyDescent="0.45">
      <c r="A60" s="28"/>
      <c r="B60" s="100"/>
      <c r="C60" s="101"/>
      <c r="D60" s="102"/>
      <c r="E60" s="103"/>
      <c r="F60" s="104"/>
      <c r="G60" s="105"/>
      <c r="H60" s="100"/>
      <c r="I60" s="104"/>
      <c r="J60" s="102"/>
      <c r="K60" s="103"/>
      <c r="L60" s="104"/>
      <c r="M60" s="105"/>
      <c r="N60" s="100"/>
      <c r="O60" s="106"/>
      <c r="Q60" s="19"/>
      <c r="R60" s="19"/>
    </row>
    <row r="61" spans="1:21" x14ac:dyDescent="0.45">
      <c r="Q61" s="19"/>
      <c r="R61" s="19"/>
    </row>
    <row r="62" spans="1:21" x14ac:dyDescent="0.45">
      <c r="Q62" s="19"/>
      <c r="R62" s="19"/>
    </row>
    <row r="63" spans="1:21" x14ac:dyDescent="0.45">
      <c r="Q63" s="19"/>
      <c r="R63" s="19"/>
    </row>
    <row r="64" spans="1:21" x14ac:dyDescent="0.45">
      <c r="C64" s="107"/>
      <c r="D64" s="108" t="s">
        <v>20</v>
      </c>
      <c r="E64" s="109"/>
      <c r="F64" s="110"/>
      <c r="G64" s="107"/>
      <c r="H64" s="109"/>
      <c r="I64" s="110"/>
      <c r="J64" s="110"/>
      <c r="K64" s="107"/>
      <c r="Q64" s="19"/>
      <c r="R64" s="19"/>
    </row>
    <row r="65" spans="17:18" x14ac:dyDescent="0.45">
      <c r="Q65" s="19"/>
      <c r="R65" s="19"/>
    </row>
    <row r="66" spans="17:18" x14ac:dyDescent="0.45">
      <c r="Q66" s="19"/>
      <c r="R66" s="19"/>
    </row>
    <row r="67" spans="17:18" x14ac:dyDescent="0.45">
      <c r="Q67" s="19"/>
      <c r="R67" s="19"/>
    </row>
    <row r="68" spans="17:18" x14ac:dyDescent="0.45">
      <c r="Q68" s="19"/>
      <c r="R68" s="19"/>
    </row>
    <row r="69" spans="17:18" x14ac:dyDescent="0.45">
      <c r="Q69" s="19"/>
      <c r="R69" s="19"/>
    </row>
    <row r="70" spans="17:18" x14ac:dyDescent="0.45">
      <c r="Q70" s="19"/>
      <c r="R70" s="19"/>
    </row>
    <row r="71" spans="17:18" x14ac:dyDescent="0.45">
      <c r="Q71" s="19"/>
      <c r="R71" s="19"/>
    </row>
    <row r="72" spans="17:18" x14ac:dyDescent="0.45">
      <c r="Q72" s="19"/>
      <c r="R72" s="19"/>
    </row>
    <row r="73" spans="17:18" x14ac:dyDescent="0.45">
      <c r="Q73" s="19"/>
      <c r="R73" s="19"/>
    </row>
    <row r="74" spans="17:18" x14ac:dyDescent="0.45">
      <c r="Q74" s="19"/>
      <c r="R74" s="19"/>
    </row>
    <row r="75" spans="17:18" x14ac:dyDescent="0.45">
      <c r="Q75" s="19"/>
      <c r="R75" s="19"/>
    </row>
    <row r="76" spans="17:18" x14ac:dyDescent="0.45">
      <c r="Q76" s="19"/>
      <c r="R76" s="19"/>
    </row>
    <row r="77" spans="17:18" x14ac:dyDescent="0.45">
      <c r="Q77" s="19"/>
      <c r="R77" s="19"/>
    </row>
    <row r="78" spans="17:18" x14ac:dyDescent="0.45">
      <c r="Q78" s="19"/>
      <c r="R78" s="19"/>
    </row>
    <row r="79" spans="17:18" x14ac:dyDescent="0.45">
      <c r="Q79" s="19"/>
      <c r="R79" s="19"/>
    </row>
    <row r="80" spans="17:18" x14ac:dyDescent="0.45">
      <c r="Q80" s="19"/>
      <c r="R80" s="19"/>
    </row>
    <row r="81" spans="17:18" x14ac:dyDescent="0.45">
      <c r="Q81" s="19"/>
      <c r="R81" s="19"/>
    </row>
    <row r="82" spans="17:18" x14ac:dyDescent="0.45">
      <c r="Q82" s="19"/>
      <c r="R82" s="19"/>
    </row>
  </sheetData>
  <phoneticPr fontId="5" type="noConversion"/>
  <pageMargins left="0.31" right="0.11811023622047245" top="0.5" bottom="0.51181102362204722" header="0.51181102362204722" footer="3.937007874015748E-2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Data N.49</vt:lpstr>
      <vt:lpstr>กราฟ-N.49</vt:lpstr>
      <vt:lpstr>ปริมาณน้ำสูงสุด</vt:lpstr>
      <vt:lpstr>ปริมาณน้ำต่ำสุด</vt:lpstr>
      <vt:lpstr>'Data N.49'!Print_Titles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2010-11-30T02:41:19Z</cp:lastPrinted>
  <dcterms:created xsi:type="dcterms:W3CDTF">1994-01-31T08:04:27Z</dcterms:created>
  <dcterms:modified xsi:type="dcterms:W3CDTF">2024-06-20T02:05:20Z</dcterms:modified>
</cp:coreProperties>
</file>