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\น่าน\"/>
    </mc:Choice>
  </mc:AlternateContent>
  <xr:revisionPtr revIDLastSave="0" documentId="8_{138AC940-2317-4EB1-AD04-99FA9839F851}" xr6:coauthVersionLast="47" xr6:coauthVersionMax="47" xr10:uidLastSave="{00000000-0000-0000-0000-000000000000}"/>
  <bookViews>
    <workbookView xWindow="-120" yWindow="-120" windowWidth="19440" windowHeight="15000" activeTab="3" xr2:uid="{00000000-000D-0000-FFFF-FFFF00000000}"/>
  </bookViews>
  <sheets>
    <sheet name="กราฟ-N.64" sheetId="3" r:id="rId1"/>
    <sheet name="ปริมาณน้ำสูงสุด" sheetId="4" r:id="rId2"/>
    <sheet name="ปริมาณน้ำต่ำสุด" sheetId="6" r:id="rId3"/>
    <sheet name="Data N.64" sheetId="5" r:id="rId4"/>
  </sheets>
  <definedNames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O35" i="5" l="1"/>
  <c r="E10" i="5"/>
  <c r="E11" i="5"/>
  <c r="E12" i="5"/>
  <c r="E13" i="5"/>
  <c r="E14" i="5"/>
  <c r="E15" i="5"/>
  <c r="E16" i="5"/>
  <c r="E9" i="5"/>
  <c r="S5" i="5"/>
  <c r="K9" i="5"/>
  <c r="K10" i="5"/>
  <c r="K11" i="5"/>
  <c r="K12" i="5"/>
  <c r="K13" i="5"/>
  <c r="K14" i="5"/>
  <c r="K15" i="5"/>
  <c r="K16" i="5"/>
  <c r="E20" i="5"/>
  <c r="K20" i="5"/>
  <c r="O21" i="5"/>
  <c r="O22" i="5"/>
  <c r="O23" i="5"/>
  <c r="O24" i="5"/>
  <c r="O25" i="5"/>
  <c r="O26" i="5"/>
  <c r="O27" i="5"/>
  <c r="O28" i="5"/>
  <c r="O29" i="5"/>
  <c r="O30" i="5"/>
</calcChain>
</file>

<file path=xl/sharedStrings.xml><?xml version="1.0" encoding="utf-8"?>
<sst xmlns="http://schemas.openxmlformats.org/spreadsheetml/2006/main" count="42" uniqueCount="20">
  <si>
    <t xml:space="preserve">       ปริมาณน้ำรายปี</t>
  </si>
  <si>
    <t xml:space="preserve"> </t>
  </si>
  <si>
    <t>สถานี :  N.64  น้ำน่าน  บ้านผาขวาง  อ.เมือง จ.น่าน</t>
  </si>
  <si>
    <t>พื้นที่รับน้ำ   3476   ตร.กม.</t>
  </si>
  <si>
    <t>ตลิ่งฝั่งซ้าย 226.687 ม.(ร.ท.ก.) ตลิ่งฝั่งขวา  223.815 ม.(ร.ท.ก.) ท้องน้ำ  210.593ม.(ร.ท.ก.) ศูนย์เสาระดับน้ำ  210.90 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</si>
  <si>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</si>
  <si>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</si>
  <si>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</si>
  <si>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</si>
  <si>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</si>
  <si>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</si>
  <si>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</si>
  <si>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</si>
  <si>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</si>
  <si>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</si>
  <si>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</si>
  <si>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ม.(ร.ท.ก.)</t>
  </si>
  <si>
    <t>ลบ.ม./วิ</t>
  </si>
  <si>
    <t>ล้าน ลบ.ม.</t>
  </si>
  <si>
    <r>
      <t>หมายเหตุ</t>
    </r>
    <r>
      <rPr>
        <sz val="15"/>
        <rFont val="AngsanaUPC"/>
        <family val="1"/>
        <charset val="222"/>
      </rPr>
      <t xml:space="preserve">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</si>
</sst>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d\ \ด\ด\ด"/>
    <numFmt numFmtId="166" formatCode="d\ mmm"/>
    <numFmt numFmtId="167" formatCode="bbbb"/>
  </numFmts>
  <fonts count="27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5"/>
      <name val="AngsanaUPC"/>
      <family val="1"/>
      <charset val="222"/>
    </font>
    <font>
      <b/>
      <sz val="15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sz val="12"/>
      <color indexed="10"/>
      <name val="AngsanaUPC"/>
      <family val="1"/>
      <charset val="222"/>
    </font>
    <font>
      <b/>
      <u/>
      <sz val="15"/>
      <name val="AngsanaUPC"/>
      <family val="1"/>
      <charset val="222"/>
    </font>
    <font>
      <sz val="14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0" fillId="0" borderId="0"/>
    <xf numFmtId="0" fontId="10" fillId="0" borderId="0"/>
  </cellStyleXfs>
  <cellXfs count="133">
    <xf numFmtId="164" fontId="0" fillId="0" borderId="0" xfId="0"/>
    <xf numFmtId="0" fontId="19" fillId="0" borderId="0" xfId="28" applyFont="1"/>
    <xf numFmtId="165" fontId="20" fillId="0" borderId="0" xfId="28" applyNumberFormat="1" applyFont="1" applyAlignment="1">
      <alignment horizontal="centerContinuous"/>
    </xf>
    <xf numFmtId="2" fontId="19" fillId="0" borderId="0" xfId="28" applyNumberFormat="1" applyFont="1" applyAlignment="1">
      <alignment horizontal="centerContinuous"/>
    </xf>
    <xf numFmtId="165" fontId="19" fillId="0" borderId="0" xfId="28" applyNumberFormat="1" applyFont="1" applyAlignment="1">
      <alignment horizontal="centerContinuous"/>
    </xf>
    <xf numFmtId="0" fontId="20" fillId="0" borderId="0" xfId="28" applyFont="1" applyAlignment="1">
      <alignment horizontal="center"/>
    </xf>
    <xf numFmtId="2" fontId="20" fillId="0" borderId="0" xfId="28" applyNumberFormat="1" applyFont="1"/>
    <xf numFmtId="165" fontId="20" fillId="0" borderId="0" xfId="28" applyNumberFormat="1" applyFont="1" applyAlignment="1">
      <alignment horizontal="right"/>
    </xf>
    <xf numFmtId="2" fontId="20" fillId="0" borderId="0" xfId="28" applyNumberFormat="1" applyFont="1" applyAlignment="1">
      <alignment horizontal="center"/>
    </xf>
    <xf numFmtId="165" fontId="20" fillId="0" borderId="0" xfId="28" applyNumberFormat="1" applyFont="1" applyAlignment="1">
      <alignment horizontal="center"/>
    </xf>
    <xf numFmtId="2" fontId="20" fillId="0" borderId="0" xfId="28" applyNumberFormat="1" applyFont="1" applyAlignment="1">
      <alignment horizontal="right"/>
    </xf>
    <xf numFmtId="165" fontId="20" fillId="0" borderId="0" xfId="28" applyNumberFormat="1" applyFont="1"/>
    <xf numFmtId="0" fontId="20" fillId="0" borderId="0" xfId="28" applyFont="1" applyAlignment="1">
      <alignment horizontal="left"/>
    </xf>
    <xf numFmtId="0" fontId="20" fillId="0" borderId="0" xfId="28" applyFont="1"/>
    <xf numFmtId="167" fontId="21" fillId="0" borderId="0" xfId="28" applyNumberFormat="1" applyFont="1"/>
    <xf numFmtId="0" fontId="21" fillId="0" borderId="0" xfId="28" applyFont="1"/>
    <xf numFmtId="2" fontId="20" fillId="0" borderId="0" xfId="28" applyNumberFormat="1" applyFont="1" applyAlignment="1">
      <alignment horizontal="left"/>
    </xf>
    <xf numFmtId="2" fontId="21" fillId="0" borderId="0" xfId="28" applyNumberFormat="1" applyFont="1"/>
    <xf numFmtId="0" fontId="20" fillId="0" borderId="10" xfId="28" applyFont="1" applyBorder="1" applyAlignment="1">
      <alignment horizontal="center"/>
    </xf>
    <xf numFmtId="2" fontId="20" fillId="0" borderId="11" xfId="28" applyNumberFormat="1" applyFont="1" applyBorder="1" applyAlignment="1">
      <alignment horizontal="centerContinuous"/>
    </xf>
    <xf numFmtId="0" fontId="20" fillId="0" borderId="11" xfId="28" applyFont="1" applyBorder="1" applyAlignment="1">
      <alignment horizontal="centerContinuous"/>
    </xf>
    <xf numFmtId="165" fontId="20" fillId="0" borderId="11" xfId="28" applyNumberFormat="1" applyFont="1" applyBorder="1" applyAlignment="1">
      <alignment horizontal="centerContinuous"/>
    </xf>
    <xf numFmtId="165" fontId="20" fillId="0" borderId="12" xfId="28" applyNumberFormat="1" applyFont="1" applyBorder="1" applyAlignment="1">
      <alignment horizontal="centerContinuous"/>
    </xf>
    <xf numFmtId="165" fontId="20" fillId="0" borderId="13" xfId="28" applyNumberFormat="1" applyFont="1" applyBorder="1" applyAlignment="1">
      <alignment horizontal="centerContinuous"/>
    </xf>
    <xf numFmtId="2" fontId="20" fillId="0" borderId="14" xfId="28" applyNumberFormat="1" applyFont="1" applyBorder="1" applyAlignment="1">
      <alignment horizontal="centerContinuous"/>
    </xf>
    <xf numFmtId="2" fontId="20" fillId="0" borderId="15" xfId="28" applyNumberFormat="1" applyFont="1" applyBorder="1" applyAlignment="1">
      <alignment horizontal="centerContinuous"/>
    </xf>
    <xf numFmtId="2" fontId="22" fillId="0" borderId="0" xfId="28" applyNumberFormat="1" applyFont="1"/>
    <xf numFmtId="0" fontId="20" fillId="0" borderId="16" xfId="28" applyFont="1" applyBorder="1" applyAlignment="1">
      <alignment horizontal="center"/>
    </xf>
    <xf numFmtId="2" fontId="20" fillId="0" borderId="17" xfId="28" applyNumberFormat="1" applyFont="1" applyBorder="1" applyAlignment="1">
      <alignment horizontal="centerContinuous"/>
    </xf>
    <xf numFmtId="0" fontId="20" fillId="0" borderId="18" xfId="28" applyFont="1" applyBorder="1" applyAlignment="1">
      <alignment horizontal="centerContinuous"/>
    </xf>
    <xf numFmtId="165" fontId="20" fillId="0" borderId="17" xfId="28" applyNumberFormat="1" applyFont="1" applyBorder="1" applyAlignment="1">
      <alignment horizontal="centerContinuous"/>
    </xf>
    <xf numFmtId="0" fontId="20" fillId="0" borderId="17" xfId="28" applyFont="1" applyBorder="1" applyAlignment="1">
      <alignment horizontal="centerContinuous"/>
    </xf>
    <xf numFmtId="165" fontId="20" fillId="0" borderId="19" xfId="28" applyNumberFormat="1" applyFont="1" applyBorder="1" applyAlignment="1">
      <alignment horizontal="centerContinuous"/>
    </xf>
    <xf numFmtId="0" fontId="22" fillId="0" borderId="0" xfId="28" applyFont="1"/>
    <xf numFmtId="2" fontId="23" fillId="0" borderId="16" xfId="28" applyNumberFormat="1" applyFont="1" applyBorder="1" applyAlignment="1">
      <alignment horizontal="center"/>
    </xf>
    <xf numFmtId="2" fontId="23" fillId="0" borderId="20" xfId="28" applyNumberFormat="1" applyFont="1" applyBorder="1"/>
    <xf numFmtId="165" fontId="23" fillId="0" borderId="20" xfId="28" applyNumberFormat="1" applyFont="1" applyBorder="1" applyAlignment="1">
      <alignment horizontal="center"/>
    </xf>
    <xf numFmtId="2" fontId="23" fillId="0" borderId="20" xfId="28" applyNumberFormat="1" applyFont="1" applyBorder="1" applyAlignment="1">
      <alignment horizontal="left"/>
    </xf>
    <xf numFmtId="2" fontId="23" fillId="0" borderId="20" xfId="28" applyNumberFormat="1" applyFont="1" applyBorder="1" applyAlignment="1">
      <alignment horizontal="center"/>
    </xf>
    <xf numFmtId="165" fontId="23" fillId="0" borderId="16" xfId="28" applyNumberFormat="1" applyFont="1" applyBorder="1" applyAlignment="1">
      <alignment horizontal="center"/>
    </xf>
    <xf numFmtId="2" fontId="19" fillId="0" borderId="0" xfId="28" applyNumberFormat="1" applyFont="1"/>
    <xf numFmtId="0" fontId="23" fillId="0" borderId="19" xfId="28" applyFont="1" applyBorder="1"/>
    <xf numFmtId="2" fontId="23" fillId="0" borderId="17" xfId="28" applyNumberFormat="1" applyFont="1" applyBorder="1"/>
    <xf numFmtId="2" fontId="23" fillId="0" borderId="17" xfId="28" applyNumberFormat="1" applyFont="1" applyBorder="1" applyAlignment="1">
      <alignment horizontal="center"/>
    </xf>
    <xf numFmtId="165" fontId="23" fillId="0" borderId="17" xfId="28" applyNumberFormat="1" applyFont="1" applyBorder="1" applyAlignment="1">
      <alignment horizontal="right"/>
    </xf>
    <xf numFmtId="165" fontId="23" fillId="0" borderId="17" xfId="28" applyNumberFormat="1" applyFont="1" applyBorder="1" applyAlignment="1">
      <alignment horizontal="center"/>
    </xf>
    <xf numFmtId="165" fontId="23" fillId="0" borderId="19" xfId="28" applyNumberFormat="1" applyFont="1" applyBorder="1"/>
    <xf numFmtId="0" fontId="21" fillId="0" borderId="10" xfId="28" applyFont="1" applyBorder="1"/>
    <xf numFmtId="2" fontId="21" fillId="0" borderId="21" xfId="28" applyNumberFormat="1" applyFont="1" applyBorder="1"/>
    <xf numFmtId="2" fontId="21" fillId="0" borderId="22" xfId="28" applyNumberFormat="1" applyFont="1" applyBorder="1"/>
    <xf numFmtId="166" fontId="21" fillId="0" borderId="23" xfId="28" applyNumberFormat="1" applyFont="1" applyBorder="1"/>
    <xf numFmtId="2" fontId="21" fillId="0" borderId="24" xfId="28" applyNumberFormat="1" applyFont="1" applyBorder="1"/>
    <xf numFmtId="166" fontId="21" fillId="0" borderId="25" xfId="28" applyNumberFormat="1" applyFont="1" applyBorder="1"/>
    <xf numFmtId="0" fontId="21" fillId="0" borderId="21" xfId="28" applyFont="1" applyBorder="1"/>
    <xf numFmtId="0" fontId="21" fillId="0" borderId="25" xfId="28" applyFont="1" applyBorder="1"/>
    <xf numFmtId="0" fontId="21" fillId="0" borderId="16" xfId="28" applyFont="1" applyBorder="1"/>
    <xf numFmtId="2" fontId="21" fillId="0" borderId="26" xfId="28" applyNumberFormat="1" applyFont="1" applyBorder="1"/>
    <xf numFmtId="2" fontId="21" fillId="0" borderId="27" xfId="28" applyNumberFormat="1" applyFont="1" applyBorder="1"/>
    <xf numFmtId="166" fontId="21" fillId="0" borderId="28" xfId="28" applyNumberFormat="1" applyFont="1" applyBorder="1"/>
    <xf numFmtId="166" fontId="21" fillId="0" borderId="29" xfId="28" applyNumberFormat="1" applyFont="1" applyBorder="1"/>
    <xf numFmtId="2" fontId="21" fillId="0" borderId="30" xfId="28" applyNumberFormat="1" applyFont="1" applyBorder="1"/>
    <xf numFmtId="2" fontId="21" fillId="0" borderId="29" xfId="28" applyNumberFormat="1" applyFont="1" applyBorder="1"/>
    <xf numFmtId="0" fontId="21" fillId="0" borderId="27" xfId="28" applyFont="1" applyBorder="1"/>
    <xf numFmtId="0" fontId="21" fillId="0" borderId="30" xfId="28" applyFont="1" applyBorder="1"/>
    <xf numFmtId="0" fontId="21" fillId="0" borderId="29" xfId="28" applyFont="1" applyBorder="1"/>
    <xf numFmtId="0" fontId="21" fillId="0" borderId="26" xfId="28" applyFont="1" applyBorder="1"/>
    <xf numFmtId="2" fontId="21" fillId="18" borderId="30" xfId="28" applyNumberFormat="1" applyFont="1" applyFill="1" applyBorder="1"/>
    <xf numFmtId="2" fontId="21" fillId="18" borderId="27" xfId="28" applyNumberFormat="1" applyFont="1" applyFill="1" applyBorder="1"/>
    <xf numFmtId="2" fontId="24" fillId="0" borderId="0" xfId="28" applyNumberFormat="1" applyFont="1"/>
    <xf numFmtId="0" fontId="19" fillId="0" borderId="16" xfId="28" applyFont="1" applyBorder="1"/>
    <xf numFmtId="165" fontId="21" fillId="0" borderId="28" xfId="28" applyNumberFormat="1" applyFont="1" applyBorder="1"/>
    <xf numFmtId="165" fontId="21" fillId="0" borderId="29" xfId="28" applyNumberFormat="1" applyFont="1" applyBorder="1"/>
    <xf numFmtId="0" fontId="19" fillId="0" borderId="19" xfId="28" applyFont="1" applyBorder="1"/>
    <xf numFmtId="2" fontId="19" fillId="0" borderId="31" xfId="28" applyNumberFormat="1" applyFont="1" applyBorder="1"/>
    <xf numFmtId="2" fontId="19" fillId="0" borderId="34" xfId="28" applyNumberFormat="1" applyFont="1" applyBorder="1"/>
    <xf numFmtId="2" fontId="19" fillId="0" borderId="32" xfId="28" applyNumberFormat="1" applyFont="1" applyBorder="1"/>
    <xf numFmtId="165" fontId="19" fillId="0" borderId="35" xfId="28" applyNumberFormat="1" applyFont="1" applyBorder="1"/>
    <xf numFmtId="2" fontId="19" fillId="0" borderId="35" xfId="28" applyNumberFormat="1" applyFont="1" applyBorder="1"/>
    <xf numFmtId="165" fontId="19" fillId="0" borderId="0" xfId="28" applyNumberFormat="1" applyFont="1"/>
    <xf numFmtId="0" fontId="26" fillId="0" borderId="0" xfId="27" applyFont="1"/>
    <xf numFmtId="2" fontId="26" fillId="0" borderId="0" xfId="27" applyNumberFormat="1" applyFont="1"/>
    <xf numFmtId="0" fontId="6" fillId="0" borderId="16" xfId="28" applyFont="1" applyBorder="1"/>
    <xf numFmtId="0" fontId="6" fillId="0" borderId="30" xfId="28" applyFont="1" applyBorder="1"/>
    <xf numFmtId="0" fontId="6" fillId="0" borderId="27" xfId="28" applyFont="1" applyBorder="1"/>
    <xf numFmtId="166" fontId="6" fillId="0" borderId="28" xfId="28" applyNumberFormat="1" applyFont="1" applyBorder="1"/>
    <xf numFmtId="0" fontId="6" fillId="0" borderId="26" xfId="28" applyFont="1" applyBorder="1"/>
    <xf numFmtId="166" fontId="6" fillId="0" borderId="29" xfId="28" applyNumberFormat="1" applyFont="1" applyBorder="1"/>
    <xf numFmtId="4" fontId="6" fillId="0" borderId="30" xfId="28" applyNumberFormat="1" applyFont="1" applyBorder="1"/>
    <xf numFmtId="0" fontId="6" fillId="0" borderId="29" xfId="28" applyFont="1" applyBorder="1"/>
    <xf numFmtId="0" fontId="6" fillId="0" borderId="16" xfId="27" applyFont="1" applyBorder="1"/>
    <xf numFmtId="0" fontId="6" fillId="0" borderId="30" xfId="27" applyFont="1" applyBorder="1"/>
    <xf numFmtId="4" fontId="6" fillId="0" borderId="27" xfId="27" applyNumberFormat="1" applyFont="1" applyBorder="1"/>
    <xf numFmtId="166" fontId="6" fillId="0" borderId="28" xfId="27" applyNumberFormat="1" applyFont="1" applyBorder="1"/>
    <xf numFmtId="0" fontId="6" fillId="0" borderId="26" xfId="27" applyFont="1" applyBorder="1"/>
    <xf numFmtId="166" fontId="6" fillId="0" borderId="29" xfId="27" applyNumberFormat="1" applyFont="1" applyBorder="1"/>
    <xf numFmtId="2" fontId="6" fillId="0" borderId="30" xfId="27" applyNumberFormat="1" applyFont="1" applyBorder="1"/>
    <xf numFmtId="2" fontId="6" fillId="0" borderId="27" xfId="27" applyNumberFormat="1" applyFont="1" applyBorder="1"/>
    <xf numFmtId="2" fontId="6" fillId="0" borderId="26" xfId="27" applyNumberFormat="1" applyFont="1" applyBorder="1"/>
    <xf numFmtId="0" fontId="6" fillId="0" borderId="27" xfId="27" applyFont="1" applyBorder="1"/>
    <xf numFmtId="4" fontId="6" fillId="0" borderId="30" xfId="27" applyNumberFormat="1" applyFont="1" applyBorder="1"/>
    <xf numFmtId="2" fontId="6" fillId="0" borderId="29" xfId="27" applyNumberFormat="1" applyFont="1" applyBorder="1"/>
    <xf numFmtId="4" fontId="21" fillId="0" borderId="30" xfId="28" applyNumberFormat="1" applyFont="1" applyBorder="1"/>
    <xf numFmtId="0" fontId="22" fillId="0" borderId="0" xfId="28" applyFont="1" applyAlignment="1">
      <alignment horizontal="right"/>
    </xf>
    <xf numFmtId="2" fontId="26" fillId="0" borderId="30" xfId="0" applyNumberFormat="1" applyFont="1" applyBorder="1"/>
    <xf numFmtId="4" fontId="26" fillId="0" borderId="27" xfId="0" applyNumberFormat="1" applyFont="1" applyBorder="1"/>
    <xf numFmtId="166" fontId="26" fillId="0" borderId="28" xfId="0" applyNumberFormat="1" applyFont="1" applyBorder="1"/>
    <xf numFmtId="164" fontId="26" fillId="0" borderId="26" xfId="0" applyFont="1" applyBorder="1"/>
    <xf numFmtId="166" fontId="26" fillId="0" borderId="29" xfId="0" applyNumberFormat="1" applyFont="1" applyBorder="1"/>
    <xf numFmtId="2" fontId="26" fillId="0" borderId="27" xfId="0" applyNumberFormat="1" applyFont="1" applyBorder="1"/>
    <xf numFmtId="4" fontId="26" fillId="0" borderId="30" xfId="0" applyNumberFormat="1" applyFont="1" applyBorder="1"/>
    <xf numFmtId="2" fontId="26" fillId="0" borderId="29" xfId="0" applyNumberFormat="1" applyFont="1" applyBorder="1"/>
    <xf numFmtId="0" fontId="10" fillId="0" borderId="0" xfId="46"/>
    <xf numFmtId="0" fontId="26" fillId="0" borderId="16" xfId="46" applyFont="1" applyBorder="1"/>
    <xf numFmtId="2" fontId="26" fillId="0" borderId="27" xfId="46" applyNumberFormat="1" applyFont="1" applyBorder="1" applyAlignment="1"/>
    <xf numFmtId="166" fontId="26" fillId="0" borderId="28" xfId="46" applyNumberFormat="1" applyFont="1" applyBorder="1" applyAlignment="1"/>
    <xf numFmtId="2" fontId="26" fillId="0" borderId="26" xfId="46" applyNumberFormat="1" applyFont="1" applyBorder="1" applyAlignment="1"/>
    <xf numFmtId="166" fontId="26" fillId="0" borderId="29" xfId="46" applyNumberFormat="1" applyFont="1" applyBorder="1" applyAlignment="1"/>
    <xf numFmtId="2" fontId="26" fillId="0" borderId="30" xfId="46" applyNumberFormat="1" applyFont="1" applyBorder="1" applyAlignment="1"/>
    <xf numFmtId="2" fontId="26" fillId="0" borderId="29" xfId="46" applyNumberFormat="1" applyFont="1" applyBorder="1" applyAlignment="1"/>
    <xf numFmtId="0" fontId="26" fillId="0" borderId="30" xfId="46" applyFont="1" applyBorder="1" applyAlignment="1"/>
    <xf numFmtId="0" fontId="26" fillId="0" borderId="26" xfId="46" applyFont="1" applyBorder="1" applyAlignment="1"/>
    <xf numFmtId="2" fontId="26" fillId="0" borderId="0" xfId="46" applyNumberFormat="1" applyFont="1"/>
    <xf numFmtId="4" fontId="26" fillId="0" borderId="27" xfId="46" applyNumberFormat="1" applyFont="1" applyBorder="1" applyAlignment="1"/>
    <xf numFmtId="4" fontId="26" fillId="0" borderId="30" xfId="46" applyNumberFormat="1" applyFont="1" applyBorder="1" applyAlignment="1"/>
    <xf numFmtId="2" fontId="21" fillId="0" borderId="32" xfId="28" applyNumberFormat="1" applyFont="1" applyBorder="1"/>
    <xf numFmtId="165" fontId="21" fillId="0" borderId="33" xfId="28" applyNumberFormat="1" applyFont="1" applyBorder="1"/>
    <xf numFmtId="0" fontId="21" fillId="0" borderId="34" xfId="28" applyFont="1" applyBorder="1"/>
    <xf numFmtId="165" fontId="21" fillId="0" borderId="35" xfId="28" applyNumberFormat="1" applyFont="1" applyBorder="1"/>
    <xf numFmtId="0" fontId="21" fillId="0" borderId="31" xfId="28" applyFont="1" applyBorder="1"/>
    <xf numFmtId="0" fontId="21" fillId="0" borderId="32" xfId="28" applyFont="1" applyBorder="1"/>
    <xf numFmtId="2" fontId="25" fillId="0" borderId="0" xfId="28" applyNumberFormat="1" applyFont="1" applyBorder="1"/>
    <xf numFmtId="165" fontId="19" fillId="0" borderId="0" xfId="28" applyNumberFormat="1" applyFont="1" applyBorder="1"/>
    <xf numFmtId="2" fontId="19" fillId="0" borderId="0" xfId="28" applyNumberFormat="1" applyFont="1" applyBorder="1"/>
  </cellXfs>
  <cellStyles count="47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Normal 2" xfId="45" xr:uid="{44075453-E7BA-4FBA-9B5A-13351CDE58D5}"/>
    <cellStyle name="Normal 3" xfId="46" xr:uid="{A870E74E-915E-4F22-8E85-FD721C6EC157}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เซลล์ที่มีลิงก์" xfId="25" xr:uid="{00000000-0005-0000-0000-000019000000}"/>
    <cellStyle name="แย่" xfId="32" xr:uid="{00000000-0005-0000-0000-000020000000}"/>
    <cellStyle name="แสดงผล" xfId="39" xr:uid="{00000000-0005-0000-0000-000027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6" xr:uid="{00000000-0005-0000-0000-00001A000000}"/>
    <cellStyle name="ปกติ_Data N.64" xfId="27" xr:uid="{00000000-0005-0000-0000-00001B000000}"/>
    <cellStyle name="ปกติ_H41N64" xfId="28" xr:uid="{00000000-0005-0000-0000-00001C000000}"/>
    <cellStyle name="ป้อนค่า" xfId="29" xr:uid="{00000000-0005-0000-0000-00001D000000}"/>
    <cellStyle name="ปานกลาง" xfId="30" xr:uid="{00000000-0005-0000-0000-00001E000000}"/>
    <cellStyle name="ผลรวม" xfId="31" xr:uid="{00000000-0005-0000-0000-00001F000000}"/>
    <cellStyle name="ส่วนที่ถูกเน้น1" xfId="33" xr:uid="{00000000-0005-0000-0000-000021000000}"/>
    <cellStyle name="ส่วนที่ถูกเน้น2" xfId="34" xr:uid="{00000000-0005-0000-0000-000022000000}"/>
    <cellStyle name="ส่วนที่ถูกเน้น3" xfId="35" xr:uid="{00000000-0005-0000-0000-000023000000}"/>
    <cellStyle name="ส่วนที่ถูกเน้น4" xfId="36" xr:uid="{00000000-0005-0000-0000-000024000000}"/>
    <cellStyle name="ส่วนที่ถูกเน้น5" xfId="37" xr:uid="{00000000-0005-0000-0000-000025000000}"/>
    <cellStyle name="ส่วนที่ถูกเน้น6" xfId="38" xr:uid="{00000000-0005-0000-0000-000026000000}"/>
    <cellStyle name="หมายเหตุ" xfId="40" xr:uid="{00000000-0005-0000-0000-000028000000}"/>
    <cellStyle name="หัวเรื่อง 1" xfId="41" xr:uid="{00000000-0005-0000-0000-000029000000}"/>
    <cellStyle name="หัวเรื่อง 2" xfId="42" xr:uid="{00000000-0005-0000-0000-00002A000000}"/>
    <cellStyle name="หัวเรื่อง 3" xfId="43" xr:uid="{00000000-0005-0000-0000-00002B000000}"/>
    <cellStyle name="หัวเรื่อง 4" xfId="44" xr:uid="{00000000-0005-0000-0000-00002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N.64 </a:t>
            </a:r>
            <a:r>
              <a:rPr lang="th-TH"/>
              <a:t>แม่น้ำน่าน บ้านผาขวาง อ.เมือง จ.น่าน</a:t>
            </a:r>
          </a:p>
        </c:rich>
      </c:tx>
      <c:layout>
        <c:manualLayout>
          <c:xMode val="edge"/>
          <c:yMode val="edge"/>
          <c:x val="0.28412874583795783"/>
          <c:y val="3.2626427406199018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9889012208657049E-2"/>
          <c:y val="0.24469820554649266"/>
          <c:w val="0.78357380688124312"/>
          <c:h val="0.58401305057096253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layout>
                <c:manualLayout>
                  <c:x val="2.7126464907757941E-3"/>
                  <c:y val="-1.7459848514041809E-2"/>
                </c:manualLayout>
              </c:layout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36-49B9-A5D5-3EE4249E3187}"/>
                </c:ext>
              </c:extLst>
            </c:dLbl>
            <c:dLbl>
              <c:idx val="24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36-49B9-A5D5-3EE4249E31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N.64'!$A$9:$A$37</c:f>
              <c:numCache>
                <c:formatCode>General</c:formatCode>
                <c:ptCount val="29"/>
                <c:pt idx="0">
                  <c:v>2538</c:v>
                </c:pt>
                <c:pt idx="1">
                  <c:v>2539</c:v>
                </c:pt>
                <c:pt idx="2">
                  <c:v>2540</c:v>
                </c:pt>
                <c:pt idx="3">
                  <c:v>2541</c:v>
                </c:pt>
                <c:pt idx="4">
                  <c:v>2542</c:v>
                </c:pt>
                <c:pt idx="5">
                  <c:v>2543</c:v>
                </c:pt>
                <c:pt idx="6">
                  <c:v>2544</c:v>
                </c:pt>
                <c:pt idx="7">
                  <c:v>2545</c:v>
                </c:pt>
                <c:pt idx="8">
                  <c:v>2546</c:v>
                </c:pt>
                <c:pt idx="9">
                  <c:v>2547</c:v>
                </c:pt>
                <c:pt idx="10">
                  <c:v>2548</c:v>
                </c:pt>
                <c:pt idx="11">
                  <c:v>2549</c:v>
                </c:pt>
                <c:pt idx="12">
                  <c:v>2550</c:v>
                </c:pt>
                <c:pt idx="13">
                  <c:v>2551</c:v>
                </c:pt>
                <c:pt idx="14">
                  <c:v>2552</c:v>
                </c:pt>
                <c:pt idx="15">
                  <c:v>2553</c:v>
                </c:pt>
                <c:pt idx="16">
                  <c:v>2554</c:v>
                </c:pt>
                <c:pt idx="17">
                  <c:v>2555</c:v>
                </c:pt>
                <c:pt idx="18">
                  <c:v>2556</c:v>
                </c:pt>
                <c:pt idx="19">
                  <c:v>2557</c:v>
                </c:pt>
                <c:pt idx="20">
                  <c:v>2558</c:v>
                </c:pt>
                <c:pt idx="21">
                  <c:v>2559</c:v>
                </c:pt>
                <c:pt idx="22">
                  <c:v>2560</c:v>
                </c:pt>
                <c:pt idx="23">
                  <c:v>2561</c:v>
                </c:pt>
                <c:pt idx="24">
                  <c:v>2562</c:v>
                </c:pt>
                <c:pt idx="25">
                  <c:v>2563</c:v>
                </c:pt>
                <c:pt idx="26">
                  <c:v>2564</c:v>
                </c:pt>
                <c:pt idx="27">
                  <c:v>2565</c:v>
                </c:pt>
                <c:pt idx="28">
                  <c:v>2566</c:v>
                </c:pt>
              </c:numCache>
            </c:numRef>
          </c:cat>
          <c:val>
            <c:numRef>
              <c:f>'Data N.64'!$Q$9:$Q$37</c:f>
              <c:numCache>
                <c:formatCode>0.00</c:formatCode>
                <c:ptCount val="29"/>
                <c:pt idx="0">
                  <c:v>9.9</c:v>
                </c:pt>
                <c:pt idx="1">
                  <c:v>7.15</c:v>
                </c:pt>
                <c:pt idx="2">
                  <c:v>6.9</c:v>
                </c:pt>
                <c:pt idx="3">
                  <c:v>5.9</c:v>
                </c:pt>
                <c:pt idx="4">
                  <c:v>7.8</c:v>
                </c:pt>
                <c:pt idx="5">
                  <c:v>9.85</c:v>
                </c:pt>
                <c:pt idx="6">
                  <c:v>8.3800000000000008</c:v>
                </c:pt>
                <c:pt idx="7">
                  <c:v>8.02</c:v>
                </c:pt>
                <c:pt idx="8">
                  <c:v>7.4699999999999989</c:v>
                </c:pt>
                <c:pt idx="9">
                  <c:v>9.5600000000000023</c:v>
                </c:pt>
                <c:pt idx="10">
                  <c:v>10.199999999999989</c:v>
                </c:pt>
                <c:pt idx="11">
                  <c:v>14.25</c:v>
                </c:pt>
                <c:pt idx="12">
                  <c:v>6.5600000000000023</c:v>
                </c:pt>
                <c:pt idx="13">
                  <c:v>9.7999999999999829</c:v>
                </c:pt>
                <c:pt idx="14">
                  <c:v>6.8599999999999852</c:v>
                </c:pt>
                <c:pt idx="15">
                  <c:v>8.5499999999999829</c:v>
                </c:pt>
                <c:pt idx="16">
                  <c:v>11.699999999999989</c:v>
                </c:pt>
                <c:pt idx="17">
                  <c:v>6.0499999999999829</c:v>
                </c:pt>
                <c:pt idx="18">
                  <c:v>8.9199999999999875</c:v>
                </c:pt>
                <c:pt idx="19">
                  <c:v>8.3599999999999852</c:v>
                </c:pt>
                <c:pt idx="20">
                  <c:v>5.3499999999999943</c:v>
                </c:pt>
                <c:pt idx="21">
                  <c:v>9.3499999999999943</c:v>
                </c:pt>
                <c:pt idx="22">
                  <c:v>6.8700000000000045</c:v>
                </c:pt>
                <c:pt idx="23">
                  <c:v>10.949999999999989</c:v>
                </c:pt>
                <c:pt idx="24">
                  <c:v>7.5900000000000034</c:v>
                </c:pt>
                <c:pt idx="25">
                  <c:v>8.0499999999999829</c:v>
                </c:pt>
                <c:pt idx="26">
                  <c:v>7.5999999999999943</c:v>
                </c:pt>
                <c:pt idx="27">
                  <c:v>10.590000000000003</c:v>
                </c:pt>
                <c:pt idx="28">
                  <c:v>9.039999999999992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36-49B9-A5D5-3EE4249E3187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N.64'!$A$9:$A$37</c:f>
              <c:numCache>
                <c:formatCode>General</c:formatCode>
                <c:ptCount val="29"/>
                <c:pt idx="0">
                  <c:v>2538</c:v>
                </c:pt>
                <c:pt idx="1">
                  <c:v>2539</c:v>
                </c:pt>
                <c:pt idx="2">
                  <c:v>2540</c:v>
                </c:pt>
                <c:pt idx="3">
                  <c:v>2541</c:v>
                </c:pt>
                <c:pt idx="4">
                  <c:v>2542</c:v>
                </c:pt>
                <c:pt idx="5">
                  <c:v>2543</c:v>
                </c:pt>
                <c:pt idx="6">
                  <c:v>2544</c:v>
                </c:pt>
                <c:pt idx="7">
                  <c:v>2545</c:v>
                </c:pt>
                <c:pt idx="8">
                  <c:v>2546</c:v>
                </c:pt>
                <c:pt idx="9">
                  <c:v>2547</c:v>
                </c:pt>
                <c:pt idx="10">
                  <c:v>2548</c:v>
                </c:pt>
                <c:pt idx="11">
                  <c:v>2549</c:v>
                </c:pt>
                <c:pt idx="12">
                  <c:v>2550</c:v>
                </c:pt>
                <c:pt idx="13">
                  <c:v>2551</c:v>
                </c:pt>
                <c:pt idx="14">
                  <c:v>2552</c:v>
                </c:pt>
                <c:pt idx="15">
                  <c:v>2553</c:v>
                </c:pt>
                <c:pt idx="16">
                  <c:v>2554</c:v>
                </c:pt>
                <c:pt idx="17">
                  <c:v>2555</c:v>
                </c:pt>
                <c:pt idx="18">
                  <c:v>2556</c:v>
                </c:pt>
                <c:pt idx="19">
                  <c:v>2557</c:v>
                </c:pt>
                <c:pt idx="20">
                  <c:v>2558</c:v>
                </c:pt>
                <c:pt idx="21">
                  <c:v>2559</c:v>
                </c:pt>
                <c:pt idx="22">
                  <c:v>2560</c:v>
                </c:pt>
                <c:pt idx="23">
                  <c:v>2561</c:v>
                </c:pt>
                <c:pt idx="24">
                  <c:v>2562</c:v>
                </c:pt>
                <c:pt idx="25">
                  <c:v>2563</c:v>
                </c:pt>
                <c:pt idx="26">
                  <c:v>2564</c:v>
                </c:pt>
                <c:pt idx="27">
                  <c:v>2565</c:v>
                </c:pt>
                <c:pt idx="28">
                  <c:v>2566</c:v>
                </c:pt>
              </c:numCache>
            </c:numRef>
          </c:cat>
          <c:val>
            <c:numRef>
              <c:f>'Data N.64'!$R$9:$R$37</c:f>
              <c:numCache>
                <c:formatCode>0.00</c:formatCode>
                <c:ptCount val="29"/>
                <c:pt idx="0">
                  <c:v>0.91</c:v>
                </c:pt>
                <c:pt idx="1">
                  <c:v>0.98</c:v>
                </c:pt>
                <c:pt idx="2">
                  <c:v>0.9</c:v>
                </c:pt>
                <c:pt idx="3">
                  <c:v>0.87</c:v>
                </c:pt>
                <c:pt idx="4">
                  <c:v>0.93</c:v>
                </c:pt>
                <c:pt idx="5">
                  <c:v>0.95</c:v>
                </c:pt>
                <c:pt idx="6">
                  <c:v>0.93</c:v>
                </c:pt>
                <c:pt idx="7">
                  <c:v>0.76</c:v>
                </c:pt>
                <c:pt idx="8">
                  <c:v>0.60999999999998522</c:v>
                </c:pt>
                <c:pt idx="9">
                  <c:v>0.59999999999999432</c:v>
                </c:pt>
                <c:pt idx="10">
                  <c:v>0.60999999999998522</c:v>
                </c:pt>
                <c:pt idx="11">
                  <c:v>0.65999999999999659</c:v>
                </c:pt>
                <c:pt idx="12">
                  <c:v>0.63999999999998636</c:v>
                </c:pt>
                <c:pt idx="13">
                  <c:v>0.66999999999998749</c:v>
                </c:pt>
                <c:pt idx="14">
                  <c:v>0.59999999999999432</c:v>
                </c:pt>
                <c:pt idx="15">
                  <c:v>0.53899999999998727</c:v>
                </c:pt>
                <c:pt idx="16">
                  <c:v>0.66999999999998749</c:v>
                </c:pt>
                <c:pt idx="17">
                  <c:v>0.59999999999999432</c:v>
                </c:pt>
                <c:pt idx="18">
                  <c:v>0.65000000000000568</c:v>
                </c:pt>
                <c:pt idx="19">
                  <c:v>0.63999999999998636</c:v>
                </c:pt>
                <c:pt idx="20">
                  <c:v>0.5</c:v>
                </c:pt>
                <c:pt idx="21">
                  <c:v>0.48999999999998067</c:v>
                </c:pt>
                <c:pt idx="22">
                  <c:v>0.56999999999999318</c:v>
                </c:pt>
                <c:pt idx="23">
                  <c:v>0.59999999999999432</c:v>
                </c:pt>
                <c:pt idx="24">
                  <c:v>0.40000000000000568</c:v>
                </c:pt>
                <c:pt idx="25">
                  <c:v>0.37000000000000455</c:v>
                </c:pt>
                <c:pt idx="26">
                  <c:v>0.48999999999998067</c:v>
                </c:pt>
                <c:pt idx="27">
                  <c:v>0.50999999999999091</c:v>
                </c:pt>
                <c:pt idx="28">
                  <c:v>0.44999999999998863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36-49B9-A5D5-3EE4249E3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65242672"/>
        <c:axId val="1"/>
      </c:barChart>
      <c:catAx>
        <c:axId val="86524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614872364039955"/>
              <c:y val="0.90701468189233281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5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0"/>
              <c:y val="0.43066884176182707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865242672"/>
        <c:crosses val="autoZero"/>
        <c:crossBetween val="between"/>
        <c:majorUnit val="2"/>
        <c:minorUnit val="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31742508324085"/>
          <c:y val="0.26753670473083196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N.64 </a:t>
            </a:r>
            <a:r>
              <a:rPr lang="th-TH"/>
              <a:t>แม่น้ำน่าน บ้านผาขวาง อ.เมือง จ.น่าน</a:t>
            </a:r>
          </a:p>
        </c:rich>
      </c:tx>
      <c:layout>
        <c:manualLayout>
          <c:xMode val="edge"/>
          <c:yMode val="edge"/>
          <c:x val="0.32471561530506721"/>
          <c:y val="3.55932203389830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95863495346432"/>
          <c:y val="0.24915254237288137"/>
          <c:w val="0.80041365046535673"/>
          <c:h val="0.5728813559322033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43-4E5E-9AF2-A84D2D486DE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N.64'!$A$9:$A$37</c:f>
              <c:numCache>
                <c:formatCode>General</c:formatCode>
                <c:ptCount val="29"/>
                <c:pt idx="0">
                  <c:v>2538</c:v>
                </c:pt>
                <c:pt idx="1">
                  <c:v>2539</c:v>
                </c:pt>
                <c:pt idx="2">
                  <c:v>2540</c:v>
                </c:pt>
                <c:pt idx="3">
                  <c:v>2541</c:v>
                </c:pt>
                <c:pt idx="4">
                  <c:v>2542</c:v>
                </c:pt>
                <c:pt idx="5">
                  <c:v>2543</c:v>
                </c:pt>
                <c:pt idx="6">
                  <c:v>2544</c:v>
                </c:pt>
                <c:pt idx="7">
                  <c:v>2545</c:v>
                </c:pt>
                <c:pt idx="8">
                  <c:v>2546</c:v>
                </c:pt>
                <c:pt idx="9">
                  <c:v>2547</c:v>
                </c:pt>
                <c:pt idx="10">
                  <c:v>2548</c:v>
                </c:pt>
                <c:pt idx="11">
                  <c:v>2549</c:v>
                </c:pt>
                <c:pt idx="12">
                  <c:v>2550</c:v>
                </c:pt>
                <c:pt idx="13">
                  <c:v>2551</c:v>
                </c:pt>
                <c:pt idx="14">
                  <c:v>2552</c:v>
                </c:pt>
                <c:pt idx="15">
                  <c:v>2553</c:v>
                </c:pt>
                <c:pt idx="16">
                  <c:v>2554</c:v>
                </c:pt>
                <c:pt idx="17">
                  <c:v>2555</c:v>
                </c:pt>
                <c:pt idx="18">
                  <c:v>2556</c:v>
                </c:pt>
                <c:pt idx="19">
                  <c:v>2557</c:v>
                </c:pt>
                <c:pt idx="20">
                  <c:v>2558</c:v>
                </c:pt>
                <c:pt idx="21">
                  <c:v>2559</c:v>
                </c:pt>
                <c:pt idx="22">
                  <c:v>2560</c:v>
                </c:pt>
                <c:pt idx="23">
                  <c:v>2561</c:v>
                </c:pt>
                <c:pt idx="24">
                  <c:v>2562</c:v>
                </c:pt>
                <c:pt idx="25">
                  <c:v>2563</c:v>
                </c:pt>
                <c:pt idx="26">
                  <c:v>2564</c:v>
                </c:pt>
                <c:pt idx="27">
                  <c:v>2565</c:v>
                </c:pt>
                <c:pt idx="28">
                  <c:v>2566</c:v>
                </c:pt>
              </c:numCache>
            </c:numRef>
          </c:cat>
          <c:val>
            <c:numRef>
              <c:f>'Data N.64'!$C$9:$C$37</c:f>
              <c:numCache>
                <c:formatCode>0.00</c:formatCode>
                <c:ptCount val="29"/>
                <c:pt idx="0">
                  <c:v>1544</c:v>
                </c:pt>
                <c:pt idx="1">
                  <c:v>721</c:v>
                </c:pt>
                <c:pt idx="2">
                  <c:v>676</c:v>
                </c:pt>
                <c:pt idx="3">
                  <c:v>522</c:v>
                </c:pt>
                <c:pt idx="4">
                  <c:v>827</c:v>
                </c:pt>
                <c:pt idx="5">
                  <c:v>1295.5</c:v>
                </c:pt>
                <c:pt idx="6">
                  <c:v>956.3</c:v>
                </c:pt>
                <c:pt idx="7">
                  <c:v>858.1</c:v>
                </c:pt>
                <c:pt idx="8">
                  <c:v>774.9</c:v>
                </c:pt>
                <c:pt idx="9">
                  <c:v>1163.0999999999999</c:v>
                </c:pt>
                <c:pt idx="10">
                  <c:v>1262.5</c:v>
                </c:pt>
                <c:pt idx="11">
                  <c:v>2582</c:v>
                </c:pt>
                <c:pt idx="12">
                  <c:v>616</c:v>
                </c:pt>
                <c:pt idx="13">
                  <c:v>1125</c:v>
                </c:pt>
                <c:pt idx="14">
                  <c:v>738.8</c:v>
                </c:pt>
                <c:pt idx="15">
                  <c:v>978</c:v>
                </c:pt>
                <c:pt idx="16">
                  <c:v>1460</c:v>
                </c:pt>
                <c:pt idx="17" formatCode="General">
                  <c:v>704.75</c:v>
                </c:pt>
                <c:pt idx="18">
                  <c:v>1330.8</c:v>
                </c:pt>
                <c:pt idx="19">
                  <c:v>1019</c:v>
                </c:pt>
                <c:pt idx="20">
                  <c:v>583.5</c:v>
                </c:pt>
                <c:pt idx="21">
                  <c:v>1147.5</c:v>
                </c:pt>
                <c:pt idx="22" formatCode="General">
                  <c:v>697.25</c:v>
                </c:pt>
                <c:pt idx="23" formatCode="#,##0.00">
                  <c:v>1493</c:v>
                </c:pt>
                <c:pt idx="24" formatCode="General">
                  <c:v>865.95</c:v>
                </c:pt>
                <c:pt idx="25" formatCode="General">
                  <c:v>851</c:v>
                </c:pt>
                <c:pt idx="26" formatCode="#,##0.00">
                  <c:v>762.5</c:v>
                </c:pt>
                <c:pt idx="27" formatCode="#,##0.00">
                  <c:v>1103.5999999999999</c:v>
                </c:pt>
                <c:pt idx="28" formatCode="#,##0.00">
                  <c:v>887.2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43-4E5E-9AF2-A84D2D486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5240272"/>
        <c:axId val="1"/>
      </c:barChart>
      <c:catAx>
        <c:axId val="86524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9741468459152016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77966101694915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865240272"/>
        <c:crosses val="autoZero"/>
        <c:crossBetween val="between"/>
        <c:majorUnit val="500"/>
        <c:min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N.64 </a:t>
            </a:r>
            <a:r>
              <a:rPr lang="th-TH"/>
              <a:t>แม่น้ำน่าน บ้านผาขวาง อ.เมือง จ.น่าน</a:t>
            </a:r>
          </a:p>
        </c:rich>
      </c:tx>
      <c:layout>
        <c:manualLayout>
          <c:xMode val="edge"/>
          <c:yMode val="edge"/>
          <c:x val="0.32471561530506721"/>
          <c:y val="3.55932203389830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41261633919338"/>
          <c:y val="0.24915254237288137"/>
          <c:w val="0.81695966907962769"/>
          <c:h val="0.572881355932203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N.64'!$A$9:$A$37</c:f>
              <c:numCache>
                <c:formatCode>General</c:formatCode>
                <c:ptCount val="29"/>
                <c:pt idx="0">
                  <c:v>2538</c:v>
                </c:pt>
                <c:pt idx="1">
                  <c:v>2539</c:v>
                </c:pt>
                <c:pt idx="2">
                  <c:v>2540</c:v>
                </c:pt>
                <c:pt idx="3">
                  <c:v>2541</c:v>
                </c:pt>
                <c:pt idx="4">
                  <c:v>2542</c:v>
                </c:pt>
                <c:pt idx="5">
                  <c:v>2543</c:v>
                </c:pt>
                <c:pt idx="6">
                  <c:v>2544</c:v>
                </c:pt>
                <c:pt idx="7">
                  <c:v>2545</c:v>
                </c:pt>
                <c:pt idx="8">
                  <c:v>2546</c:v>
                </c:pt>
                <c:pt idx="9">
                  <c:v>2547</c:v>
                </c:pt>
                <c:pt idx="10">
                  <c:v>2548</c:v>
                </c:pt>
                <c:pt idx="11">
                  <c:v>2549</c:v>
                </c:pt>
                <c:pt idx="12">
                  <c:v>2550</c:v>
                </c:pt>
                <c:pt idx="13">
                  <c:v>2551</c:v>
                </c:pt>
                <c:pt idx="14">
                  <c:v>2552</c:v>
                </c:pt>
                <c:pt idx="15">
                  <c:v>2553</c:v>
                </c:pt>
                <c:pt idx="16">
                  <c:v>2554</c:v>
                </c:pt>
                <c:pt idx="17">
                  <c:v>2555</c:v>
                </c:pt>
                <c:pt idx="18">
                  <c:v>2556</c:v>
                </c:pt>
                <c:pt idx="19">
                  <c:v>2557</c:v>
                </c:pt>
                <c:pt idx="20">
                  <c:v>2558</c:v>
                </c:pt>
                <c:pt idx="21">
                  <c:v>2559</c:v>
                </c:pt>
                <c:pt idx="22">
                  <c:v>2560</c:v>
                </c:pt>
                <c:pt idx="23">
                  <c:v>2561</c:v>
                </c:pt>
                <c:pt idx="24">
                  <c:v>2562</c:v>
                </c:pt>
                <c:pt idx="25">
                  <c:v>2563</c:v>
                </c:pt>
                <c:pt idx="26">
                  <c:v>2564</c:v>
                </c:pt>
                <c:pt idx="27">
                  <c:v>2565</c:v>
                </c:pt>
                <c:pt idx="28">
                  <c:v>2566</c:v>
                </c:pt>
              </c:numCache>
            </c:numRef>
          </c:cat>
          <c:val>
            <c:numRef>
              <c:f>'Data N.64'!$I$9:$I$37</c:f>
              <c:numCache>
                <c:formatCode>0.00</c:formatCode>
                <c:ptCount val="29"/>
                <c:pt idx="0">
                  <c:v>5.3</c:v>
                </c:pt>
                <c:pt idx="1">
                  <c:v>6.5</c:v>
                </c:pt>
                <c:pt idx="2">
                  <c:v>5.45</c:v>
                </c:pt>
                <c:pt idx="3">
                  <c:v>3.55</c:v>
                </c:pt>
                <c:pt idx="4">
                  <c:v>6.26</c:v>
                </c:pt>
                <c:pt idx="5">
                  <c:v>6.85</c:v>
                </c:pt>
                <c:pt idx="6">
                  <c:v>5.56</c:v>
                </c:pt>
                <c:pt idx="7">
                  <c:v>13.12</c:v>
                </c:pt>
                <c:pt idx="8" formatCode="General">
                  <c:v>6.31</c:v>
                </c:pt>
                <c:pt idx="9">
                  <c:v>7.2</c:v>
                </c:pt>
                <c:pt idx="10">
                  <c:v>8.4</c:v>
                </c:pt>
                <c:pt idx="11" formatCode="General">
                  <c:v>11.74</c:v>
                </c:pt>
                <c:pt idx="12" formatCode="General">
                  <c:v>9.84</c:v>
                </c:pt>
                <c:pt idx="13" formatCode="General">
                  <c:v>6.39</c:v>
                </c:pt>
                <c:pt idx="14">
                  <c:v>5</c:v>
                </c:pt>
                <c:pt idx="15">
                  <c:v>2</c:v>
                </c:pt>
                <c:pt idx="16" formatCode="General">
                  <c:v>6.35</c:v>
                </c:pt>
                <c:pt idx="17">
                  <c:v>2.5</c:v>
                </c:pt>
                <c:pt idx="18">
                  <c:v>2.6</c:v>
                </c:pt>
                <c:pt idx="19" formatCode="General">
                  <c:v>3.98</c:v>
                </c:pt>
                <c:pt idx="20">
                  <c:v>0</c:v>
                </c:pt>
                <c:pt idx="21" formatCode="General">
                  <c:v>2.25</c:v>
                </c:pt>
                <c:pt idx="22" formatCode="General">
                  <c:v>3.34</c:v>
                </c:pt>
                <c:pt idx="23">
                  <c:v>5.9</c:v>
                </c:pt>
                <c:pt idx="24" formatCode="General">
                  <c:v>1</c:v>
                </c:pt>
                <c:pt idx="25" formatCode="General">
                  <c:v>2.0499999999999998</c:v>
                </c:pt>
                <c:pt idx="26">
                  <c:v>3.69</c:v>
                </c:pt>
                <c:pt idx="27">
                  <c:v>7.53</c:v>
                </c:pt>
                <c:pt idx="28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F-4642-9D35-1C98BF44C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65241232"/>
        <c:axId val="1"/>
      </c:barChart>
      <c:catAx>
        <c:axId val="865241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914167528438468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77966101694915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865241232"/>
        <c:crosses val="autoZero"/>
        <c:crossBetween val="between"/>
        <c:majorUnit val="2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3318A7-C856-8B4C-96F1-CA4D461CB71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6708DE-96B3-C6BC-1698-029942B5C54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05AE23-DE62-67D6-FD36-D45FAB0375D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45"/>
  <sheetViews>
    <sheetView tabSelected="1" topLeftCell="A27" workbookViewId="0">
      <selection activeCell="P40" sqref="P40"/>
    </sheetView>
  </sheetViews>
  <sheetFormatPr defaultColWidth="8.6640625" defaultRowHeight="21.75" x14ac:dyDescent="0.45"/>
  <cols>
    <col min="1" max="1" width="5.83203125" style="1" customWidth="1"/>
    <col min="2" max="2" width="9.5" style="40" customWidth="1"/>
    <col min="3" max="3" width="9.33203125" style="40" customWidth="1"/>
    <col min="4" max="4" width="7.6640625" style="78" customWidth="1"/>
    <col min="5" max="5" width="8.83203125" style="1" customWidth="1"/>
    <col min="6" max="6" width="9.1640625" style="40" customWidth="1"/>
    <col min="7" max="7" width="7.6640625" style="78" customWidth="1"/>
    <col min="8" max="8" width="9" style="40" customWidth="1"/>
    <col min="9" max="9" width="8.83203125" style="40" customWidth="1"/>
    <col min="10" max="10" width="7.6640625" style="78" customWidth="1"/>
    <col min="11" max="11" width="9.5" style="40" customWidth="1"/>
    <col min="12" max="12" width="9" style="40" customWidth="1"/>
    <col min="13" max="13" width="7.6640625" style="78" customWidth="1"/>
    <col min="14" max="14" width="9.6640625" style="1" customWidth="1"/>
    <col min="15" max="15" width="7.33203125" style="1" customWidth="1"/>
    <col min="16" max="16384" width="8.6640625" style="1"/>
  </cols>
  <sheetData>
    <row r="1" spans="1:42" x14ac:dyDescent="0.4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42" ht="6" customHeight="1" x14ac:dyDescent="0.45">
      <c r="A2" s="5"/>
      <c r="B2" s="6"/>
      <c r="C2" s="6"/>
      <c r="D2" s="7"/>
      <c r="E2" s="6"/>
      <c r="F2" s="6"/>
      <c r="G2" s="7"/>
      <c r="H2" s="6"/>
      <c r="I2" s="8"/>
      <c r="J2" s="9"/>
      <c r="K2" s="10"/>
      <c r="L2" s="10"/>
      <c r="M2" s="11"/>
      <c r="N2" s="6"/>
      <c r="O2" s="6"/>
    </row>
    <row r="3" spans="1:42" x14ac:dyDescent="0.45">
      <c r="A3" s="12" t="s">
        <v>2</v>
      </c>
      <c r="B3" s="6"/>
      <c r="C3" s="6"/>
      <c r="D3" s="7"/>
      <c r="E3" s="6"/>
      <c r="F3" s="6"/>
      <c r="G3" s="7"/>
      <c r="H3" s="6"/>
      <c r="I3" s="13"/>
      <c r="J3" s="11"/>
      <c r="K3" s="10"/>
      <c r="L3" s="9" t="s">
        <v>3</v>
      </c>
      <c r="M3" s="11"/>
      <c r="N3" s="6"/>
      <c r="O3" s="6"/>
      <c r="AO3" s="14">
        <v>35045</v>
      </c>
      <c r="AP3" s="15">
        <v>3686.31</v>
      </c>
    </row>
    <row r="4" spans="1:42" ht="22.5" customHeight="1" x14ac:dyDescent="0.45">
      <c r="A4" s="12" t="s">
        <v>4</v>
      </c>
      <c r="B4" s="16"/>
      <c r="C4" s="16"/>
      <c r="D4" s="7"/>
      <c r="E4" s="6"/>
      <c r="F4" s="6"/>
      <c r="G4" s="7"/>
      <c r="H4" s="6"/>
      <c r="I4" s="8"/>
      <c r="J4" s="9"/>
      <c r="K4" s="10"/>
      <c r="L4" s="10"/>
      <c r="M4" s="11"/>
      <c r="N4" s="6"/>
      <c r="O4" s="6"/>
      <c r="AO4" s="14">
        <v>35412</v>
      </c>
      <c r="AP4" s="17">
        <v>2428.9850000000001</v>
      </c>
    </row>
    <row r="5" spans="1:42" x14ac:dyDescent="0.45">
      <c r="A5" s="18"/>
      <c r="B5" s="19" t="s">
        <v>5</v>
      </c>
      <c r="C5" s="20"/>
      <c r="D5" s="21"/>
      <c r="E5" s="19"/>
      <c r="F5" s="19"/>
      <c r="G5" s="22"/>
      <c r="H5" s="22" t="s">
        <v>6</v>
      </c>
      <c r="I5" s="19"/>
      <c r="J5" s="21"/>
      <c r="K5" s="19"/>
      <c r="L5" s="19"/>
      <c r="M5" s="23"/>
      <c r="N5" s="24" t="s">
        <v>7</v>
      </c>
      <c r="O5" s="25"/>
      <c r="Q5" s="26">
        <v>210.9</v>
      </c>
      <c r="S5" s="40">
        <f>Q5+8.07</f>
        <v>218.97</v>
      </c>
      <c r="AO5" s="14">
        <v>35779</v>
      </c>
      <c r="AP5" s="17">
        <v>1741.838</v>
      </c>
    </row>
    <row r="6" spans="1:42" x14ac:dyDescent="0.45">
      <c r="A6" s="27" t="s">
        <v>8</v>
      </c>
      <c r="B6" s="28" t="s">
        <v>9</v>
      </c>
      <c r="C6" s="29"/>
      <c r="D6" s="30"/>
      <c r="E6" s="28" t="s">
        <v>10</v>
      </c>
      <c r="F6" s="31"/>
      <c r="G6" s="30"/>
      <c r="H6" s="28" t="s">
        <v>9</v>
      </c>
      <c r="I6" s="31"/>
      <c r="J6" s="30"/>
      <c r="K6" s="28" t="s">
        <v>10</v>
      </c>
      <c r="L6" s="31"/>
      <c r="M6" s="32"/>
      <c r="N6" s="28" t="s">
        <v>1</v>
      </c>
      <c r="O6" s="28"/>
      <c r="Q6" s="33"/>
      <c r="AO6" s="14">
        <v>36146</v>
      </c>
      <c r="AP6" s="17">
        <v>1337.8240000000001</v>
      </c>
    </row>
    <row r="7" spans="1:42" s="40" customFormat="1" x14ac:dyDescent="0.45">
      <c r="A7" s="34" t="s">
        <v>11</v>
      </c>
      <c r="B7" s="35" t="s">
        <v>12</v>
      </c>
      <c r="C7" s="35" t="s">
        <v>13</v>
      </c>
      <c r="D7" s="36" t="s">
        <v>14</v>
      </c>
      <c r="E7" s="37" t="s">
        <v>12</v>
      </c>
      <c r="F7" s="35" t="s">
        <v>13</v>
      </c>
      <c r="G7" s="36" t="s">
        <v>14</v>
      </c>
      <c r="H7" s="35" t="s">
        <v>12</v>
      </c>
      <c r="I7" s="37" t="s">
        <v>13</v>
      </c>
      <c r="J7" s="36" t="s">
        <v>14</v>
      </c>
      <c r="K7" s="38" t="s">
        <v>12</v>
      </c>
      <c r="L7" s="38" t="s">
        <v>13</v>
      </c>
      <c r="M7" s="39" t="s">
        <v>14</v>
      </c>
      <c r="N7" s="38" t="s">
        <v>13</v>
      </c>
      <c r="O7" s="38" t="s">
        <v>15</v>
      </c>
      <c r="Q7" s="26"/>
      <c r="AO7" s="14">
        <v>36513</v>
      </c>
      <c r="AP7" s="17">
        <v>2831.34</v>
      </c>
    </row>
    <row r="8" spans="1:42" x14ac:dyDescent="0.45">
      <c r="A8" s="41"/>
      <c r="B8" s="42" t="s">
        <v>16</v>
      </c>
      <c r="C8" s="43" t="s">
        <v>17</v>
      </c>
      <c r="D8" s="44"/>
      <c r="E8" s="42" t="s">
        <v>16</v>
      </c>
      <c r="F8" s="43" t="s">
        <v>17</v>
      </c>
      <c r="G8" s="44"/>
      <c r="H8" s="42" t="s">
        <v>16</v>
      </c>
      <c r="I8" s="43" t="s">
        <v>17</v>
      </c>
      <c r="J8" s="45"/>
      <c r="K8" s="42" t="s">
        <v>16</v>
      </c>
      <c r="L8" s="43" t="s">
        <v>17</v>
      </c>
      <c r="M8" s="46"/>
      <c r="N8" s="43" t="s">
        <v>18</v>
      </c>
      <c r="O8" s="42" t="s">
        <v>17</v>
      </c>
      <c r="Q8" s="102" t="s">
        <v>5</v>
      </c>
      <c r="R8" s="102" t="s">
        <v>6</v>
      </c>
      <c r="AO8" s="14">
        <v>36880</v>
      </c>
      <c r="AP8" s="17">
        <v>2294.08</v>
      </c>
    </row>
    <row r="9" spans="1:42" ht="18" customHeight="1" x14ac:dyDescent="0.45">
      <c r="A9" s="47">
        <v>2538</v>
      </c>
      <c r="B9" s="48">
        <v>220.8</v>
      </c>
      <c r="C9" s="49">
        <v>1544</v>
      </c>
      <c r="D9" s="50">
        <v>35676</v>
      </c>
      <c r="E9" s="51">
        <f t="shared" ref="E9:E16" si="0">$Q$5+R9</f>
        <v>211.81</v>
      </c>
      <c r="F9" s="49">
        <v>1353.6</v>
      </c>
      <c r="G9" s="52">
        <v>35674</v>
      </c>
      <c r="H9" s="48">
        <v>211.81</v>
      </c>
      <c r="I9" s="49">
        <v>5.3</v>
      </c>
      <c r="J9" s="50">
        <v>36277</v>
      </c>
      <c r="K9" s="51">
        <f t="shared" ref="K9:K16" si="1">$Q$5+U9</f>
        <v>210.9</v>
      </c>
      <c r="L9" s="49">
        <v>5.3</v>
      </c>
      <c r="M9" s="52">
        <v>35546</v>
      </c>
      <c r="N9" s="53">
        <v>3686.31</v>
      </c>
      <c r="O9" s="54">
        <v>116.6</v>
      </c>
      <c r="Q9" s="17">
        <v>9.9</v>
      </c>
      <c r="R9" s="17">
        <v>0.91</v>
      </c>
      <c r="T9" s="26"/>
      <c r="U9" s="26"/>
      <c r="AO9" s="14">
        <v>37247</v>
      </c>
      <c r="AP9" s="17">
        <v>2981.89</v>
      </c>
    </row>
    <row r="10" spans="1:42" ht="18" customHeight="1" x14ac:dyDescent="0.45">
      <c r="A10" s="55">
        <v>2539</v>
      </c>
      <c r="B10" s="56">
        <v>218.05</v>
      </c>
      <c r="C10" s="57">
        <v>721</v>
      </c>
      <c r="D10" s="58">
        <v>36359</v>
      </c>
      <c r="E10" s="56">
        <f t="shared" si="0"/>
        <v>211.88</v>
      </c>
      <c r="F10" s="57">
        <v>581</v>
      </c>
      <c r="G10" s="59">
        <v>36391</v>
      </c>
      <c r="H10" s="56">
        <v>211.88</v>
      </c>
      <c r="I10" s="57">
        <v>6.5</v>
      </c>
      <c r="J10" s="58">
        <v>36243</v>
      </c>
      <c r="K10" s="56">
        <f t="shared" si="1"/>
        <v>210.9</v>
      </c>
      <c r="L10" s="57">
        <v>6.5</v>
      </c>
      <c r="M10" s="59">
        <v>36243</v>
      </c>
      <c r="N10" s="60">
        <v>2428.9850000000001</v>
      </c>
      <c r="O10" s="61">
        <v>77.02</v>
      </c>
      <c r="Q10" s="17">
        <v>7.15</v>
      </c>
      <c r="R10" s="17">
        <v>0.98</v>
      </c>
      <c r="T10" s="26"/>
      <c r="U10" s="26"/>
      <c r="AO10" s="14">
        <v>37614</v>
      </c>
      <c r="AP10" s="15">
        <v>3313.2510000000002</v>
      </c>
    </row>
    <row r="11" spans="1:42" ht="18" customHeight="1" x14ac:dyDescent="0.45">
      <c r="A11" s="55">
        <v>2540</v>
      </c>
      <c r="B11" s="56">
        <v>217.8</v>
      </c>
      <c r="C11" s="57">
        <v>676</v>
      </c>
      <c r="D11" s="58">
        <v>36403</v>
      </c>
      <c r="E11" s="56">
        <f t="shared" si="0"/>
        <v>211.8</v>
      </c>
      <c r="F11" s="57">
        <v>631</v>
      </c>
      <c r="G11" s="59">
        <v>36406</v>
      </c>
      <c r="H11" s="56">
        <v>211.8</v>
      </c>
      <c r="I11" s="57">
        <v>5.45</v>
      </c>
      <c r="J11" s="58">
        <v>36241</v>
      </c>
      <c r="K11" s="56">
        <f t="shared" si="1"/>
        <v>210.9</v>
      </c>
      <c r="L11" s="57">
        <v>5.2</v>
      </c>
      <c r="M11" s="59">
        <v>36242</v>
      </c>
      <c r="N11" s="60">
        <v>1741.838</v>
      </c>
      <c r="O11" s="61">
        <v>55.23</v>
      </c>
      <c r="Q11" s="17">
        <v>6.9</v>
      </c>
      <c r="R11" s="17">
        <v>0.9</v>
      </c>
      <c r="T11" s="26"/>
      <c r="U11" s="26"/>
      <c r="AO11" s="14">
        <v>37981</v>
      </c>
      <c r="AP11" s="15">
        <v>2040.2639999999999</v>
      </c>
    </row>
    <row r="12" spans="1:42" ht="18" customHeight="1" x14ac:dyDescent="0.45">
      <c r="A12" s="55">
        <v>2541</v>
      </c>
      <c r="B12" s="56">
        <v>216.8</v>
      </c>
      <c r="C12" s="57">
        <v>522</v>
      </c>
      <c r="D12" s="58">
        <v>36411</v>
      </c>
      <c r="E12" s="56">
        <f t="shared" si="0"/>
        <v>211.77</v>
      </c>
      <c r="F12" s="57">
        <v>436.6</v>
      </c>
      <c r="G12" s="59">
        <v>36412</v>
      </c>
      <c r="H12" s="56">
        <v>211.77</v>
      </c>
      <c r="I12" s="57">
        <v>3.55</v>
      </c>
      <c r="J12" s="58">
        <v>36233</v>
      </c>
      <c r="K12" s="56">
        <f t="shared" si="1"/>
        <v>210.9</v>
      </c>
      <c r="L12" s="57">
        <v>3.55</v>
      </c>
      <c r="M12" s="59">
        <v>36233</v>
      </c>
      <c r="N12" s="60">
        <v>1337.8240000000001</v>
      </c>
      <c r="O12" s="61">
        <v>42.42</v>
      </c>
      <c r="Q12" s="17">
        <v>5.9</v>
      </c>
      <c r="R12" s="17">
        <v>0.87</v>
      </c>
      <c r="T12" s="26"/>
      <c r="U12" s="26"/>
      <c r="AO12" s="14">
        <v>38348</v>
      </c>
      <c r="AP12" s="15">
        <v>3320.83</v>
      </c>
    </row>
    <row r="13" spans="1:42" ht="18" customHeight="1" x14ac:dyDescent="0.45">
      <c r="A13" s="55">
        <v>2542</v>
      </c>
      <c r="B13" s="56">
        <v>218.7</v>
      </c>
      <c r="C13" s="57">
        <v>827</v>
      </c>
      <c r="D13" s="58">
        <v>37115</v>
      </c>
      <c r="E13" s="56">
        <f t="shared" si="0"/>
        <v>211.83</v>
      </c>
      <c r="F13" s="57">
        <v>766.5</v>
      </c>
      <c r="G13" s="59">
        <v>37115</v>
      </c>
      <c r="H13" s="56">
        <v>211.83</v>
      </c>
      <c r="I13" s="57">
        <v>6.26</v>
      </c>
      <c r="J13" s="58">
        <v>36996</v>
      </c>
      <c r="K13" s="56">
        <f t="shared" si="1"/>
        <v>210.9</v>
      </c>
      <c r="L13" s="57">
        <v>6.26</v>
      </c>
      <c r="M13" s="59">
        <v>36995</v>
      </c>
      <c r="N13" s="60">
        <v>2831.34</v>
      </c>
      <c r="O13" s="61">
        <v>89.54</v>
      </c>
      <c r="Q13" s="17">
        <v>7.8</v>
      </c>
      <c r="R13" s="17">
        <v>0.93</v>
      </c>
      <c r="T13" s="26"/>
      <c r="U13" s="26"/>
      <c r="AO13" s="14">
        <v>38715</v>
      </c>
      <c r="AP13" s="17">
        <v>2394.9993599999998</v>
      </c>
    </row>
    <row r="14" spans="1:42" ht="18" customHeight="1" x14ac:dyDescent="0.45">
      <c r="A14" s="55">
        <v>2543</v>
      </c>
      <c r="B14" s="56">
        <v>220.75</v>
      </c>
      <c r="C14" s="57">
        <v>1295.5</v>
      </c>
      <c r="D14" s="58">
        <v>37086</v>
      </c>
      <c r="E14" s="56">
        <f t="shared" si="0"/>
        <v>211.85</v>
      </c>
      <c r="F14" s="57">
        <v>1150.5999999999999</v>
      </c>
      <c r="G14" s="59">
        <v>37086</v>
      </c>
      <c r="H14" s="56">
        <v>211.85</v>
      </c>
      <c r="I14" s="57">
        <v>6.85</v>
      </c>
      <c r="J14" s="58">
        <v>37003</v>
      </c>
      <c r="K14" s="56">
        <f t="shared" si="1"/>
        <v>210.9</v>
      </c>
      <c r="L14" s="57">
        <v>6.85</v>
      </c>
      <c r="M14" s="59">
        <v>37003</v>
      </c>
      <c r="N14" s="60">
        <v>2294.08</v>
      </c>
      <c r="O14" s="61">
        <v>72.7</v>
      </c>
      <c r="Q14" s="17">
        <v>9.85</v>
      </c>
      <c r="R14" s="17">
        <v>0.95</v>
      </c>
      <c r="T14" s="26"/>
      <c r="U14" s="26"/>
      <c r="AO14" s="14">
        <v>39082</v>
      </c>
      <c r="AP14" s="17">
        <v>3039.8777280000004</v>
      </c>
    </row>
    <row r="15" spans="1:42" ht="18" customHeight="1" x14ac:dyDescent="0.45">
      <c r="A15" s="55">
        <v>2544</v>
      </c>
      <c r="B15" s="56">
        <v>219.28</v>
      </c>
      <c r="C15" s="57">
        <v>956.3</v>
      </c>
      <c r="D15" s="58">
        <v>37472</v>
      </c>
      <c r="E15" s="56">
        <f t="shared" si="0"/>
        <v>211.83</v>
      </c>
      <c r="F15" s="57">
        <v>946.9</v>
      </c>
      <c r="G15" s="59">
        <v>37472</v>
      </c>
      <c r="H15" s="56">
        <v>211.83</v>
      </c>
      <c r="I15" s="57">
        <v>5.56</v>
      </c>
      <c r="J15" s="58">
        <v>37374</v>
      </c>
      <c r="K15" s="56">
        <f t="shared" si="1"/>
        <v>210.9</v>
      </c>
      <c r="L15" s="57">
        <v>5.7</v>
      </c>
      <c r="M15" s="59">
        <v>37374</v>
      </c>
      <c r="N15" s="60">
        <v>2981.89</v>
      </c>
      <c r="O15" s="61">
        <v>94.6</v>
      </c>
      <c r="Q15" s="17">
        <v>8.3800000000000008</v>
      </c>
      <c r="R15" s="17">
        <v>0.93</v>
      </c>
      <c r="T15" s="26"/>
      <c r="U15" s="26"/>
      <c r="AO15" s="14">
        <v>39084</v>
      </c>
      <c r="AP15" s="15">
        <v>2097.04</v>
      </c>
    </row>
    <row r="16" spans="1:42" ht="18" customHeight="1" x14ac:dyDescent="0.45">
      <c r="A16" s="55">
        <v>2545</v>
      </c>
      <c r="B16" s="60">
        <v>218.92</v>
      </c>
      <c r="C16" s="57">
        <v>858.1</v>
      </c>
      <c r="D16" s="58">
        <v>37459</v>
      </c>
      <c r="E16" s="56">
        <f t="shared" si="0"/>
        <v>211.66</v>
      </c>
      <c r="F16" s="57">
        <v>830.2</v>
      </c>
      <c r="G16" s="59">
        <v>37459</v>
      </c>
      <c r="H16" s="60">
        <v>211.66</v>
      </c>
      <c r="I16" s="57">
        <v>13.12</v>
      </c>
      <c r="J16" s="58">
        <v>37341</v>
      </c>
      <c r="K16" s="56">
        <f t="shared" si="1"/>
        <v>210.9</v>
      </c>
      <c r="L16" s="62">
        <v>13.12</v>
      </c>
      <c r="M16" s="59">
        <v>37341</v>
      </c>
      <c r="N16" s="63">
        <v>3313.2510000000002</v>
      </c>
      <c r="O16" s="64">
        <v>105.06219523470001</v>
      </c>
      <c r="Q16" s="17">
        <v>8.02</v>
      </c>
      <c r="R16" s="17">
        <v>0.76</v>
      </c>
      <c r="T16" s="26"/>
      <c r="U16" s="26"/>
      <c r="AO16" s="14">
        <v>39450</v>
      </c>
      <c r="AP16" s="15">
        <v>3729.82</v>
      </c>
    </row>
    <row r="17" spans="1:42" ht="18" customHeight="1" x14ac:dyDescent="0.45">
      <c r="A17" s="55">
        <v>2546</v>
      </c>
      <c r="B17" s="63">
        <v>218.37</v>
      </c>
      <c r="C17" s="57">
        <v>774.9</v>
      </c>
      <c r="D17" s="58">
        <v>38607</v>
      </c>
      <c r="E17" s="56">
        <v>218.05</v>
      </c>
      <c r="F17" s="57">
        <v>720.5</v>
      </c>
      <c r="G17" s="59">
        <v>38607</v>
      </c>
      <c r="H17" s="65">
        <v>211.51</v>
      </c>
      <c r="I17" s="62">
        <v>6.31</v>
      </c>
      <c r="J17" s="59">
        <v>38441</v>
      </c>
      <c r="K17" s="56">
        <v>211.51</v>
      </c>
      <c r="L17" s="62">
        <v>6.31</v>
      </c>
      <c r="M17" s="59">
        <v>38441</v>
      </c>
      <c r="N17" s="63">
        <v>2040.2639999999999</v>
      </c>
      <c r="O17" s="64">
        <v>64.52</v>
      </c>
      <c r="Q17" s="17">
        <v>7.4699999999999989</v>
      </c>
      <c r="R17" s="17">
        <v>0.60999999999998522</v>
      </c>
      <c r="T17" s="26"/>
      <c r="AO17" s="14">
        <v>39816</v>
      </c>
      <c r="AP17" s="15">
        <v>1768.38</v>
      </c>
    </row>
    <row r="18" spans="1:42" ht="18" customHeight="1" x14ac:dyDescent="0.45">
      <c r="A18" s="55">
        <v>2547</v>
      </c>
      <c r="B18" s="63">
        <v>220.46</v>
      </c>
      <c r="C18" s="57">
        <v>1163.0999999999999</v>
      </c>
      <c r="D18" s="58">
        <v>38241</v>
      </c>
      <c r="E18" s="56">
        <v>219.91</v>
      </c>
      <c r="F18" s="57">
        <v>1062.8</v>
      </c>
      <c r="G18" s="59">
        <v>38242</v>
      </c>
      <c r="H18" s="56">
        <v>211.5</v>
      </c>
      <c r="I18" s="57">
        <v>7.2</v>
      </c>
      <c r="J18" s="59">
        <v>38047</v>
      </c>
      <c r="K18" s="56">
        <v>211.5</v>
      </c>
      <c r="L18" s="57">
        <v>7.2</v>
      </c>
      <c r="M18" s="59">
        <v>38047</v>
      </c>
      <c r="N18" s="63">
        <v>3320.83</v>
      </c>
      <c r="O18" s="64">
        <v>105.3</v>
      </c>
      <c r="Q18" s="17">
        <v>9.5600000000000023</v>
      </c>
      <c r="R18" s="17">
        <v>0.59999999999999432</v>
      </c>
      <c r="T18" s="26"/>
      <c r="AO18" s="14">
        <v>40182</v>
      </c>
      <c r="AP18" s="40">
        <v>2879.94</v>
      </c>
    </row>
    <row r="19" spans="1:42" ht="18" customHeight="1" x14ac:dyDescent="0.45">
      <c r="A19" s="55">
        <v>2548</v>
      </c>
      <c r="B19" s="60">
        <v>221.1</v>
      </c>
      <c r="C19" s="57">
        <v>1262.5</v>
      </c>
      <c r="D19" s="58">
        <v>38577</v>
      </c>
      <c r="E19" s="56">
        <v>220.1</v>
      </c>
      <c r="F19" s="57">
        <v>1077.5</v>
      </c>
      <c r="G19" s="59">
        <v>38577</v>
      </c>
      <c r="H19" s="65">
        <v>211.51</v>
      </c>
      <c r="I19" s="57">
        <v>8.4</v>
      </c>
      <c r="J19" s="59">
        <v>38468</v>
      </c>
      <c r="K19" s="56">
        <v>211.51</v>
      </c>
      <c r="L19" s="57">
        <v>8.4</v>
      </c>
      <c r="M19" s="59">
        <v>38468</v>
      </c>
      <c r="N19" s="60">
        <v>2394.9993599999998</v>
      </c>
      <c r="O19" s="61">
        <v>76.574309392265206</v>
      </c>
      <c r="Q19" s="17">
        <v>10.199999999999989</v>
      </c>
      <c r="R19" s="17">
        <v>0.60999999999998522</v>
      </c>
      <c r="T19" s="26"/>
    </row>
    <row r="20" spans="1:42" ht="18" customHeight="1" x14ac:dyDescent="0.45">
      <c r="A20" s="55">
        <v>2549</v>
      </c>
      <c r="B20" s="66">
        <v>225.15</v>
      </c>
      <c r="C20" s="67">
        <v>2582</v>
      </c>
      <c r="D20" s="58">
        <v>38585</v>
      </c>
      <c r="E20" s="56">
        <f>13.79+Q5</f>
        <v>224.69</v>
      </c>
      <c r="F20" s="62">
        <v>2281.25</v>
      </c>
      <c r="G20" s="59">
        <v>38585</v>
      </c>
      <c r="H20" s="60">
        <v>211.56</v>
      </c>
      <c r="I20" s="62">
        <v>11.74</v>
      </c>
      <c r="J20" s="59">
        <v>38077</v>
      </c>
      <c r="K20" s="56">
        <f>0.66+Q5</f>
        <v>211.56</v>
      </c>
      <c r="L20" s="62">
        <v>11.74</v>
      </c>
      <c r="M20" s="59">
        <v>38077</v>
      </c>
      <c r="N20" s="60">
        <v>3039.8777280000004</v>
      </c>
      <c r="O20" s="61">
        <v>96.393610791561613</v>
      </c>
      <c r="Q20" s="17">
        <v>14.25</v>
      </c>
      <c r="R20" s="17">
        <v>0.65999999999999659</v>
      </c>
      <c r="T20" s="26"/>
    </row>
    <row r="21" spans="1:42" ht="18" customHeight="1" x14ac:dyDescent="0.45">
      <c r="A21" s="55">
        <v>2550</v>
      </c>
      <c r="B21" s="60">
        <v>217.46</v>
      </c>
      <c r="C21" s="57">
        <v>616</v>
      </c>
      <c r="D21" s="58">
        <v>38606</v>
      </c>
      <c r="E21" s="56">
        <v>216.34</v>
      </c>
      <c r="F21" s="57">
        <v>458.2</v>
      </c>
      <c r="G21" s="59">
        <v>38606</v>
      </c>
      <c r="H21" s="60">
        <v>211.54</v>
      </c>
      <c r="I21" s="62">
        <v>9.84</v>
      </c>
      <c r="J21" s="59">
        <v>38087</v>
      </c>
      <c r="K21" s="56">
        <v>211.54</v>
      </c>
      <c r="L21" s="62">
        <v>9.84</v>
      </c>
      <c r="M21" s="59">
        <v>38087</v>
      </c>
      <c r="N21" s="63">
        <v>2097.04</v>
      </c>
      <c r="O21" s="61">
        <f t="shared" ref="O21:O30" si="2">N21*0.0317079</f>
        <v>66.492734615999993</v>
      </c>
      <c r="Q21" s="17">
        <v>6.5600000000000023</v>
      </c>
      <c r="R21" s="17">
        <v>0.63999999999998636</v>
      </c>
      <c r="T21" s="26"/>
    </row>
    <row r="22" spans="1:42" ht="18" customHeight="1" x14ac:dyDescent="0.45">
      <c r="A22" s="55">
        <v>2551</v>
      </c>
      <c r="B22" s="60">
        <v>220.7</v>
      </c>
      <c r="C22" s="57">
        <v>1125</v>
      </c>
      <c r="D22" s="58">
        <v>38572</v>
      </c>
      <c r="E22" s="65">
        <v>219.93</v>
      </c>
      <c r="F22" s="57">
        <v>979.4</v>
      </c>
      <c r="G22" s="59">
        <v>38572</v>
      </c>
      <c r="H22" s="60">
        <v>211.57</v>
      </c>
      <c r="I22" s="62">
        <v>6.39</v>
      </c>
      <c r="J22" s="59">
        <v>38081</v>
      </c>
      <c r="K22" s="56">
        <v>211.59</v>
      </c>
      <c r="L22" s="62">
        <v>6.93</v>
      </c>
      <c r="M22" s="59">
        <v>38082</v>
      </c>
      <c r="N22" s="63">
        <v>3729.82</v>
      </c>
      <c r="O22" s="64">
        <f t="shared" si="2"/>
        <v>118.264759578</v>
      </c>
      <c r="Q22" s="17">
        <v>9.7999999999999829</v>
      </c>
      <c r="R22" s="17">
        <v>0.66999999999998749</v>
      </c>
      <c r="T22" s="26"/>
    </row>
    <row r="23" spans="1:42" ht="18" customHeight="1" x14ac:dyDescent="0.45">
      <c r="A23" s="55">
        <v>2552</v>
      </c>
      <c r="B23" s="60">
        <v>217.76</v>
      </c>
      <c r="C23" s="57">
        <v>738.8</v>
      </c>
      <c r="D23" s="58">
        <v>38547</v>
      </c>
      <c r="E23" s="65">
        <v>216.01</v>
      </c>
      <c r="F23" s="57">
        <v>511.3</v>
      </c>
      <c r="G23" s="59">
        <v>38539</v>
      </c>
      <c r="H23" s="60">
        <v>211.5</v>
      </c>
      <c r="I23" s="57">
        <v>5</v>
      </c>
      <c r="J23" s="59">
        <v>38055</v>
      </c>
      <c r="K23" s="56">
        <v>211.5</v>
      </c>
      <c r="L23" s="57">
        <v>5</v>
      </c>
      <c r="M23" s="59">
        <v>38055</v>
      </c>
      <c r="N23" s="63">
        <v>1768.38</v>
      </c>
      <c r="O23" s="61">
        <f t="shared" si="2"/>
        <v>56.071616202000001</v>
      </c>
      <c r="Q23" s="17">
        <v>6.8599999999999852</v>
      </c>
      <c r="R23" s="17">
        <v>0.59999999999999432</v>
      </c>
      <c r="T23" s="26"/>
    </row>
    <row r="24" spans="1:42" ht="18" customHeight="1" x14ac:dyDescent="0.45">
      <c r="A24" s="55">
        <v>2553</v>
      </c>
      <c r="B24" s="63">
        <v>219.45</v>
      </c>
      <c r="C24" s="57">
        <v>978</v>
      </c>
      <c r="D24" s="58">
        <v>38551</v>
      </c>
      <c r="E24" s="65">
        <v>218.75</v>
      </c>
      <c r="F24" s="57">
        <v>880</v>
      </c>
      <c r="G24" s="59">
        <v>38611</v>
      </c>
      <c r="H24" s="60">
        <v>211.44</v>
      </c>
      <c r="I24" s="57">
        <v>2</v>
      </c>
      <c r="J24" s="59">
        <v>40277</v>
      </c>
      <c r="K24" s="56">
        <v>211.47300000000001</v>
      </c>
      <c r="L24" s="57">
        <v>3.5</v>
      </c>
      <c r="M24" s="59">
        <v>40277</v>
      </c>
      <c r="N24" s="63">
        <v>2879.94</v>
      </c>
      <c r="O24" s="61">
        <f t="shared" si="2"/>
        <v>91.316849525999999</v>
      </c>
      <c r="Q24" s="17">
        <v>8.5499999999999829</v>
      </c>
      <c r="R24" s="17">
        <v>0.53899999999998727</v>
      </c>
      <c r="T24" s="68"/>
    </row>
    <row r="25" spans="1:42" ht="18" customHeight="1" x14ac:dyDescent="0.45">
      <c r="A25" s="55">
        <v>2554</v>
      </c>
      <c r="B25" s="60">
        <v>222.6</v>
      </c>
      <c r="C25" s="57">
        <v>1460</v>
      </c>
      <c r="D25" s="58">
        <v>40721</v>
      </c>
      <c r="E25" s="56">
        <v>222.38900000000001</v>
      </c>
      <c r="F25" s="62">
        <v>1429.55</v>
      </c>
      <c r="G25" s="59">
        <v>40721</v>
      </c>
      <c r="H25" s="63">
        <v>211.57</v>
      </c>
      <c r="I25" s="62">
        <v>6.35</v>
      </c>
      <c r="J25" s="59">
        <v>40640</v>
      </c>
      <c r="K25" s="56">
        <v>211.58600000000001</v>
      </c>
      <c r="L25" s="62">
        <v>7.45</v>
      </c>
      <c r="M25" s="59">
        <v>40639</v>
      </c>
      <c r="N25" s="63">
        <v>4561.07</v>
      </c>
      <c r="O25" s="64">
        <f t="shared" si="2"/>
        <v>144.62195145299998</v>
      </c>
      <c r="Q25" s="17">
        <v>11.699999999999989</v>
      </c>
      <c r="R25" s="17">
        <v>0.66999999999998749</v>
      </c>
      <c r="T25" s="33"/>
    </row>
    <row r="26" spans="1:42" ht="18" customHeight="1" x14ac:dyDescent="0.45">
      <c r="A26" s="55">
        <v>2555</v>
      </c>
      <c r="B26" s="63">
        <v>216.95</v>
      </c>
      <c r="C26" s="62">
        <v>704.75</v>
      </c>
      <c r="D26" s="58">
        <v>41131</v>
      </c>
      <c r="E26" s="56">
        <v>216.35400000000001</v>
      </c>
      <c r="F26" s="62">
        <v>617.75</v>
      </c>
      <c r="G26" s="59">
        <v>41131</v>
      </c>
      <c r="H26" s="60">
        <v>211.5</v>
      </c>
      <c r="I26" s="57">
        <v>2.5</v>
      </c>
      <c r="J26" s="59">
        <v>40986</v>
      </c>
      <c r="K26" s="56">
        <v>211.51499999999999</v>
      </c>
      <c r="L26" s="57">
        <v>3.2</v>
      </c>
      <c r="M26" s="59">
        <v>40985</v>
      </c>
      <c r="N26" s="63">
        <v>2109.71</v>
      </c>
      <c r="O26" s="61">
        <f t="shared" si="2"/>
        <v>66.894473708999996</v>
      </c>
      <c r="Q26" s="17">
        <v>6.0499999999999829</v>
      </c>
      <c r="R26" s="17">
        <v>0.59999999999999432</v>
      </c>
      <c r="T26" s="26"/>
    </row>
    <row r="27" spans="1:42" ht="18" customHeight="1" x14ac:dyDescent="0.45">
      <c r="A27" s="55">
        <v>2556</v>
      </c>
      <c r="B27" s="63">
        <v>219.82</v>
      </c>
      <c r="C27" s="57">
        <v>1330.8</v>
      </c>
      <c r="D27" s="58">
        <v>41485</v>
      </c>
      <c r="E27" s="65">
        <v>218.34</v>
      </c>
      <c r="F27" s="57">
        <v>1049.5999999999999</v>
      </c>
      <c r="G27" s="59">
        <v>41485</v>
      </c>
      <c r="H27" s="63">
        <v>211.55</v>
      </c>
      <c r="I27" s="57">
        <v>2.6</v>
      </c>
      <c r="J27" s="59">
        <v>41351</v>
      </c>
      <c r="K27" s="56">
        <v>211.55</v>
      </c>
      <c r="L27" s="57">
        <v>2.6</v>
      </c>
      <c r="M27" s="59">
        <v>40986</v>
      </c>
      <c r="N27" s="63">
        <v>2026.95</v>
      </c>
      <c r="O27" s="64">
        <f t="shared" si="2"/>
        <v>64.270327905000002</v>
      </c>
      <c r="Q27" s="17">
        <v>8.9199999999999875</v>
      </c>
      <c r="R27" s="17">
        <v>0.65000000000000568</v>
      </c>
      <c r="T27" s="33"/>
    </row>
    <row r="28" spans="1:42" ht="18" customHeight="1" x14ac:dyDescent="0.45">
      <c r="A28" s="55">
        <v>2557</v>
      </c>
      <c r="B28" s="63">
        <v>219.26</v>
      </c>
      <c r="C28" s="57">
        <v>1019</v>
      </c>
      <c r="D28" s="58">
        <v>41881</v>
      </c>
      <c r="E28" s="65">
        <v>218.29</v>
      </c>
      <c r="F28" s="62">
        <v>877.05</v>
      </c>
      <c r="G28" s="59">
        <v>41881</v>
      </c>
      <c r="H28" s="63">
        <v>211.54</v>
      </c>
      <c r="I28" s="62">
        <v>3.98</v>
      </c>
      <c r="J28" s="59">
        <v>41730</v>
      </c>
      <c r="K28" s="65">
        <v>211.54</v>
      </c>
      <c r="L28" s="62">
        <v>3.98</v>
      </c>
      <c r="M28" s="59">
        <v>41731</v>
      </c>
      <c r="N28" s="63">
        <v>2029.24</v>
      </c>
      <c r="O28" s="61">
        <f t="shared" si="2"/>
        <v>64.342938996000001</v>
      </c>
      <c r="Q28" s="17">
        <v>8.3599999999999852</v>
      </c>
      <c r="R28" s="17">
        <v>0.63999999999998636</v>
      </c>
      <c r="T28" s="33"/>
    </row>
    <row r="29" spans="1:42" ht="18" customHeight="1" x14ac:dyDescent="0.45">
      <c r="A29" s="55">
        <v>2558</v>
      </c>
      <c r="B29" s="63">
        <v>216.25</v>
      </c>
      <c r="C29" s="57">
        <v>583.5</v>
      </c>
      <c r="D29" s="58">
        <v>42220</v>
      </c>
      <c r="E29" s="56">
        <v>215.80799999999999</v>
      </c>
      <c r="F29" s="57">
        <v>519.4</v>
      </c>
      <c r="G29" s="59">
        <v>42220</v>
      </c>
      <c r="H29" s="60">
        <v>211.4</v>
      </c>
      <c r="I29" s="57">
        <v>0</v>
      </c>
      <c r="J29" s="59">
        <v>42074</v>
      </c>
      <c r="K29" s="56">
        <v>211.4</v>
      </c>
      <c r="L29" s="57">
        <v>0</v>
      </c>
      <c r="M29" s="59">
        <v>42075</v>
      </c>
      <c r="N29" s="63">
        <v>1715.53</v>
      </c>
      <c r="O29" s="61">
        <f t="shared" si="2"/>
        <v>54.395853686999992</v>
      </c>
      <c r="Q29" s="17">
        <v>5.3499999999999943</v>
      </c>
      <c r="R29" s="17">
        <v>0.5</v>
      </c>
    </row>
    <row r="30" spans="1:42" ht="18" customHeight="1" x14ac:dyDescent="0.45">
      <c r="A30" s="55">
        <v>2559</v>
      </c>
      <c r="B30" s="63">
        <v>220.25</v>
      </c>
      <c r="C30" s="57">
        <v>1147.5</v>
      </c>
      <c r="D30" s="58">
        <v>42597</v>
      </c>
      <c r="E30" s="56">
        <v>218.46899999999999</v>
      </c>
      <c r="F30" s="57">
        <v>885.8</v>
      </c>
      <c r="G30" s="59">
        <v>42597</v>
      </c>
      <c r="H30" s="63">
        <v>211.39</v>
      </c>
      <c r="I30" s="62">
        <v>2.25</v>
      </c>
      <c r="J30" s="59">
        <v>42462</v>
      </c>
      <c r="K30" s="65">
        <v>211.39</v>
      </c>
      <c r="L30" s="62">
        <v>2.25</v>
      </c>
      <c r="M30" s="59">
        <v>42462</v>
      </c>
      <c r="N30" s="63">
        <v>2396.85</v>
      </c>
      <c r="O30" s="61">
        <f t="shared" si="2"/>
        <v>75.999080114999984</v>
      </c>
      <c r="Q30" s="17">
        <v>9.3499999999999943</v>
      </c>
      <c r="R30" s="17">
        <v>0.48999999999998067</v>
      </c>
    </row>
    <row r="31" spans="1:42" ht="18" customHeight="1" x14ac:dyDescent="0.45">
      <c r="A31" s="81">
        <v>2560</v>
      </c>
      <c r="B31" s="82">
        <v>217.77</v>
      </c>
      <c r="C31" s="83">
        <v>697.25</v>
      </c>
      <c r="D31" s="84">
        <v>43299</v>
      </c>
      <c r="E31" s="85">
        <v>217.48599999999999</v>
      </c>
      <c r="F31" s="83">
        <v>662.25</v>
      </c>
      <c r="G31" s="86">
        <v>43299</v>
      </c>
      <c r="H31" s="82">
        <v>211.47</v>
      </c>
      <c r="I31" s="83">
        <v>3.34</v>
      </c>
      <c r="J31" s="84">
        <v>43191</v>
      </c>
      <c r="K31" s="85">
        <v>211.47</v>
      </c>
      <c r="L31" s="83">
        <v>3.34</v>
      </c>
      <c r="M31" s="86">
        <v>43191</v>
      </c>
      <c r="N31" s="87">
        <v>2270.54</v>
      </c>
      <c r="O31" s="88">
        <v>71.989999999999995</v>
      </c>
      <c r="Q31" s="17">
        <v>6.8700000000000045</v>
      </c>
      <c r="R31" s="17">
        <v>0.56999999999999318</v>
      </c>
    </row>
    <row r="32" spans="1:42" ht="18" customHeight="1" x14ac:dyDescent="0.5">
      <c r="A32" s="89">
        <v>2561</v>
      </c>
      <c r="B32" s="90">
        <v>221.85</v>
      </c>
      <c r="C32" s="91">
        <v>1493</v>
      </c>
      <c r="D32" s="92">
        <v>43330</v>
      </c>
      <c r="E32" s="93">
        <v>221.32</v>
      </c>
      <c r="F32" s="91">
        <v>1387.4</v>
      </c>
      <c r="G32" s="94">
        <v>43330</v>
      </c>
      <c r="H32" s="95">
        <v>211.5</v>
      </c>
      <c r="I32" s="96">
        <v>5.9</v>
      </c>
      <c r="J32" s="94">
        <v>241882</v>
      </c>
      <c r="K32" s="97">
        <v>211.51300000000001</v>
      </c>
      <c r="L32" s="98">
        <v>6.36</v>
      </c>
      <c r="M32" s="94">
        <v>241882</v>
      </c>
      <c r="N32" s="99">
        <v>3356.07</v>
      </c>
      <c r="O32" s="100">
        <v>106.413931953</v>
      </c>
      <c r="P32" s="79"/>
      <c r="Q32" s="17">
        <v>10.949999999999989</v>
      </c>
      <c r="R32" s="17">
        <v>0.59999999999999432</v>
      </c>
      <c r="S32" s="79"/>
      <c r="T32" s="80"/>
    </row>
    <row r="33" spans="1:19" ht="18" customHeight="1" x14ac:dyDescent="0.45">
      <c r="A33" s="55">
        <v>2562</v>
      </c>
      <c r="B33" s="60">
        <v>218.49</v>
      </c>
      <c r="C33" s="62">
        <v>865.95</v>
      </c>
      <c r="D33" s="92">
        <v>44061</v>
      </c>
      <c r="E33" s="65">
        <v>217.453</v>
      </c>
      <c r="F33" s="62">
        <v>710.25</v>
      </c>
      <c r="G33" s="59">
        <v>44061</v>
      </c>
      <c r="H33" s="63">
        <v>211.3</v>
      </c>
      <c r="I33" s="62">
        <v>1</v>
      </c>
      <c r="J33" s="58">
        <v>43921</v>
      </c>
      <c r="K33" s="65">
        <v>211.33</v>
      </c>
      <c r="L33" s="62">
        <v>1.45</v>
      </c>
      <c r="M33" s="59">
        <v>43921</v>
      </c>
      <c r="N33" s="101">
        <v>1374.94</v>
      </c>
      <c r="O33" s="64">
        <v>43.6</v>
      </c>
      <c r="Q33" s="17">
        <v>7.5900000000000034</v>
      </c>
      <c r="R33" s="17">
        <v>0.40000000000000568</v>
      </c>
    </row>
    <row r="34" spans="1:19" ht="18" customHeight="1" x14ac:dyDescent="0.45">
      <c r="A34" s="81">
        <v>2563</v>
      </c>
      <c r="B34" s="63">
        <v>218.95</v>
      </c>
      <c r="C34" s="62">
        <v>851</v>
      </c>
      <c r="D34" s="92">
        <v>44047</v>
      </c>
      <c r="E34" s="65">
        <v>218.364</v>
      </c>
      <c r="F34" s="62">
        <v>768.4</v>
      </c>
      <c r="G34" s="59">
        <v>44047</v>
      </c>
      <c r="H34" s="63">
        <v>211.27</v>
      </c>
      <c r="I34" s="62">
        <v>2.0499999999999998</v>
      </c>
      <c r="J34" s="59">
        <v>43945</v>
      </c>
      <c r="K34" s="65">
        <v>211.28</v>
      </c>
      <c r="L34" s="62">
        <v>2.2000000000000002</v>
      </c>
      <c r="M34" s="59">
        <v>43945</v>
      </c>
      <c r="N34" s="101">
        <v>1453.69</v>
      </c>
      <c r="O34" s="64">
        <v>46.09</v>
      </c>
      <c r="Q34" s="17">
        <v>8.0499999999999829</v>
      </c>
      <c r="R34" s="17">
        <v>0.37000000000000455</v>
      </c>
    </row>
    <row r="35" spans="1:19" ht="18" customHeight="1" x14ac:dyDescent="0.5">
      <c r="A35" s="55">
        <v>2564</v>
      </c>
      <c r="B35" s="103">
        <v>218.5</v>
      </c>
      <c r="C35" s="104">
        <v>762.5</v>
      </c>
      <c r="D35" s="105">
        <v>44362</v>
      </c>
      <c r="E35" s="106">
        <v>217.614</v>
      </c>
      <c r="F35" s="104">
        <v>642.35</v>
      </c>
      <c r="G35" s="107">
        <v>44362</v>
      </c>
      <c r="H35" s="103">
        <v>211.39</v>
      </c>
      <c r="I35" s="108">
        <v>3.69</v>
      </c>
      <c r="J35" s="107">
        <v>242616</v>
      </c>
      <c r="K35" s="106">
        <v>211.39</v>
      </c>
      <c r="L35" s="108">
        <v>3.69</v>
      </c>
      <c r="M35" s="107">
        <v>242616</v>
      </c>
      <c r="N35" s="109">
        <v>1374.63</v>
      </c>
      <c r="O35" s="110">
        <f t="shared" ref="O35" si="3">N35*0.0317079</f>
        <v>43.586630577000001</v>
      </c>
      <c r="Q35" s="40">
        <v>7.5999999999999943</v>
      </c>
      <c r="R35" s="40">
        <v>0.48999999999998067</v>
      </c>
    </row>
    <row r="36" spans="1:19" ht="18" customHeight="1" x14ac:dyDescent="0.5">
      <c r="A36" s="112">
        <v>2565</v>
      </c>
      <c r="B36" s="119">
        <v>221.49</v>
      </c>
      <c r="C36" s="122">
        <v>1103.5999999999999</v>
      </c>
      <c r="D36" s="114">
        <v>44786</v>
      </c>
      <c r="E36" s="120">
        <v>220.785</v>
      </c>
      <c r="F36" s="122">
        <v>1007.7</v>
      </c>
      <c r="G36" s="116">
        <v>44786</v>
      </c>
      <c r="H36" s="117">
        <v>211.41</v>
      </c>
      <c r="I36" s="113">
        <v>7.53</v>
      </c>
      <c r="J36" s="116">
        <v>243343</v>
      </c>
      <c r="K36" s="115">
        <v>211.42599999999999</v>
      </c>
      <c r="L36" s="113">
        <v>8.19</v>
      </c>
      <c r="M36" s="116">
        <v>243343</v>
      </c>
      <c r="N36" s="123">
        <v>2290.4699999999998</v>
      </c>
      <c r="O36" s="118">
        <v>72.625993712999986</v>
      </c>
      <c r="P36" s="111"/>
      <c r="Q36" s="121">
        <v>10.590000000000003</v>
      </c>
      <c r="R36" s="121">
        <v>0.50999999999999091</v>
      </c>
      <c r="S36" s="111"/>
    </row>
    <row r="37" spans="1:19" ht="18" customHeight="1" x14ac:dyDescent="0.5">
      <c r="A37" s="112">
        <v>2566</v>
      </c>
      <c r="B37" s="119">
        <v>219.94</v>
      </c>
      <c r="C37" s="122">
        <v>887.2</v>
      </c>
      <c r="D37" s="114">
        <v>45147</v>
      </c>
      <c r="E37" s="120">
        <v>219.726</v>
      </c>
      <c r="F37" s="122">
        <v>859.9</v>
      </c>
      <c r="G37" s="116">
        <v>45147</v>
      </c>
      <c r="H37" s="117">
        <v>211.35</v>
      </c>
      <c r="I37" s="113">
        <v>1.75</v>
      </c>
      <c r="J37" s="116">
        <v>243367</v>
      </c>
      <c r="K37" s="115">
        <v>211.35</v>
      </c>
      <c r="L37" s="113">
        <v>1.75</v>
      </c>
      <c r="M37" s="116">
        <v>243367</v>
      </c>
      <c r="N37" s="123">
        <v>1833.26</v>
      </c>
      <c r="O37" s="118">
        <v>58.128824753999993</v>
      </c>
      <c r="P37" s="111"/>
      <c r="Q37" s="121">
        <v>9.039999999999992</v>
      </c>
      <c r="R37" s="121">
        <v>0.44999999999998863</v>
      </c>
      <c r="S37" s="111"/>
    </row>
    <row r="38" spans="1:19" ht="18" customHeight="1" x14ac:dyDescent="0.45">
      <c r="A38" s="69"/>
      <c r="B38" s="63"/>
      <c r="C38" s="62"/>
      <c r="D38" s="70"/>
      <c r="E38" s="65"/>
      <c r="F38" s="62"/>
      <c r="G38" s="71"/>
      <c r="H38" s="63"/>
      <c r="I38" s="62"/>
      <c r="J38" s="70"/>
      <c r="K38" s="65"/>
      <c r="L38" s="62"/>
      <c r="M38" s="71"/>
      <c r="N38" s="63"/>
      <c r="O38" s="64"/>
      <c r="Q38" s="40"/>
      <c r="R38" s="40"/>
    </row>
    <row r="39" spans="1:19" ht="18" customHeight="1" x14ac:dyDescent="0.45">
      <c r="A39" s="69"/>
      <c r="B39" s="63"/>
      <c r="C39" s="62"/>
      <c r="D39" s="70"/>
      <c r="E39" s="65"/>
      <c r="F39" s="62"/>
      <c r="G39" s="71"/>
      <c r="H39" s="63"/>
      <c r="I39" s="62"/>
      <c r="J39" s="70"/>
      <c r="K39" s="65"/>
      <c r="L39" s="62"/>
      <c r="M39" s="71"/>
      <c r="N39" s="63"/>
      <c r="O39" s="64"/>
      <c r="Q39" s="40"/>
      <c r="R39" s="40"/>
    </row>
    <row r="40" spans="1:19" ht="18" customHeight="1" x14ac:dyDescent="0.45">
      <c r="A40" s="69"/>
      <c r="B40" s="60"/>
      <c r="C40" s="57"/>
      <c r="D40" s="70"/>
      <c r="E40" s="65"/>
      <c r="F40" s="57"/>
      <c r="G40" s="71"/>
      <c r="H40" s="63"/>
      <c r="I40" s="62"/>
      <c r="J40" s="71"/>
      <c r="K40" s="56"/>
      <c r="L40" s="57"/>
      <c r="M40" s="71"/>
      <c r="N40" s="60"/>
      <c r="O40" s="61"/>
    </row>
    <row r="41" spans="1:19" ht="23.1" customHeight="1" x14ac:dyDescent="0.45">
      <c r="A41" s="72"/>
      <c r="B41" s="73"/>
      <c r="C41" s="124"/>
      <c r="D41" s="125"/>
      <c r="E41" s="126"/>
      <c r="F41" s="124"/>
      <c r="G41" s="127"/>
      <c r="H41" s="128"/>
      <c r="I41" s="129"/>
      <c r="J41" s="127"/>
      <c r="K41" s="74"/>
      <c r="L41" s="75"/>
      <c r="M41" s="76"/>
      <c r="N41" s="73"/>
      <c r="O41" s="77"/>
    </row>
    <row r="45" spans="1:19" x14ac:dyDescent="0.45">
      <c r="C45" s="130" t="s">
        <v>19</v>
      </c>
      <c r="D45" s="131"/>
      <c r="E45" s="132"/>
      <c r="F45" s="132"/>
      <c r="G45" s="131"/>
      <c r="H45" s="132"/>
      <c r="I45" s="132"/>
      <c r="J45" s="131"/>
    </row>
  </sheetData>
  <phoneticPr fontId="0" type="noConversion"/>
  <pageMargins left="0.2" right="0.1" top="0.56999999999999995" bottom="0.5" header="0.5" footer="0.05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N.64</vt:lpstr>
      <vt:lpstr>กราฟ-N.64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2010-11-30T03:42:14Z</cp:lastPrinted>
  <dcterms:created xsi:type="dcterms:W3CDTF">1994-01-31T08:04:27Z</dcterms:created>
  <dcterms:modified xsi:type="dcterms:W3CDTF">2024-06-20T02:08:02Z</dcterms:modified>
</cp:coreProperties>
</file>