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76" windowWidth="7440" windowHeight="8235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N65" sheetId="5" r:id="rId5"/>
  </sheets>
  <definedNames>
    <definedName name="_xlnm.Print_Area" localSheetId="4">'N65'!$G$1:$O$34</definedName>
  </definedNames>
  <calcPr fullCalcOnLoad="1"/>
</workbook>
</file>

<file path=xl/sharedStrings.xml><?xml version="1.0" encoding="utf-8"?>
<sst xmlns="http://schemas.openxmlformats.org/spreadsheetml/2006/main" count="498" uniqueCount="162">
  <si>
    <t>CALCULATION OF DAILY SUSPENDED SEDIMENT TRANSPORTATION</t>
  </si>
  <si>
    <t>Computed by...................................</t>
  </si>
  <si>
    <t>River...........Nan..........................................................................................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</si>
  <si>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</si>
  <si>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</si>
  <si>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</si>
  <si>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</si>
  <si>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</si>
  <si>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</si>
  <si>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</si>
  <si>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</si>
  <si>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</si>
  <si>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</si>
  <si>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</si>
  <si>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</si>
  <si>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</si>
  <si>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</si>
  <si>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</si>
  <si>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</si>
  <si>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</si>
  <si>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</si>
  <si>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</si>
  <si>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</si>
  <si>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</si>
  <si>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</si>
  <si>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</si>
  <si>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</si>
  <si>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</si>
  <si>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</si>
  <si>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</si>
  <si>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</si>
  <si>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</si>
  <si>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</si>
  <si>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</si>
  <si>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</si>
  <si>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</si>
  <si>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</si>
  <si>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</si>
  <si>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</si>
  <si>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</si>
  <si>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</si>
  <si>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</si>
  <si>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Nan</t>
  </si>
  <si>
    <t>Computed by        Suntanee</t>
  </si>
  <si>
    <t>Checked by          Preecha</t>
  </si>
  <si>
    <t>1-3</t>
  </si>
  <si>
    <t>4-6</t>
  </si>
  <si>
    <t>7-9</t>
  </si>
  <si>
    <t>10-12</t>
  </si>
  <si>
    <t>13-15</t>
  </si>
  <si>
    <t>16-18</t>
  </si>
  <si>
    <t>19-21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</si>
  <si>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</si>
  <si>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</si>
  <si>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</si>
  <si>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</si>
  <si>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</si>
  <si>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</si>
  <si>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</si>
  <si>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</si>
  <si>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</si>
  <si>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</si>
  <si>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</si>
  <si>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</si>
  <si>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</si>
  <si>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</si>
  <si>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</si>
  <si>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</si>
  <si>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</si>
  <si>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</si>
  <si>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</si>
  <si>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</si>
  <si>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</si>
  <si>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</si>
  <si>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</si>
  <si>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</si>
  <si>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</si>
  <si>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</si>
  <si>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</si>
  <si>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1 - 3</t>
  </si>
  <si>
    <t>4 - 6</t>
  </si>
  <si>
    <t>7 - 9</t>
  </si>
  <si>
    <t>10 - 12</t>
  </si>
  <si>
    <t>13 - 15</t>
  </si>
  <si>
    <t>16 - 18</t>
  </si>
  <si>
    <t>19 - 21</t>
  </si>
  <si>
    <t>41 - 51</t>
  </si>
  <si>
    <t>73-75</t>
  </si>
  <si>
    <t>76-78</t>
  </si>
  <si>
    <t>79-81</t>
  </si>
  <si>
    <t>82-84</t>
  </si>
  <si>
    <t>85-87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</si>
  <si>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</si>
  <si>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</si>
  <si>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</si>
  <si>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</si>
  <si>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</si>
  <si>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</si>
  <si>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</si>
  <si>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</si>
  <si>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</si>
  <si>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</si>
  <si>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</si>
  <si>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</si>
  <si>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</si>
  <si>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</si>
  <si>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</si>
  <si>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</si>
  <si>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</si>
  <si>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</si>
  <si>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</si>
  <si>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</si>
  <si>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</si>
  <si>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</si>
  <si>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</si>
  <si>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</si>
  <si>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</si>
  <si>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</si>
  <si>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เดือน สิงหาคม ไม่ได้สำรวจตะกอนเนื่องจากน้ำท่วม</t>
  </si>
  <si>
    <t>เดือน กันยายน ไม่ได้สำรวจตะกอนเนื่องจากน้ำท่วม</t>
  </si>
  <si>
    <t>62-63</t>
  </si>
  <si>
    <t>100-102</t>
  </si>
  <si>
    <t>103-105</t>
  </si>
  <si>
    <t>เดือน   เมษายน          54  หยุดการสำรวจตะกอนชั่วคราว</t>
  </si>
  <si>
    <t>106-108</t>
  </si>
  <si>
    <t>เดือน ธ.ค. ไม่มีค่าตะกอน(ตักตะกอนผิด)</t>
  </si>
  <si>
    <t>การคำนวณตะกอน สถานี   N.65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</si>
  <si>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</si>
  <si>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</si>
  <si>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</si>
  <si>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</si>
  <si>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</si>
  <si>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</si>
  <si>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</si>
  <si>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</si>
  <si>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</si>
  <si>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</si>
  <si>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</si>
  <si>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</si>
  <si>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</si>
  <si>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</si>
  <si>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</si>
  <si>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</si>
  <si>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</si>
  <si>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</si>
  <si>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</si>
  <si>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</si>
  <si>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</si>
  <si>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</si>
  <si>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</si>
  <si>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103-104</t>
  </si>
  <si>
    <r>
      <t>Drainage Area621 Km.</t>
    </r>
    <r>
      <rPr>
        <vertAlign val="superscript"/>
        <sz val="14"/>
        <rFont val="DilleniaUPC"/>
        <family val="1"/>
      </rPr>
      <t>2</t>
    </r>
  </si>
  <si>
    <t>A.Tha Wang Pha</t>
  </si>
  <si>
    <t>Zero Gage 248.891 M. m.s.l.</t>
  </si>
  <si>
    <t>21/11/529</t>
  </si>
  <si>
    <t>Station..... N.65.................................... Water year…2007-2015</t>
  </si>
  <si>
    <r>
      <t>Drainage Area.................621.......................Km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</si>
  <si>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Huai Nam Yao</t>
  </si>
  <si>
    <t>29/2/62</t>
  </si>
  <si>
    <t>26 ส.ค.62 หายไป</t>
  </si>
  <si>
    <t>ไม่ได้ขวดตะกอน</t>
  </si>
  <si>
    <t>Station  N.65  Water year 2019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</si>
</sst>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"/>
    <numFmt numFmtId="195" formatCode="dd\-mmm\-yy"/>
    <numFmt numFmtId="196" formatCode="mmm"/>
    <numFmt numFmtId="197" formatCode="#,##0.00000"/>
    <numFmt numFmtId="198" formatCode="d\-m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00"/>
    <numFmt numFmtId="204" formatCode="0.0"/>
    <numFmt numFmtId="205" formatCode="0.00000000"/>
    <numFmt numFmtId="206" formatCode="0.0000000"/>
    <numFmt numFmtId="207" formatCode="[$-41E]d\ mmmm\ yyyy"/>
    <numFmt numFmtId="208" formatCode="[$-107041E]d\ mmm\ yy;@"/>
    <numFmt numFmtId="209" formatCode="[$-101041E]d\ mmm\ yy;@"/>
    <numFmt numFmtId="210" formatCode="mmm\-yyyy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4"/>
      <name val="JasmineUPC"/>
      <family val="1"/>
    </font>
    <font>
      <sz val="14"/>
      <name val="Cordia New"/>
      <family val="2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ahoma"/>
      <family val="2"/>
    </font>
    <font>
      <sz val="16"/>
      <color indexed="10"/>
      <name val="CordiaUPC"/>
      <family val="1"/>
    </font>
    <font>
      <sz val="14"/>
      <name val="CordiaUPC"/>
      <family val="1"/>
    </font>
    <font>
      <sz val="10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4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7.15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47" applyFont="1">
      <alignment/>
      <protection/>
    </xf>
    <xf numFmtId="191" fontId="6" fillId="0" borderId="0" xfId="47" applyNumberFormat="1" applyFont="1" applyBorder="1">
      <alignment/>
      <protection/>
    </xf>
    <xf numFmtId="191" fontId="6" fillId="0" borderId="0" xfId="47" applyNumberFormat="1" applyFont="1">
      <alignment/>
      <protection/>
    </xf>
    <xf numFmtId="192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0" fontId="10" fillId="0" borderId="0" xfId="48" applyFont="1">
      <alignment/>
      <protection/>
    </xf>
    <xf numFmtId="2" fontId="10" fillId="0" borderId="11" xfId="48" applyNumberFormat="1" applyFont="1" applyFill="1" applyBorder="1" applyAlignment="1" applyProtection="1">
      <alignment horizontal="center" vertical="center" shrinkToFit="1"/>
      <protection/>
    </xf>
    <xf numFmtId="197" fontId="10" fillId="0" borderId="11" xfId="48" applyNumberFormat="1" applyFont="1" applyFill="1" applyBorder="1" applyAlignment="1" applyProtection="1">
      <alignment horizontal="center" vertical="center" wrapText="1"/>
      <protection/>
    </xf>
    <xf numFmtId="192" fontId="10" fillId="0" borderId="11" xfId="48" applyNumberFormat="1" applyFont="1" applyFill="1" applyBorder="1" applyAlignment="1" applyProtection="1">
      <alignment horizontal="center" vertical="center" wrapText="1"/>
      <protection/>
    </xf>
    <xf numFmtId="2" fontId="10" fillId="0" borderId="12" xfId="48" applyNumberFormat="1" applyFont="1" applyFill="1" applyBorder="1" applyAlignment="1" applyProtection="1">
      <alignment horizontal="center" vertical="center"/>
      <protection/>
    </xf>
    <xf numFmtId="0" fontId="10" fillId="0" borderId="13" xfId="48" applyFont="1" applyFill="1" applyBorder="1" applyAlignment="1" applyProtection="1">
      <alignment horizontal="center" vertical="center"/>
      <protection/>
    </xf>
    <xf numFmtId="0" fontId="10" fillId="0" borderId="14" xfId="48" applyFont="1" applyFill="1" applyBorder="1" applyAlignment="1" applyProtection="1">
      <alignment horizontal="center" vertical="center"/>
      <protection/>
    </xf>
    <xf numFmtId="197" fontId="10" fillId="0" borderId="12" xfId="48" applyNumberFormat="1" applyFont="1" applyFill="1" applyBorder="1" applyAlignment="1" applyProtection="1">
      <alignment horizontal="center" vertical="center" wrapText="1"/>
      <protection/>
    </xf>
    <xf numFmtId="192" fontId="10" fillId="0" borderId="12" xfId="48" applyNumberFormat="1" applyFont="1" applyFill="1" applyBorder="1" applyAlignment="1" applyProtection="1">
      <alignment horizontal="center" vertical="center"/>
      <protection/>
    </xf>
    <xf numFmtId="4" fontId="10" fillId="0" borderId="15" xfId="48" applyNumberFormat="1" applyFont="1" applyFill="1" applyBorder="1" applyAlignment="1" applyProtection="1">
      <alignment horizontal="center" vertical="center"/>
      <protection/>
    </xf>
    <xf numFmtId="4" fontId="10" fillId="0" borderId="16" xfId="48" applyNumberFormat="1" applyFont="1" applyFill="1" applyBorder="1" applyAlignment="1" applyProtection="1">
      <alignment horizontal="center" vertical="center"/>
      <protection/>
    </xf>
    <xf numFmtId="4" fontId="10" fillId="0" borderId="17" xfId="48" applyNumberFormat="1" applyFont="1" applyFill="1" applyBorder="1" applyAlignment="1" applyProtection="1">
      <alignment horizontal="center" vertical="center"/>
      <protection/>
    </xf>
    <xf numFmtId="0" fontId="10" fillId="33" borderId="11" xfId="48" applyFont="1" applyFill="1" applyBorder="1" applyAlignment="1" applyProtection="1" quotePrefix="1">
      <alignment horizontal="center" vertical="center"/>
      <protection/>
    </xf>
    <xf numFmtId="2" fontId="10" fillId="33" borderId="11" xfId="48" applyNumberFormat="1" applyFont="1" applyFill="1" applyBorder="1" applyAlignment="1" applyProtection="1" quotePrefix="1">
      <alignment horizontal="center" vertical="center"/>
      <protection/>
    </xf>
    <xf numFmtId="0" fontId="10" fillId="33" borderId="18" xfId="48" applyFont="1" applyFill="1" applyBorder="1" applyAlignment="1" applyProtection="1" quotePrefix="1">
      <alignment horizontal="center" vertical="center"/>
      <protection/>
    </xf>
    <xf numFmtId="0" fontId="10" fillId="33" borderId="19" xfId="48" applyFont="1" applyFill="1" applyBorder="1" applyAlignment="1" applyProtection="1" quotePrefix="1">
      <alignment horizontal="center" vertical="center"/>
      <protection/>
    </xf>
    <xf numFmtId="197" fontId="10" fillId="33" borderId="11" xfId="48" applyNumberFormat="1" applyFont="1" applyFill="1" applyBorder="1" applyAlignment="1" applyProtection="1" quotePrefix="1">
      <alignment horizontal="center" vertical="center"/>
      <protection/>
    </xf>
    <xf numFmtId="192" fontId="10" fillId="33" borderId="11" xfId="48" applyNumberFormat="1" applyFont="1" applyFill="1" applyBorder="1" applyAlignment="1" applyProtection="1" quotePrefix="1">
      <alignment horizontal="center" vertical="center"/>
      <protection/>
    </xf>
    <xf numFmtId="195" fontId="10" fillId="33" borderId="11" xfId="48" applyNumberFormat="1" applyFont="1" applyFill="1" applyBorder="1" applyAlignment="1" applyProtection="1" quotePrefix="1">
      <alignment horizontal="center" vertical="center"/>
      <protection/>
    </xf>
    <xf numFmtId="4" fontId="10" fillId="33" borderId="18" xfId="48" applyNumberFormat="1" applyFont="1" applyFill="1" applyBorder="1" applyAlignment="1" applyProtection="1">
      <alignment horizontal="center" vertical="center"/>
      <protection/>
    </xf>
    <xf numFmtId="4" fontId="10" fillId="33" borderId="20" xfId="48" applyNumberFormat="1" applyFont="1" applyFill="1" applyBorder="1" applyAlignment="1" applyProtection="1">
      <alignment horizontal="center" vertical="center"/>
      <protection/>
    </xf>
    <xf numFmtId="4" fontId="10" fillId="33" borderId="19" xfId="48" applyNumberFormat="1" applyFont="1" applyFill="1" applyBorder="1" applyAlignment="1" applyProtection="1">
      <alignment horizontal="center" vertical="center"/>
      <protection/>
    </xf>
    <xf numFmtId="0" fontId="10" fillId="0" borderId="0" xfId="48" applyFont="1" applyAlignment="1">
      <alignment horizontal="right" vertical="center"/>
      <protection/>
    </xf>
    <xf numFmtId="191" fontId="10" fillId="0" borderId="0" xfId="48" applyNumberFormat="1" applyFont="1" applyAlignment="1">
      <alignment horizontal="right" vertical="center"/>
      <protection/>
    </xf>
    <xf numFmtId="0" fontId="12" fillId="0" borderId="0" xfId="48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5" fontId="14" fillId="0" borderId="0" xfId="35" applyNumberFormat="1" applyFont="1" applyAlignment="1">
      <alignment horizontal="center"/>
      <protection/>
    </xf>
    <xf numFmtId="194" fontId="14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4" fillId="0" borderId="0" xfId="35" applyFont="1">
      <alignment/>
      <protection/>
    </xf>
    <xf numFmtId="191" fontId="10" fillId="0" borderId="21" xfId="0" applyNumberFormat="1" applyFont="1" applyBorder="1" applyAlignment="1">
      <alignment/>
    </xf>
    <xf numFmtId="0" fontId="13" fillId="0" borderId="0" xfId="35" applyFont="1" applyAlignment="1">
      <alignment horizontal="right" vertical="center"/>
      <protection/>
    </xf>
    <xf numFmtId="0" fontId="13" fillId="0" borderId="0" xfId="35" applyFont="1" applyAlignment="1">
      <alignment horizontal="center" vertical="center"/>
      <protection/>
    </xf>
    <xf numFmtId="0" fontId="13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4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15" fontId="14" fillId="0" borderId="0" xfId="35" applyNumberFormat="1" applyFont="1">
      <alignment/>
      <protection/>
    </xf>
    <xf numFmtId="194" fontId="14" fillId="0" borderId="0" xfId="35" applyNumberFormat="1" applyFont="1">
      <alignment/>
      <protection/>
    </xf>
    <xf numFmtId="0" fontId="15" fillId="0" borderId="0" xfId="35" applyFont="1">
      <alignment/>
      <protection/>
    </xf>
    <xf numFmtId="0" fontId="6" fillId="0" borderId="22" xfId="0" applyFont="1" applyBorder="1" applyAlignment="1" quotePrefix="1">
      <alignment horizontal="center"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191" fontId="6" fillId="0" borderId="0" xfId="47" applyNumberFormat="1" applyFont="1" applyFill="1" applyBorder="1">
      <alignment/>
      <protection/>
    </xf>
    <xf numFmtId="191" fontId="6" fillId="0" borderId="0" xfId="47" applyNumberFormat="1" applyFont="1" applyFill="1" applyBorder="1" applyAlignment="1">
      <alignment horizontal="right"/>
      <protection/>
    </xf>
    <xf numFmtId="192" fontId="6" fillId="0" borderId="0" xfId="47" applyNumberFormat="1" applyFont="1" applyBorder="1">
      <alignment/>
      <protection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6" fillId="0" borderId="23" xfId="47" applyFont="1" applyBorder="1" applyAlignment="1">
      <alignment horizontal="center"/>
      <protection/>
    </xf>
    <xf numFmtId="191" fontId="6" fillId="0" borderId="23" xfId="47" applyNumberFormat="1" applyFont="1" applyFill="1" applyBorder="1" applyAlignment="1">
      <alignment horizontal="right"/>
      <protection/>
    </xf>
    <xf numFmtId="191" fontId="6" fillId="0" borderId="23" xfId="0" applyNumberFormat="1" applyFont="1" applyBorder="1" applyAlignment="1">
      <alignment/>
    </xf>
    <xf numFmtId="191" fontId="6" fillId="0" borderId="23" xfId="0" applyNumberFormat="1" applyFont="1" applyBorder="1" applyAlignment="1">
      <alignment horizontal="right"/>
    </xf>
    <xf numFmtId="191" fontId="6" fillId="0" borderId="23" xfId="47" applyNumberFormat="1" applyFont="1" applyBorder="1">
      <alignment/>
      <protection/>
    </xf>
    <xf numFmtId="0" fontId="6" fillId="0" borderId="23" xfId="0" applyFont="1" applyBorder="1" applyAlignment="1">
      <alignment horizontal="center"/>
    </xf>
    <xf numFmtId="191" fontId="6" fillId="0" borderId="23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191" fontId="6" fillId="0" borderId="24" xfId="0" applyNumberFormat="1" applyFont="1" applyFill="1" applyBorder="1" applyAlignment="1">
      <alignment/>
    </xf>
    <xf numFmtId="191" fontId="6" fillId="0" borderId="24" xfId="0" applyNumberFormat="1" applyFont="1" applyBorder="1" applyAlignment="1">
      <alignment/>
    </xf>
    <xf numFmtId="191" fontId="6" fillId="0" borderId="24" xfId="0" applyNumberFormat="1" applyFont="1" applyBorder="1" applyAlignment="1">
      <alignment horizontal="right"/>
    </xf>
    <xf numFmtId="191" fontId="6" fillId="0" borderId="24" xfId="47" applyNumberFormat="1" applyFont="1" applyBorder="1">
      <alignment/>
      <protection/>
    </xf>
    <xf numFmtId="0" fontId="17" fillId="0" borderId="0" xfId="0" applyFont="1" applyAlignment="1">
      <alignment/>
    </xf>
    <xf numFmtId="191" fontId="6" fillId="0" borderId="0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/>
    </xf>
    <xf numFmtId="191" fontId="14" fillId="0" borderId="0" xfId="35" applyNumberFormat="1" applyFont="1">
      <alignment/>
      <protection/>
    </xf>
    <xf numFmtId="2" fontId="14" fillId="0" borderId="0" xfId="35" applyNumberFormat="1" applyFont="1">
      <alignment/>
      <protection/>
    </xf>
    <xf numFmtId="191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191" fontId="6" fillId="0" borderId="25" xfId="0" applyNumberFormat="1" applyFont="1" applyFill="1" applyBorder="1" applyAlignment="1">
      <alignment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209" fontId="6" fillId="0" borderId="0" xfId="0" applyNumberFormat="1" applyFont="1" applyAlignment="1">
      <alignment/>
    </xf>
    <xf numFmtId="209" fontId="6" fillId="0" borderId="23" xfId="0" applyNumberFormat="1" applyFont="1" applyBorder="1" applyAlignment="1">
      <alignment/>
    </xf>
    <xf numFmtId="198" fontId="6" fillId="0" borderId="0" xfId="47" applyNumberFormat="1" applyFont="1" applyBorder="1" applyAlignment="1" quotePrefix="1">
      <alignment horizontal="center"/>
      <protection/>
    </xf>
    <xf numFmtId="0" fontId="6" fillId="0" borderId="0" xfId="47" applyFont="1" applyBorder="1" applyAlignment="1" quotePrefix="1">
      <alignment horizontal="center"/>
      <protection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16" fontId="6" fillId="0" borderId="0" xfId="0" applyNumberFormat="1" applyFont="1" applyBorder="1" applyAlignment="1" quotePrefix="1">
      <alignment horizontal="center"/>
    </xf>
    <xf numFmtId="0" fontId="6" fillId="0" borderId="2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14" fontId="6" fillId="0" borderId="0" xfId="0" applyNumberFormat="1" applyFont="1" applyAlignment="1">
      <alignment/>
    </xf>
    <xf numFmtId="191" fontId="6" fillId="0" borderId="0" xfId="0" applyNumberFormat="1" applyFont="1" applyFill="1" applyAlignment="1">
      <alignment horizontal="centerContinuous"/>
    </xf>
    <xf numFmtId="191" fontId="6" fillId="0" borderId="27" xfId="0" applyNumberFormat="1" applyFont="1" applyFill="1" applyBorder="1" applyAlignment="1">
      <alignment horizontal="centerContinuous" vertical="center"/>
    </xf>
    <xf numFmtId="191" fontId="6" fillId="0" borderId="28" xfId="0" applyNumberFormat="1" applyFont="1" applyFill="1" applyBorder="1" applyAlignment="1">
      <alignment horizontal="center" vertical="center"/>
    </xf>
    <xf numFmtId="191" fontId="6" fillId="0" borderId="29" xfId="0" applyNumberFormat="1" applyFont="1" applyFill="1" applyBorder="1" applyAlignment="1" quotePrefix="1">
      <alignment horizontal="center"/>
    </xf>
    <xf numFmtId="191" fontId="6" fillId="0" borderId="30" xfId="0" applyNumberFormat="1" applyFont="1" applyFill="1" applyBorder="1" applyAlignment="1">
      <alignment horizontal="centerContinuous" vertical="center"/>
    </xf>
    <xf numFmtId="191" fontId="6" fillId="0" borderId="31" xfId="0" applyNumberFormat="1" applyFont="1" applyFill="1" applyBorder="1" applyAlignment="1">
      <alignment horizontal="center" vertical="center" wrapText="1"/>
    </xf>
    <xf numFmtId="191" fontId="6" fillId="0" borderId="28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191" fontId="6" fillId="0" borderId="0" xfId="0" applyNumberFormat="1" applyFont="1" applyAlignment="1">
      <alignment horizontal="centerContinuous"/>
    </xf>
    <xf numFmtId="191" fontId="6" fillId="0" borderId="0" xfId="0" applyNumberFormat="1" applyFont="1" applyBorder="1" applyAlignment="1">
      <alignment horizontal="center"/>
    </xf>
    <xf numFmtId="191" fontId="6" fillId="0" borderId="0" xfId="0" applyNumberFormat="1" applyFont="1" applyBorder="1" applyAlignment="1" quotePrefix="1">
      <alignment horizontal="center"/>
    </xf>
    <xf numFmtId="191" fontId="6" fillId="0" borderId="25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center"/>
    </xf>
    <xf numFmtId="209" fontId="6" fillId="0" borderId="34" xfId="0" applyNumberFormat="1" applyFont="1" applyBorder="1" applyAlignment="1">
      <alignment/>
    </xf>
    <xf numFmtId="191" fontId="6" fillId="0" borderId="34" xfId="0" applyNumberFormat="1" applyFont="1" applyFill="1" applyBorder="1" applyAlignment="1">
      <alignment/>
    </xf>
    <xf numFmtId="191" fontId="6" fillId="0" borderId="34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209" fontId="7" fillId="0" borderId="0" xfId="0" applyNumberFormat="1" applyFont="1" applyAlignment="1">
      <alignment horizontal="centerContinuous"/>
    </xf>
    <xf numFmtId="209" fontId="6" fillId="0" borderId="38" xfId="0" applyNumberFormat="1" applyFont="1" applyBorder="1" applyAlignment="1">
      <alignment horizontal="center"/>
    </xf>
    <xf numFmtId="209" fontId="6" fillId="0" borderId="39" xfId="0" applyNumberFormat="1" applyFont="1" applyBorder="1" applyAlignment="1">
      <alignment horizontal="center"/>
    </xf>
    <xf numFmtId="209" fontId="6" fillId="0" borderId="40" xfId="0" applyNumberFormat="1" applyFont="1" applyBorder="1" applyAlignment="1" quotePrefix="1">
      <alignment horizontal="center"/>
    </xf>
    <xf numFmtId="0" fontId="24" fillId="0" borderId="0" xfId="0" applyFont="1" applyAlignment="1">
      <alignment/>
    </xf>
    <xf numFmtId="0" fontId="23" fillId="0" borderId="11" xfId="49" applyFont="1" applyBorder="1" applyAlignment="1">
      <alignment horizontal="center"/>
      <protection/>
    </xf>
    <xf numFmtId="0" fontId="23" fillId="0" borderId="41" xfId="49" applyFont="1" applyBorder="1" applyAlignment="1">
      <alignment horizontal="center"/>
      <protection/>
    </xf>
    <xf numFmtId="0" fontId="23" fillId="0" borderId="42" xfId="49" applyFont="1" applyBorder="1" applyAlignment="1">
      <alignment horizontal="center"/>
      <protection/>
    </xf>
    <xf numFmtId="0" fontId="23" fillId="0" borderId="43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3" fillId="0" borderId="44" xfId="49" applyFont="1" applyBorder="1" applyAlignment="1">
      <alignment horizontal="center"/>
      <protection/>
    </xf>
    <xf numFmtId="0" fontId="23" fillId="0" borderId="43" xfId="49" applyFont="1" applyBorder="1">
      <alignment/>
      <protection/>
    </xf>
    <xf numFmtId="0" fontId="23" fillId="0" borderId="44" xfId="49" applyFont="1" applyBorder="1">
      <alignment/>
      <protection/>
    </xf>
    <xf numFmtId="0" fontId="23" fillId="0" borderId="45" xfId="49" applyFont="1" applyBorder="1">
      <alignment/>
      <protection/>
    </xf>
    <xf numFmtId="0" fontId="23" fillId="0" borderId="12" xfId="49" applyFont="1" applyBorder="1" applyAlignment="1">
      <alignment horizontal="center"/>
      <protection/>
    </xf>
    <xf numFmtId="0" fontId="23" fillId="0" borderId="46" xfId="49" applyFont="1" applyBorder="1" applyAlignment="1">
      <alignment horizontal="center"/>
      <protection/>
    </xf>
    <xf numFmtId="209" fontId="0" fillId="0" borderId="47" xfId="49" applyNumberFormat="1" applyFont="1" applyBorder="1" applyAlignment="1">
      <alignment horizontal="center"/>
      <protection/>
    </xf>
    <xf numFmtId="0" fontId="0" fillId="0" borderId="47" xfId="49" applyBorder="1" applyAlignment="1">
      <alignment horizontal="center"/>
      <protection/>
    </xf>
    <xf numFmtId="193" fontId="0" fillId="0" borderId="47" xfId="49" applyNumberFormat="1" applyBorder="1">
      <alignment/>
      <protection/>
    </xf>
    <xf numFmtId="2" fontId="0" fillId="0" borderId="47" xfId="49" applyNumberFormat="1" applyBorder="1">
      <alignment/>
      <protection/>
    </xf>
    <xf numFmtId="2" fontId="0" fillId="0" borderId="48" xfId="49" applyNumberFormat="1" applyBorder="1">
      <alignment/>
      <protection/>
    </xf>
    <xf numFmtId="2" fontId="0" fillId="0" borderId="12" xfId="49" applyNumberFormat="1" applyBorder="1">
      <alignment/>
      <protection/>
    </xf>
    <xf numFmtId="0" fontId="0" fillId="0" borderId="47" xfId="0" applyBorder="1" applyAlignment="1">
      <alignment/>
    </xf>
    <xf numFmtId="209" fontId="23" fillId="0" borderId="11" xfId="49" applyNumberFormat="1" applyFont="1" applyBorder="1" applyAlignment="1">
      <alignment horizontal="center"/>
      <protection/>
    </xf>
    <xf numFmtId="209" fontId="23" fillId="0" borderId="43" xfId="49" applyNumberFormat="1" applyFont="1" applyBorder="1" applyAlignment="1">
      <alignment horizontal="center"/>
      <protection/>
    </xf>
    <xf numFmtId="209" fontId="23" fillId="0" borderId="43" xfId="49" applyNumberFormat="1" applyFont="1" applyBorder="1">
      <alignment/>
      <protection/>
    </xf>
    <xf numFmtId="209" fontId="23" fillId="0" borderId="12" xfId="49" applyNumberFormat="1" applyFont="1" applyBorder="1">
      <alignment/>
      <protection/>
    </xf>
    <xf numFmtId="209" fontId="0" fillId="0" borderId="47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3" fillId="34" borderId="41" xfId="49" applyNumberFormat="1" applyFont="1" applyFill="1" applyBorder="1" applyAlignment="1">
      <alignment horizontal="center"/>
      <protection/>
    </xf>
    <xf numFmtId="192" fontId="23" fillId="34" borderId="0" xfId="49" applyNumberFormat="1" applyFont="1" applyFill="1" applyBorder="1" applyAlignment="1">
      <alignment horizontal="center"/>
      <protection/>
    </xf>
    <xf numFmtId="192" fontId="23" fillId="34" borderId="45" xfId="49" applyNumberFormat="1" applyFont="1" applyFill="1" applyBorder="1">
      <alignment/>
      <protection/>
    </xf>
    <xf numFmtId="192" fontId="0" fillId="34" borderId="47" xfId="49" applyNumberFormat="1" applyFill="1" applyBorder="1">
      <alignment/>
      <protection/>
    </xf>
    <xf numFmtId="192" fontId="0" fillId="0" borderId="0" xfId="0" applyNumberFormat="1" applyAlignment="1">
      <alignment/>
    </xf>
    <xf numFmtId="193" fontId="23" fillId="0" borderId="11" xfId="49" applyNumberFormat="1" applyFont="1" applyBorder="1" applyAlignment="1">
      <alignment horizontal="center"/>
      <protection/>
    </xf>
    <xf numFmtId="193" fontId="23" fillId="0" borderId="41" xfId="49" applyNumberFormat="1" applyFont="1" applyBorder="1" applyAlignment="1">
      <alignment horizontal="center"/>
      <protection/>
    </xf>
    <xf numFmtId="193" fontId="23" fillId="0" borderId="43" xfId="49" applyNumberFormat="1" applyFont="1" applyBorder="1" applyAlignment="1">
      <alignment horizontal="center"/>
      <protection/>
    </xf>
    <xf numFmtId="193" fontId="23" fillId="0" borderId="0" xfId="49" applyNumberFormat="1" applyFont="1" applyBorder="1" applyAlignment="1">
      <alignment horizontal="center"/>
      <protection/>
    </xf>
    <xf numFmtId="193" fontId="23" fillId="0" borderId="12" xfId="49" applyNumberFormat="1" applyFont="1" applyBorder="1" applyAlignment="1">
      <alignment horizontal="center"/>
      <protection/>
    </xf>
    <xf numFmtId="193" fontId="23" fillId="0" borderId="45" xfId="49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6" fillId="0" borderId="49" xfId="0" applyFont="1" applyBorder="1" applyAlignment="1">
      <alignment horizontal="center"/>
    </xf>
    <xf numFmtId="209" fontId="6" fillId="0" borderId="49" xfId="0" applyNumberFormat="1" applyFont="1" applyBorder="1" applyAlignment="1">
      <alignment/>
    </xf>
    <xf numFmtId="191" fontId="6" fillId="0" borderId="49" xfId="0" applyNumberFormat="1" applyFont="1" applyFill="1" applyBorder="1" applyAlignment="1">
      <alignment/>
    </xf>
    <xf numFmtId="191" fontId="6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20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91" fontId="18" fillId="0" borderId="0" xfId="0" applyNumberFormat="1" applyFont="1" applyFill="1" applyBorder="1" applyAlignment="1">
      <alignment/>
    </xf>
    <xf numFmtId="49" fontId="6" fillId="0" borderId="4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50" xfId="0" applyFont="1" applyBorder="1" applyAlignment="1">
      <alignment horizontal="center"/>
    </xf>
    <xf numFmtId="209" fontId="6" fillId="0" borderId="50" xfId="0" applyNumberFormat="1" applyFont="1" applyBorder="1" applyAlignment="1">
      <alignment/>
    </xf>
    <xf numFmtId="191" fontId="6" fillId="0" borderId="50" xfId="0" applyNumberFormat="1" applyFont="1" applyFill="1" applyBorder="1" applyAlignment="1">
      <alignment/>
    </xf>
    <xf numFmtId="49" fontId="6" fillId="0" borderId="50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/>
    </xf>
    <xf numFmtId="0" fontId="6" fillId="0" borderId="50" xfId="0" applyFont="1" applyBorder="1" applyAlignment="1">
      <alignment/>
    </xf>
    <xf numFmtId="208" fontId="6" fillId="0" borderId="0" xfId="47" applyNumberFormat="1" applyFont="1" applyBorder="1">
      <alignment/>
      <protection/>
    </xf>
    <xf numFmtId="208" fontId="6" fillId="0" borderId="0" xfId="0" applyNumberFormat="1" applyFont="1" applyBorder="1" applyAlignment="1">
      <alignment/>
    </xf>
    <xf numFmtId="208" fontId="6" fillId="0" borderId="23" xfId="0" applyNumberFormat="1" applyFont="1" applyBorder="1" applyAlignment="1">
      <alignment/>
    </xf>
    <xf numFmtId="208" fontId="6" fillId="0" borderId="24" xfId="0" applyNumberFormat="1" applyFont="1" applyBorder="1" applyAlignment="1">
      <alignment/>
    </xf>
    <xf numFmtId="208" fontId="6" fillId="0" borderId="0" xfId="0" applyNumberFormat="1" applyFont="1" applyAlignment="1">
      <alignment/>
    </xf>
    <xf numFmtId="208" fontId="6" fillId="0" borderId="25" xfId="0" applyNumberFormat="1" applyFont="1" applyBorder="1" applyAlignment="1">
      <alignment/>
    </xf>
    <xf numFmtId="193" fontId="0" fillId="0" borderId="47" xfId="49" applyNumberFormat="1" applyFont="1" applyBorder="1">
      <alignment/>
      <protection/>
    </xf>
    <xf numFmtId="192" fontId="0" fillId="34" borderId="47" xfId="49" applyNumberFormat="1" applyFont="1" applyFill="1" applyBorder="1">
      <alignment/>
      <protection/>
    </xf>
    <xf numFmtId="2" fontId="0" fillId="0" borderId="47" xfId="49" applyNumberFormat="1" applyFont="1" applyBorder="1">
      <alignment/>
      <protection/>
    </xf>
    <xf numFmtId="0" fontId="0" fillId="0" borderId="47" xfId="49" applyFont="1" applyBorder="1" applyAlignment="1">
      <alignment horizontal="center"/>
      <protection/>
    </xf>
    <xf numFmtId="2" fontId="0" fillId="0" borderId="4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49" applyNumberFormat="1" applyFont="1" applyBorder="1">
      <alignment/>
      <protection/>
    </xf>
    <xf numFmtId="192" fontId="0" fillId="34" borderId="51" xfId="49" applyNumberFormat="1" applyFont="1" applyFill="1" applyBorder="1">
      <alignment/>
      <protection/>
    </xf>
    <xf numFmtId="2" fontId="0" fillId="0" borderId="51" xfId="49" applyNumberFormat="1" applyFont="1" applyBorder="1">
      <alignment/>
      <protection/>
    </xf>
    <xf numFmtId="0" fontId="0" fillId="0" borderId="51" xfId="49" applyFont="1" applyBorder="1" applyAlignment="1">
      <alignment horizontal="center"/>
      <protection/>
    </xf>
    <xf numFmtId="2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09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193" fontId="0" fillId="0" borderId="12" xfId="0" applyNumberFormat="1" applyBorder="1" applyAlignment="1">
      <alignment/>
    </xf>
    <xf numFmtId="193" fontId="0" fillId="0" borderId="12" xfId="49" applyNumberFormat="1" applyFont="1" applyBorder="1">
      <alignment/>
      <protection/>
    </xf>
    <xf numFmtId="192" fontId="0" fillId="34" borderId="12" xfId="49" applyNumberFormat="1" applyFont="1" applyFill="1" applyBorder="1">
      <alignment/>
      <protection/>
    </xf>
    <xf numFmtId="2" fontId="0" fillId="0" borderId="12" xfId="49" applyNumberFormat="1" applyFont="1" applyBorder="1">
      <alignment/>
      <protection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193" fontId="0" fillId="0" borderId="52" xfId="49" applyNumberFormat="1" applyFont="1" applyBorder="1">
      <alignment/>
      <protection/>
    </xf>
    <xf numFmtId="192" fontId="0" fillId="34" borderId="52" xfId="49" applyNumberFormat="1" applyFont="1" applyFill="1" applyBorder="1">
      <alignment/>
      <protection/>
    </xf>
    <xf numFmtId="2" fontId="0" fillId="0" borderId="52" xfId="49" applyNumberFormat="1" applyFont="1" applyBorder="1">
      <alignment/>
      <protection/>
    </xf>
    <xf numFmtId="2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0" fontId="19" fillId="0" borderId="53" xfId="0" applyFont="1" applyBorder="1" applyAlignment="1">
      <alignment/>
    </xf>
    <xf numFmtId="209" fontId="25" fillId="0" borderId="47" xfId="0" applyNumberFormat="1" applyFont="1" applyBorder="1" applyAlignment="1">
      <alignment/>
    </xf>
    <xf numFmtId="0" fontId="25" fillId="0" borderId="47" xfId="0" applyFont="1" applyFill="1" applyBorder="1" applyAlignment="1">
      <alignment/>
    </xf>
    <xf numFmtId="191" fontId="25" fillId="0" borderId="47" xfId="0" applyNumberFormat="1" applyFont="1" applyFill="1" applyBorder="1" applyAlignment="1">
      <alignment/>
    </xf>
    <xf numFmtId="191" fontId="10" fillId="0" borderId="47" xfId="48" applyNumberFormat="1" applyFont="1" applyFill="1" applyBorder="1" applyAlignment="1">
      <alignment horizontal="right" vertical="center"/>
      <protection/>
    </xf>
    <xf numFmtId="191" fontId="10" fillId="0" borderId="47" xfId="0" applyNumberFormat="1" applyFont="1" applyBorder="1" applyAlignment="1">
      <alignment horizontal="right" vertical="center"/>
    </xf>
    <xf numFmtId="0" fontId="10" fillId="33" borderId="47" xfId="48" applyFont="1" applyFill="1" applyBorder="1" applyAlignment="1">
      <alignment horizontal="right" vertical="center"/>
      <protection/>
    </xf>
    <xf numFmtId="195" fontId="10" fillId="0" borderId="47" xfId="0" applyNumberFormat="1" applyFont="1" applyBorder="1" applyAlignment="1">
      <alignment horizontal="right" vertical="center"/>
    </xf>
    <xf numFmtId="191" fontId="25" fillId="0" borderId="47" xfId="0" applyNumberFormat="1" applyFont="1" applyBorder="1" applyAlignment="1">
      <alignment/>
    </xf>
    <xf numFmtId="191" fontId="18" fillId="0" borderId="47" xfId="0" applyNumberFormat="1" applyFont="1" applyFill="1" applyBorder="1" applyAlignment="1">
      <alignment/>
    </xf>
    <xf numFmtId="209" fontId="18" fillId="0" borderId="47" xfId="0" applyNumberFormat="1" applyFont="1" applyBorder="1" applyAlignment="1">
      <alignment/>
    </xf>
    <xf numFmtId="0" fontId="18" fillId="0" borderId="47" xfId="0" applyFont="1" applyFill="1" applyBorder="1" applyAlignment="1">
      <alignment/>
    </xf>
    <xf numFmtId="191" fontId="18" fillId="0" borderId="47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209" fontId="6" fillId="0" borderId="54" xfId="0" applyNumberFormat="1" applyFont="1" applyBorder="1" applyAlignment="1">
      <alignment/>
    </xf>
    <xf numFmtId="191" fontId="6" fillId="0" borderId="54" xfId="0" applyNumberFormat="1" applyFont="1" applyFill="1" applyBorder="1" applyAlignment="1">
      <alignment/>
    </xf>
    <xf numFmtId="49" fontId="6" fillId="0" borderId="54" xfId="0" applyNumberFormat="1" applyFont="1" applyBorder="1" applyAlignment="1">
      <alignment horizontal="center"/>
    </xf>
    <xf numFmtId="191" fontId="6" fillId="0" borderId="54" xfId="0" applyNumberFormat="1" applyFont="1" applyBorder="1" applyAlignment="1">
      <alignment/>
    </xf>
    <xf numFmtId="0" fontId="6" fillId="0" borderId="54" xfId="0" applyFont="1" applyBorder="1" applyAlignment="1">
      <alignment/>
    </xf>
    <xf numFmtId="209" fontId="18" fillId="0" borderId="41" xfId="0" applyNumberFormat="1" applyFont="1" applyBorder="1" applyAlignment="1">
      <alignment/>
    </xf>
    <xf numFmtId="0" fontId="18" fillId="0" borderId="41" xfId="0" applyFont="1" applyFill="1" applyBorder="1" applyAlignment="1">
      <alignment/>
    </xf>
    <xf numFmtId="191" fontId="18" fillId="0" borderId="41" xfId="0" applyNumberFormat="1" applyFont="1" applyFill="1" applyBorder="1" applyAlignment="1">
      <alignment/>
    </xf>
    <xf numFmtId="191" fontId="10" fillId="0" borderId="41" xfId="48" applyNumberFormat="1" applyFont="1" applyFill="1" applyBorder="1" applyAlignment="1">
      <alignment horizontal="right" vertical="center"/>
      <protection/>
    </xf>
    <xf numFmtId="0" fontId="10" fillId="0" borderId="41" xfId="48" applyFont="1" applyBorder="1" applyAlignment="1">
      <alignment horizontal="right"/>
      <protection/>
    </xf>
    <xf numFmtId="0" fontId="10" fillId="0" borderId="41" xfId="48" applyFont="1" applyBorder="1">
      <alignment/>
      <protection/>
    </xf>
    <xf numFmtId="15" fontId="18" fillId="0" borderId="41" xfId="0" applyNumberFormat="1" applyFont="1" applyBorder="1" applyAlignment="1">
      <alignment/>
    </xf>
    <xf numFmtId="191" fontId="18" fillId="0" borderId="41" xfId="0" applyNumberFormat="1" applyFont="1" applyBorder="1" applyAlignment="1">
      <alignment/>
    </xf>
    <xf numFmtId="191" fontId="10" fillId="0" borderId="0" xfId="48" applyNumberFormat="1" applyFont="1" applyFill="1" applyBorder="1" applyAlignment="1">
      <alignment horizontal="right" vertical="center"/>
      <protection/>
    </xf>
    <xf numFmtId="0" fontId="10" fillId="0" borderId="0" xfId="48" applyFont="1" applyBorder="1" applyAlignment="1">
      <alignment horizontal="right"/>
      <protection/>
    </xf>
    <xf numFmtId="0" fontId="10" fillId="0" borderId="0" xfId="48" applyFont="1" applyBorder="1">
      <alignment/>
      <protection/>
    </xf>
    <xf numFmtId="15" fontId="18" fillId="0" borderId="0" xfId="0" applyNumberFormat="1" applyFont="1" applyBorder="1" applyAlignment="1">
      <alignment/>
    </xf>
    <xf numFmtId="191" fontId="18" fillId="0" borderId="0" xfId="0" applyNumberFormat="1" applyFont="1" applyBorder="1" applyAlignment="1">
      <alignment/>
    </xf>
    <xf numFmtId="193" fontId="0" fillId="0" borderId="4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92" fontId="0" fillId="34" borderId="55" xfId="49" applyNumberFormat="1" applyFont="1" applyFill="1" applyBorder="1">
      <alignment/>
      <protection/>
    </xf>
    <xf numFmtId="0" fontId="0" fillId="0" borderId="47" xfId="0" applyFont="1" applyBorder="1" applyAlignment="1">
      <alignment horizontal="center"/>
    </xf>
    <xf numFmtId="0" fontId="0" fillId="0" borderId="43" xfId="0" applyFill="1" applyBorder="1" applyAlignment="1">
      <alignment/>
    </xf>
    <xf numFmtId="0" fontId="23" fillId="0" borderId="45" xfId="49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6" fillId="0" borderId="31" xfId="0" applyNumberFormat="1" applyFont="1" applyFill="1" applyBorder="1" applyAlignment="1">
      <alignment horizontal="center" vertical="center"/>
    </xf>
    <xf numFmtId="209" fontId="6" fillId="0" borderId="0" xfId="0" applyNumberFormat="1" applyFont="1" applyBorder="1" applyAlignment="1">
      <alignment/>
    </xf>
    <xf numFmtId="209" fontId="0" fillId="0" borderId="47" xfId="0" applyNumberFormat="1" applyFont="1" applyBorder="1" applyAlignment="1">
      <alignment/>
    </xf>
    <xf numFmtId="2" fontId="0" fillId="0" borderId="47" xfId="0" applyNumberFormat="1" applyBorder="1" applyAlignment="1">
      <alignment horizontal="right"/>
    </xf>
    <xf numFmtId="0" fontId="6" fillId="0" borderId="56" xfId="0" applyFont="1" applyBorder="1" applyAlignment="1">
      <alignment horizontal="center"/>
    </xf>
    <xf numFmtId="209" fontId="6" fillId="0" borderId="56" xfId="0" applyNumberFormat="1" applyFont="1" applyBorder="1" applyAlignment="1">
      <alignment/>
    </xf>
    <xf numFmtId="191" fontId="6" fillId="0" borderId="56" xfId="0" applyNumberFormat="1" applyFont="1" applyFill="1" applyBorder="1" applyAlignment="1">
      <alignment/>
    </xf>
    <xf numFmtId="49" fontId="6" fillId="0" borderId="56" xfId="0" applyNumberFormat="1" applyFont="1" applyBorder="1" applyAlignment="1">
      <alignment horizontal="center"/>
    </xf>
    <xf numFmtId="191" fontId="6" fillId="0" borderId="56" xfId="0" applyNumberFormat="1" applyFont="1" applyBorder="1" applyAlignment="1">
      <alignment/>
    </xf>
    <xf numFmtId="0" fontId="6" fillId="0" borderId="56" xfId="0" applyFont="1" applyBorder="1" applyAlignment="1">
      <alignment/>
    </xf>
    <xf numFmtId="209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49" applyNumberFormat="1" applyFont="1" applyFill="1" applyBorder="1">
      <alignment/>
      <protection/>
    </xf>
    <xf numFmtId="0" fontId="0" fillId="0" borderId="56" xfId="0" applyBorder="1" applyAlignment="1">
      <alignment/>
    </xf>
    <xf numFmtId="0" fontId="23" fillId="35" borderId="48" xfId="49" applyFont="1" applyFill="1" applyBorder="1" applyAlignment="1">
      <alignment horizontal="center"/>
      <protection/>
    </xf>
    <xf numFmtId="0" fontId="23" fillId="35" borderId="58" xfId="49" applyFont="1" applyFill="1" applyBorder="1" applyAlignment="1">
      <alignment horizontal="center"/>
      <protection/>
    </xf>
    <xf numFmtId="0" fontId="23" fillId="35" borderId="59" xfId="49" applyFont="1" applyFill="1" applyBorder="1" applyAlignment="1">
      <alignment horizontal="center"/>
      <protection/>
    </xf>
    <xf numFmtId="195" fontId="10" fillId="0" borderId="11" xfId="48" applyNumberFormat="1" applyFont="1" applyFill="1" applyBorder="1" applyAlignment="1" applyProtection="1">
      <alignment horizontal="center" vertical="center" textRotation="90"/>
      <protection/>
    </xf>
    <xf numFmtId="195" fontId="10" fillId="0" borderId="12" xfId="48" applyNumberFormat="1" applyFont="1" applyFill="1" applyBorder="1" applyAlignment="1" applyProtection="1">
      <alignment horizontal="center" vertical="center" textRotation="90"/>
      <protection/>
    </xf>
    <xf numFmtId="4" fontId="10" fillId="0" borderId="47" xfId="48" applyNumberFormat="1" applyFont="1" applyFill="1" applyBorder="1" applyAlignment="1" applyProtection="1">
      <alignment horizontal="center" vertical="center"/>
      <protection/>
    </xf>
    <xf numFmtId="195" fontId="10" fillId="0" borderId="47" xfId="48" applyNumberFormat="1" applyFont="1" applyFill="1" applyBorder="1" applyAlignment="1" applyProtection="1">
      <alignment horizontal="center"/>
      <protection/>
    </xf>
    <xf numFmtId="4" fontId="10" fillId="0" borderId="47" xfId="48" applyNumberFormat="1" applyFont="1" applyFill="1" applyBorder="1" applyAlignment="1" applyProtection="1">
      <alignment horizontal="center"/>
      <protection/>
    </xf>
    <xf numFmtId="0" fontId="10" fillId="0" borderId="11" xfId="48" applyFont="1" applyFill="1" applyBorder="1" applyAlignment="1" applyProtection="1">
      <alignment horizontal="center" vertical="center" textRotation="90"/>
      <protection/>
    </xf>
    <xf numFmtId="0" fontId="10" fillId="0" borderId="12" xfId="48" applyFont="1" applyFill="1" applyBorder="1" applyAlignment="1" applyProtection="1">
      <alignment horizontal="center" vertical="center" textRotation="90"/>
      <protection/>
    </xf>
    <xf numFmtId="0" fontId="10" fillId="0" borderId="47" xfId="48" applyFont="1" applyFill="1" applyBorder="1" applyAlignment="1" applyProtection="1">
      <alignment horizontal="center" vertical="center"/>
      <protection/>
    </xf>
    <xf numFmtId="0" fontId="10" fillId="0" borderId="11" xfId="48" applyFont="1" applyFill="1" applyBorder="1" applyAlignment="1" applyProtection="1">
      <alignment horizontal="center" vertical="center"/>
      <protection/>
    </xf>
    <xf numFmtId="0" fontId="10" fillId="0" borderId="47" xfId="48" applyFont="1" applyFill="1" applyBorder="1" applyAlignment="1" applyProtection="1">
      <alignment horizontal="center" vertical="center" textRotation="90"/>
      <protection/>
    </xf>
    <xf numFmtId="2" fontId="10" fillId="0" borderId="47" xfId="48" applyNumberFormat="1" applyFont="1" applyFill="1" applyBorder="1" applyAlignment="1" applyProtection="1">
      <alignment horizontal="left"/>
      <protection/>
    </xf>
    <xf numFmtId="192" fontId="10" fillId="0" borderId="47" xfId="48" applyNumberFormat="1" applyFont="1" applyFill="1" applyBorder="1" applyAlignment="1" applyProtection="1">
      <alignment/>
      <protection/>
    </xf>
    <xf numFmtId="192" fontId="10" fillId="0" borderId="47" xfId="48" applyNumberFormat="1" applyFont="1" applyFill="1" applyBorder="1" applyProtection="1">
      <alignment/>
      <protection/>
    </xf>
    <xf numFmtId="2" fontId="9" fillId="0" borderId="48" xfId="48" applyNumberFormat="1" applyFont="1" applyFill="1" applyBorder="1" applyAlignment="1" applyProtection="1">
      <alignment horizontal="center"/>
      <protection/>
    </xf>
    <xf numFmtId="2" fontId="9" fillId="0" borderId="58" xfId="48" applyNumberFormat="1" applyFont="1" applyFill="1" applyBorder="1" applyAlignment="1" applyProtection="1">
      <alignment horizontal="center"/>
      <protection/>
    </xf>
    <xf numFmtId="2" fontId="9" fillId="0" borderId="59" xfId="48" applyNumberFormat="1" applyFont="1" applyFill="1" applyBorder="1" applyAlignment="1" applyProtection="1">
      <alignment horizontal="center"/>
      <protection/>
    </xf>
    <xf numFmtId="2" fontId="10" fillId="0" borderId="47" xfId="48" applyNumberFormat="1" applyFont="1" applyFill="1" applyBorder="1" applyAlignment="1" applyProtection="1">
      <alignment horizontal="center"/>
      <protection/>
    </xf>
    <xf numFmtId="192" fontId="10" fillId="0" borderId="47" xfId="48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N13A" xfId="47"/>
    <cellStyle name="ปกติ_sed" xfId="48"/>
    <cellStyle name="ปกติ_Sheet1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275"/>
          <c:h val="0.84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DATA!$E$364:$E$390</c:f>
              <c:numCache>
                <c:ptCount val="27"/>
                <c:pt idx="0">
                  <c:v>1.52</c:v>
                </c:pt>
                <c:pt idx="1">
                  <c:v>1.31</c:v>
                </c:pt>
                <c:pt idx="2">
                  <c:v>0.86</c:v>
                </c:pt>
                <c:pt idx="3">
                  <c:v>1.59</c:v>
                </c:pt>
                <c:pt idx="4">
                  <c:v>0.98</c:v>
                </c:pt>
                <c:pt idx="5">
                  <c:v>2.02</c:v>
                </c:pt>
                <c:pt idx="6">
                  <c:v>1.87</c:v>
                </c:pt>
                <c:pt idx="7">
                  <c:v>1.25</c:v>
                </c:pt>
                <c:pt idx="8">
                  <c:v>0.9</c:v>
                </c:pt>
                <c:pt idx="9">
                  <c:v>15.71</c:v>
                </c:pt>
                <c:pt idx="10">
                  <c:v>77.16</c:v>
                </c:pt>
                <c:pt idx="12">
                  <c:v>38.74</c:v>
                </c:pt>
                <c:pt idx="13">
                  <c:v>4.11</c:v>
                </c:pt>
                <c:pt idx="14">
                  <c:v>7.48</c:v>
                </c:pt>
                <c:pt idx="15">
                  <c:v>7.75</c:v>
                </c:pt>
                <c:pt idx="16">
                  <c:v>6.13</c:v>
                </c:pt>
                <c:pt idx="17">
                  <c:v>9.02</c:v>
                </c:pt>
                <c:pt idx="18">
                  <c:v>3.03</c:v>
                </c:pt>
                <c:pt idx="19">
                  <c:v>3.06</c:v>
                </c:pt>
                <c:pt idx="20">
                  <c:v>2.85</c:v>
                </c:pt>
                <c:pt idx="21">
                  <c:v>2.97</c:v>
                </c:pt>
                <c:pt idx="22">
                  <c:v>1.83</c:v>
                </c:pt>
                <c:pt idx="23">
                  <c:v>2.32</c:v>
                </c:pt>
                <c:pt idx="24">
                  <c:v>1.33</c:v>
                </c:pt>
                <c:pt idx="25">
                  <c:v>1.3</c:v>
                </c:pt>
                <c:pt idx="26">
                  <c:v>0.74</c:v>
                </c:pt>
              </c:numCache>
            </c:numRef>
          </c:xVal>
          <c:yVal>
            <c:numRef>
              <c:f>DATA!$H$364:$H$390</c:f>
              <c:numCache>
                <c:ptCount val="27"/>
                <c:pt idx="0">
                  <c:v>0.57902690304</c:v>
                </c:pt>
                <c:pt idx="1">
                  <c:v>0.03916128672</c:v>
                </c:pt>
                <c:pt idx="2">
                  <c:v>0.8547288192</c:v>
                </c:pt>
                <c:pt idx="3">
                  <c:v>1.15094391264</c:v>
                </c:pt>
                <c:pt idx="4">
                  <c:v>1.39832477568</c:v>
                </c:pt>
                <c:pt idx="5">
                  <c:v>67.96383275520002</c:v>
                </c:pt>
                <c:pt idx="6">
                  <c:v>10.20146760864</c:v>
                </c:pt>
                <c:pt idx="7">
                  <c:v>5.560355880000001</c:v>
                </c:pt>
                <c:pt idx="8">
                  <c:v>2.9466221472000003</c:v>
                </c:pt>
                <c:pt idx="9">
                  <c:v>500.70548835072</c:v>
                </c:pt>
                <c:pt idx="10">
                  <c:v>12233.44017214848</c:v>
                </c:pt>
                <c:pt idx="12">
                  <c:v>486.47434170816</c:v>
                </c:pt>
                <c:pt idx="13">
                  <c:v>2.69430306912</c:v>
                </c:pt>
                <c:pt idx="14">
                  <c:v>4.523137090560001</c:v>
                </c:pt>
                <c:pt idx="15">
                  <c:v>15.011532504000002</c:v>
                </c:pt>
                <c:pt idx="16">
                  <c:v>9.03542658624</c:v>
                </c:pt>
                <c:pt idx="17">
                  <c:v>8.46764031168</c:v>
                </c:pt>
                <c:pt idx="18">
                  <c:v>1.6607360188800002</c:v>
                </c:pt>
                <c:pt idx="19">
                  <c:v>3.1531986892800004</c:v>
                </c:pt>
                <c:pt idx="20">
                  <c:v>1.3255731216000002</c:v>
                </c:pt>
                <c:pt idx="21">
                  <c:v>8.03111104224</c:v>
                </c:pt>
                <c:pt idx="22">
                  <c:v>4.2789086352000005</c:v>
                </c:pt>
                <c:pt idx="23">
                  <c:v>1.82919022848</c:v>
                </c:pt>
                <c:pt idx="24">
                  <c:v>0.7167436819199999</c:v>
                </c:pt>
                <c:pt idx="25">
                  <c:v>2.282522112</c:v>
                </c:pt>
                <c:pt idx="26">
                  <c:v>1.4146828876800002</c:v>
                </c:pt>
              </c:numCache>
            </c:numRef>
          </c:yVal>
          <c:smooth val="0"/>
        </c:ser>
        <c:axId val="57743715"/>
        <c:axId val="49931388"/>
      </c:scatterChart>
      <c:valAx>
        <c:axId val="5774371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931388"/>
        <c:crossesAt val="0.1"/>
        <c:crossBetween val="midCat"/>
        <c:dispUnits/>
      </c:valAx>
      <c:valAx>
        <c:axId val="4993138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74371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414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5475"/>
          <c:w val="0.82575"/>
          <c:h val="0.82625"/>
        </c:manualLayout>
      </c:layout>
      <c:scatterChart>
        <c:scatterStyle val="lineMarker"/>
        <c:varyColors val="0"/>
        <c:ser>
          <c:idx val="1"/>
          <c:order val="0"/>
          <c:tx>
            <c:v>1997-2019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DATA!$E$9:$E$390</c:f>
              <c:numCache>
                <c:ptCount val="382"/>
                <c:pt idx="0">
                  <c:v>5.786</c:v>
                </c:pt>
                <c:pt idx="1">
                  <c:v>4.942</c:v>
                </c:pt>
                <c:pt idx="2">
                  <c:v>6.97</c:v>
                </c:pt>
                <c:pt idx="3">
                  <c:v>3.328</c:v>
                </c:pt>
                <c:pt idx="4">
                  <c:v>4.12</c:v>
                </c:pt>
                <c:pt idx="5">
                  <c:v>11.389</c:v>
                </c:pt>
                <c:pt idx="6">
                  <c:v>9.915</c:v>
                </c:pt>
                <c:pt idx="7">
                  <c:v>6.042</c:v>
                </c:pt>
                <c:pt idx="8">
                  <c:v>4.755</c:v>
                </c:pt>
                <c:pt idx="9">
                  <c:v>84.61</c:v>
                </c:pt>
                <c:pt idx="10">
                  <c:v>20.365</c:v>
                </c:pt>
                <c:pt idx="11">
                  <c:v>16.65</c:v>
                </c:pt>
                <c:pt idx="12">
                  <c:v>0.74</c:v>
                </c:pt>
                <c:pt idx="13">
                  <c:v>237.793</c:v>
                </c:pt>
                <c:pt idx="14">
                  <c:v>30.361</c:v>
                </c:pt>
                <c:pt idx="15">
                  <c:v>41.009</c:v>
                </c:pt>
                <c:pt idx="16">
                  <c:v>51.517</c:v>
                </c:pt>
                <c:pt idx="17">
                  <c:v>35.211</c:v>
                </c:pt>
                <c:pt idx="18">
                  <c:v>19.045</c:v>
                </c:pt>
                <c:pt idx="19">
                  <c:v>11.762</c:v>
                </c:pt>
                <c:pt idx="20">
                  <c:v>10.783</c:v>
                </c:pt>
                <c:pt idx="21">
                  <c:v>9.8</c:v>
                </c:pt>
                <c:pt idx="22">
                  <c:v>8.319</c:v>
                </c:pt>
                <c:pt idx="23">
                  <c:v>6.091</c:v>
                </c:pt>
                <c:pt idx="24">
                  <c:v>6.293</c:v>
                </c:pt>
                <c:pt idx="25">
                  <c:v>4.989</c:v>
                </c:pt>
                <c:pt idx="26">
                  <c:v>3.64</c:v>
                </c:pt>
                <c:pt idx="27">
                  <c:v>4.459</c:v>
                </c:pt>
                <c:pt idx="28">
                  <c:v>4.559</c:v>
                </c:pt>
                <c:pt idx="29">
                  <c:v>4.056</c:v>
                </c:pt>
                <c:pt idx="30">
                  <c:v>2.945</c:v>
                </c:pt>
                <c:pt idx="31">
                  <c:v>2.622</c:v>
                </c:pt>
                <c:pt idx="32">
                  <c:v>2.091</c:v>
                </c:pt>
                <c:pt idx="33">
                  <c:v>2.461</c:v>
                </c:pt>
                <c:pt idx="34">
                  <c:v>3.456</c:v>
                </c:pt>
                <c:pt idx="35">
                  <c:v>4.096</c:v>
                </c:pt>
                <c:pt idx="36">
                  <c:v>5.67</c:v>
                </c:pt>
                <c:pt idx="37">
                  <c:v>3.139</c:v>
                </c:pt>
                <c:pt idx="38">
                  <c:v>9.234</c:v>
                </c:pt>
                <c:pt idx="39">
                  <c:v>81.021</c:v>
                </c:pt>
                <c:pt idx="40">
                  <c:v>162.616</c:v>
                </c:pt>
                <c:pt idx="41">
                  <c:v>20.082</c:v>
                </c:pt>
                <c:pt idx="42">
                  <c:v>49.395</c:v>
                </c:pt>
                <c:pt idx="43">
                  <c:v>57.519</c:v>
                </c:pt>
                <c:pt idx="44">
                  <c:v>84.129</c:v>
                </c:pt>
                <c:pt idx="45">
                  <c:v>97.185</c:v>
                </c:pt>
                <c:pt idx="46">
                  <c:v>77.903</c:v>
                </c:pt>
                <c:pt idx="47">
                  <c:v>137.143</c:v>
                </c:pt>
                <c:pt idx="48">
                  <c:v>59.107</c:v>
                </c:pt>
                <c:pt idx="49">
                  <c:v>42.708</c:v>
                </c:pt>
                <c:pt idx="50">
                  <c:v>27.095</c:v>
                </c:pt>
                <c:pt idx="51">
                  <c:v>34.607</c:v>
                </c:pt>
                <c:pt idx="52">
                  <c:v>16.128</c:v>
                </c:pt>
                <c:pt idx="53">
                  <c:v>15.877</c:v>
                </c:pt>
                <c:pt idx="54">
                  <c:v>15.383</c:v>
                </c:pt>
                <c:pt idx="55">
                  <c:v>0.931</c:v>
                </c:pt>
                <c:pt idx="56">
                  <c:v>6.225</c:v>
                </c:pt>
                <c:pt idx="57">
                  <c:v>4.979</c:v>
                </c:pt>
                <c:pt idx="58">
                  <c:v>4.49</c:v>
                </c:pt>
                <c:pt idx="59">
                  <c:v>3.834</c:v>
                </c:pt>
                <c:pt idx="60">
                  <c:v>3.112</c:v>
                </c:pt>
                <c:pt idx="61">
                  <c:v>2.493</c:v>
                </c:pt>
                <c:pt idx="62">
                  <c:v>2.159</c:v>
                </c:pt>
                <c:pt idx="63">
                  <c:v>2.802</c:v>
                </c:pt>
                <c:pt idx="64">
                  <c:v>6.585</c:v>
                </c:pt>
                <c:pt idx="65">
                  <c:v>2.565</c:v>
                </c:pt>
                <c:pt idx="66">
                  <c:v>4.184</c:v>
                </c:pt>
                <c:pt idx="67">
                  <c:v>4.032</c:v>
                </c:pt>
                <c:pt idx="68">
                  <c:v>5.156</c:v>
                </c:pt>
                <c:pt idx="69">
                  <c:v>10.902</c:v>
                </c:pt>
                <c:pt idx="70">
                  <c:v>5.088</c:v>
                </c:pt>
                <c:pt idx="71">
                  <c:v>16.516</c:v>
                </c:pt>
                <c:pt idx="72">
                  <c:v>29.047</c:v>
                </c:pt>
                <c:pt idx="73">
                  <c:v>11.859</c:v>
                </c:pt>
                <c:pt idx="74">
                  <c:v>14.238</c:v>
                </c:pt>
                <c:pt idx="75">
                  <c:v>16.159</c:v>
                </c:pt>
                <c:pt idx="76">
                  <c:v>20.117</c:v>
                </c:pt>
                <c:pt idx="77">
                  <c:v>14.093</c:v>
                </c:pt>
                <c:pt idx="78">
                  <c:v>11.939</c:v>
                </c:pt>
                <c:pt idx="79">
                  <c:v>16.221</c:v>
                </c:pt>
                <c:pt idx="80">
                  <c:v>9.491</c:v>
                </c:pt>
                <c:pt idx="81">
                  <c:v>9.504</c:v>
                </c:pt>
                <c:pt idx="82">
                  <c:v>8.819</c:v>
                </c:pt>
                <c:pt idx="83">
                  <c:v>7.33</c:v>
                </c:pt>
                <c:pt idx="84">
                  <c:v>5.913</c:v>
                </c:pt>
                <c:pt idx="85">
                  <c:v>5.489</c:v>
                </c:pt>
                <c:pt idx="86">
                  <c:v>4.681</c:v>
                </c:pt>
                <c:pt idx="87">
                  <c:v>4.222</c:v>
                </c:pt>
                <c:pt idx="88">
                  <c:v>3.246</c:v>
                </c:pt>
                <c:pt idx="89">
                  <c:v>2.987</c:v>
                </c:pt>
                <c:pt idx="90">
                  <c:v>3.358</c:v>
                </c:pt>
                <c:pt idx="91">
                  <c:v>2.93</c:v>
                </c:pt>
                <c:pt idx="92">
                  <c:v>2.287</c:v>
                </c:pt>
                <c:pt idx="93">
                  <c:v>2.088</c:v>
                </c:pt>
                <c:pt idx="94">
                  <c:v>1.556</c:v>
                </c:pt>
                <c:pt idx="95">
                  <c:v>1.553</c:v>
                </c:pt>
                <c:pt idx="96">
                  <c:v>1.608</c:v>
                </c:pt>
                <c:pt idx="97">
                  <c:v>1.212</c:v>
                </c:pt>
                <c:pt idx="98">
                  <c:v>1.261</c:v>
                </c:pt>
                <c:pt idx="99">
                  <c:v>1.438</c:v>
                </c:pt>
                <c:pt idx="100">
                  <c:v>1.555</c:v>
                </c:pt>
                <c:pt idx="101">
                  <c:v>2.343</c:v>
                </c:pt>
                <c:pt idx="102">
                  <c:v>6.947</c:v>
                </c:pt>
                <c:pt idx="103">
                  <c:v>1.604</c:v>
                </c:pt>
                <c:pt idx="104">
                  <c:v>4.224</c:v>
                </c:pt>
                <c:pt idx="105">
                  <c:v>3.676</c:v>
                </c:pt>
                <c:pt idx="106">
                  <c:v>3.899</c:v>
                </c:pt>
                <c:pt idx="107">
                  <c:v>4.704</c:v>
                </c:pt>
                <c:pt idx="108">
                  <c:v>11.674</c:v>
                </c:pt>
                <c:pt idx="109">
                  <c:v>10.385</c:v>
                </c:pt>
                <c:pt idx="110">
                  <c:v>8.63</c:v>
                </c:pt>
                <c:pt idx="111">
                  <c:v>7.466</c:v>
                </c:pt>
                <c:pt idx="112">
                  <c:v>6.63</c:v>
                </c:pt>
                <c:pt idx="113">
                  <c:v>5.291</c:v>
                </c:pt>
                <c:pt idx="114">
                  <c:v>6.827</c:v>
                </c:pt>
                <c:pt idx="115">
                  <c:v>4.871</c:v>
                </c:pt>
                <c:pt idx="116">
                  <c:v>3.643</c:v>
                </c:pt>
                <c:pt idx="117">
                  <c:v>3.836</c:v>
                </c:pt>
                <c:pt idx="118">
                  <c:v>3.22</c:v>
                </c:pt>
                <c:pt idx="119">
                  <c:v>2.463</c:v>
                </c:pt>
                <c:pt idx="120">
                  <c:v>2.29</c:v>
                </c:pt>
                <c:pt idx="121">
                  <c:v>2.21</c:v>
                </c:pt>
                <c:pt idx="122">
                  <c:v>2.42</c:v>
                </c:pt>
                <c:pt idx="123">
                  <c:v>2.134</c:v>
                </c:pt>
                <c:pt idx="124">
                  <c:v>2.314</c:v>
                </c:pt>
                <c:pt idx="125">
                  <c:v>2.565</c:v>
                </c:pt>
                <c:pt idx="126">
                  <c:v>2.853</c:v>
                </c:pt>
                <c:pt idx="127">
                  <c:v>2.095</c:v>
                </c:pt>
                <c:pt idx="128">
                  <c:v>5.728</c:v>
                </c:pt>
                <c:pt idx="129">
                  <c:v>3.104</c:v>
                </c:pt>
                <c:pt idx="130">
                  <c:v>2.834</c:v>
                </c:pt>
                <c:pt idx="131">
                  <c:v>5.383</c:v>
                </c:pt>
                <c:pt idx="132">
                  <c:v>5.938</c:v>
                </c:pt>
                <c:pt idx="133">
                  <c:v>3.355</c:v>
                </c:pt>
                <c:pt idx="134">
                  <c:v>20.338</c:v>
                </c:pt>
                <c:pt idx="135">
                  <c:v>115.41</c:v>
                </c:pt>
                <c:pt idx="136">
                  <c:v>464.902</c:v>
                </c:pt>
                <c:pt idx="137">
                  <c:v>15.177</c:v>
                </c:pt>
                <c:pt idx="138">
                  <c:v>42.09</c:v>
                </c:pt>
                <c:pt idx="139">
                  <c:v>26.994</c:v>
                </c:pt>
                <c:pt idx="140">
                  <c:v>48.861</c:v>
                </c:pt>
                <c:pt idx="141">
                  <c:v>20.129</c:v>
                </c:pt>
                <c:pt idx="142">
                  <c:v>16.877</c:v>
                </c:pt>
                <c:pt idx="143">
                  <c:v>14.773</c:v>
                </c:pt>
                <c:pt idx="144">
                  <c:v>9.539</c:v>
                </c:pt>
                <c:pt idx="145">
                  <c:v>8.099</c:v>
                </c:pt>
                <c:pt idx="146">
                  <c:v>7.191</c:v>
                </c:pt>
                <c:pt idx="147">
                  <c:v>6.241</c:v>
                </c:pt>
                <c:pt idx="148">
                  <c:v>5.36</c:v>
                </c:pt>
                <c:pt idx="149">
                  <c:v>6.787</c:v>
                </c:pt>
                <c:pt idx="150">
                  <c:v>5.08</c:v>
                </c:pt>
                <c:pt idx="151">
                  <c:v>5.08</c:v>
                </c:pt>
                <c:pt idx="152">
                  <c:v>4.163</c:v>
                </c:pt>
                <c:pt idx="153">
                  <c:v>3.7</c:v>
                </c:pt>
                <c:pt idx="154">
                  <c:v>3.305</c:v>
                </c:pt>
                <c:pt idx="155">
                  <c:v>3.285</c:v>
                </c:pt>
                <c:pt idx="156">
                  <c:v>3.145</c:v>
                </c:pt>
                <c:pt idx="157">
                  <c:v>2.748</c:v>
                </c:pt>
                <c:pt idx="158">
                  <c:v>2.436</c:v>
                </c:pt>
                <c:pt idx="159">
                  <c:v>1.834</c:v>
                </c:pt>
                <c:pt idx="160">
                  <c:v>1.547</c:v>
                </c:pt>
                <c:pt idx="161">
                  <c:v>2.159</c:v>
                </c:pt>
                <c:pt idx="162">
                  <c:v>2.107</c:v>
                </c:pt>
                <c:pt idx="163">
                  <c:v>1.525</c:v>
                </c:pt>
                <c:pt idx="164">
                  <c:v>3.522</c:v>
                </c:pt>
                <c:pt idx="165">
                  <c:v>2.761</c:v>
                </c:pt>
                <c:pt idx="166">
                  <c:v>3.63</c:v>
                </c:pt>
                <c:pt idx="167">
                  <c:v>3.537</c:v>
                </c:pt>
                <c:pt idx="168">
                  <c:v>3.596</c:v>
                </c:pt>
                <c:pt idx="169">
                  <c:v>3.094</c:v>
                </c:pt>
                <c:pt idx="170">
                  <c:v>6.111</c:v>
                </c:pt>
                <c:pt idx="171">
                  <c:v>9.015</c:v>
                </c:pt>
                <c:pt idx="172">
                  <c:v>345.046</c:v>
                </c:pt>
                <c:pt idx="173">
                  <c:v>57.779</c:v>
                </c:pt>
                <c:pt idx="174">
                  <c:v>29.329</c:v>
                </c:pt>
                <c:pt idx="175">
                  <c:v>34.271</c:v>
                </c:pt>
                <c:pt idx="176">
                  <c:v>25.959</c:v>
                </c:pt>
                <c:pt idx="177">
                  <c:v>59.837</c:v>
                </c:pt>
                <c:pt idx="178">
                  <c:v>20.821</c:v>
                </c:pt>
                <c:pt idx="179">
                  <c:v>21.175</c:v>
                </c:pt>
                <c:pt idx="180">
                  <c:v>17.259</c:v>
                </c:pt>
                <c:pt idx="181">
                  <c:v>12.893</c:v>
                </c:pt>
                <c:pt idx="182">
                  <c:v>8.779</c:v>
                </c:pt>
                <c:pt idx="183">
                  <c:v>8.039</c:v>
                </c:pt>
                <c:pt idx="184">
                  <c:v>6.862</c:v>
                </c:pt>
                <c:pt idx="185">
                  <c:v>5.115</c:v>
                </c:pt>
                <c:pt idx="186">
                  <c:v>4.403</c:v>
                </c:pt>
                <c:pt idx="187">
                  <c:v>4.069</c:v>
                </c:pt>
                <c:pt idx="188">
                  <c:v>3.301</c:v>
                </c:pt>
                <c:pt idx="189">
                  <c:v>3.267</c:v>
                </c:pt>
                <c:pt idx="190">
                  <c:v>2.603</c:v>
                </c:pt>
                <c:pt idx="191">
                  <c:v>2.513</c:v>
                </c:pt>
                <c:pt idx="192">
                  <c:v>2.079</c:v>
                </c:pt>
                <c:pt idx="193">
                  <c:v>2.127</c:v>
                </c:pt>
                <c:pt idx="194">
                  <c:v>1.568</c:v>
                </c:pt>
                <c:pt idx="195">
                  <c:v>1.266</c:v>
                </c:pt>
                <c:pt idx="196">
                  <c:v>8.284</c:v>
                </c:pt>
                <c:pt idx="197">
                  <c:v>2.421</c:v>
                </c:pt>
                <c:pt idx="198">
                  <c:v>1.444</c:v>
                </c:pt>
                <c:pt idx="199">
                  <c:v>2.133</c:v>
                </c:pt>
                <c:pt idx="200">
                  <c:v>6.615</c:v>
                </c:pt>
                <c:pt idx="201">
                  <c:v>7.556</c:v>
                </c:pt>
                <c:pt idx="202">
                  <c:v>2.522</c:v>
                </c:pt>
                <c:pt idx="203">
                  <c:v>12.74</c:v>
                </c:pt>
                <c:pt idx="204">
                  <c:v>14.671</c:v>
                </c:pt>
                <c:pt idx="205">
                  <c:v>14.288</c:v>
                </c:pt>
                <c:pt idx="206">
                  <c:v>216.454</c:v>
                </c:pt>
                <c:pt idx="207">
                  <c:v>20.908</c:v>
                </c:pt>
                <c:pt idx="208">
                  <c:v>45.015</c:v>
                </c:pt>
                <c:pt idx="209">
                  <c:v>23.695</c:v>
                </c:pt>
                <c:pt idx="210">
                  <c:v>26.322</c:v>
                </c:pt>
                <c:pt idx="211">
                  <c:v>18.578</c:v>
                </c:pt>
                <c:pt idx="212">
                  <c:v>16.825</c:v>
                </c:pt>
                <c:pt idx="213">
                  <c:v>11.696</c:v>
                </c:pt>
                <c:pt idx="214">
                  <c:v>11.65</c:v>
                </c:pt>
                <c:pt idx="215">
                  <c:v>8.65</c:v>
                </c:pt>
                <c:pt idx="216">
                  <c:v>8.067</c:v>
                </c:pt>
                <c:pt idx="217">
                  <c:v>7.283</c:v>
                </c:pt>
                <c:pt idx="218">
                  <c:v>6.535</c:v>
                </c:pt>
                <c:pt idx="219">
                  <c:v>5.991</c:v>
                </c:pt>
                <c:pt idx="220">
                  <c:v>7.34</c:v>
                </c:pt>
                <c:pt idx="221">
                  <c:v>5.474</c:v>
                </c:pt>
                <c:pt idx="222">
                  <c:v>4.34</c:v>
                </c:pt>
                <c:pt idx="223">
                  <c:v>3.96</c:v>
                </c:pt>
                <c:pt idx="224">
                  <c:v>3.796</c:v>
                </c:pt>
                <c:pt idx="225">
                  <c:v>3.602</c:v>
                </c:pt>
                <c:pt idx="226">
                  <c:v>2.444</c:v>
                </c:pt>
                <c:pt idx="227">
                  <c:v>2.288</c:v>
                </c:pt>
                <c:pt idx="228">
                  <c:v>1.912</c:v>
                </c:pt>
                <c:pt idx="229">
                  <c:v>1.477</c:v>
                </c:pt>
                <c:pt idx="230">
                  <c:v>7.166</c:v>
                </c:pt>
                <c:pt idx="231">
                  <c:v>1.915</c:v>
                </c:pt>
                <c:pt idx="232">
                  <c:v>3.114</c:v>
                </c:pt>
                <c:pt idx="233">
                  <c:v>2.425</c:v>
                </c:pt>
                <c:pt idx="234">
                  <c:v>2.275</c:v>
                </c:pt>
                <c:pt idx="235">
                  <c:v>1.746</c:v>
                </c:pt>
                <c:pt idx="236">
                  <c:v>3.016</c:v>
                </c:pt>
                <c:pt idx="237">
                  <c:v>1.866</c:v>
                </c:pt>
                <c:pt idx="238">
                  <c:v>5.041</c:v>
                </c:pt>
                <c:pt idx="239">
                  <c:v>13.22</c:v>
                </c:pt>
                <c:pt idx="240">
                  <c:v>20.823</c:v>
                </c:pt>
                <c:pt idx="241">
                  <c:v>34.74</c:v>
                </c:pt>
                <c:pt idx="242">
                  <c:v>14.669</c:v>
                </c:pt>
                <c:pt idx="243">
                  <c:v>30.982</c:v>
                </c:pt>
                <c:pt idx="244">
                  <c:v>23.623</c:v>
                </c:pt>
                <c:pt idx="245">
                  <c:v>16.6</c:v>
                </c:pt>
                <c:pt idx="246">
                  <c:v>13.041</c:v>
                </c:pt>
                <c:pt idx="247">
                  <c:v>11.557</c:v>
                </c:pt>
                <c:pt idx="248">
                  <c:v>8.218</c:v>
                </c:pt>
                <c:pt idx="249">
                  <c:v>8.968</c:v>
                </c:pt>
                <c:pt idx="250">
                  <c:v>6.762</c:v>
                </c:pt>
                <c:pt idx="251">
                  <c:v>5.906</c:v>
                </c:pt>
                <c:pt idx="252">
                  <c:v>8.509</c:v>
                </c:pt>
                <c:pt idx="253">
                  <c:v>5.322</c:v>
                </c:pt>
                <c:pt idx="254">
                  <c:v>4.21</c:v>
                </c:pt>
                <c:pt idx="255">
                  <c:v>2.76</c:v>
                </c:pt>
                <c:pt idx="256">
                  <c:v>3.052</c:v>
                </c:pt>
                <c:pt idx="257">
                  <c:v>2.81</c:v>
                </c:pt>
                <c:pt idx="258">
                  <c:v>2.49</c:v>
                </c:pt>
                <c:pt idx="259">
                  <c:v>1.93</c:v>
                </c:pt>
                <c:pt idx="260">
                  <c:v>1.75</c:v>
                </c:pt>
                <c:pt idx="261">
                  <c:v>1.43</c:v>
                </c:pt>
                <c:pt idx="262">
                  <c:v>1.49</c:v>
                </c:pt>
                <c:pt idx="263">
                  <c:v>1.29</c:v>
                </c:pt>
                <c:pt idx="264">
                  <c:v>1.04</c:v>
                </c:pt>
                <c:pt idx="265">
                  <c:v>3.387</c:v>
                </c:pt>
                <c:pt idx="266">
                  <c:v>1.3</c:v>
                </c:pt>
                <c:pt idx="267">
                  <c:v>2.65</c:v>
                </c:pt>
                <c:pt idx="268">
                  <c:v>8.45</c:v>
                </c:pt>
                <c:pt idx="269">
                  <c:v>4.06</c:v>
                </c:pt>
                <c:pt idx="270">
                  <c:v>8.35</c:v>
                </c:pt>
                <c:pt idx="271">
                  <c:v>12.35</c:v>
                </c:pt>
                <c:pt idx="272">
                  <c:v>12</c:v>
                </c:pt>
                <c:pt idx="273">
                  <c:v>17.14</c:v>
                </c:pt>
                <c:pt idx="274">
                  <c:v>13</c:v>
                </c:pt>
                <c:pt idx="275">
                  <c:v>129.61</c:v>
                </c:pt>
                <c:pt idx="276">
                  <c:v>55.11</c:v>
                </c:pt>
                <c:pt idx="277">
                  <c:v>70.63</c:v>
                </c:pt>
                <c:pt idx="278">
                  <c:v>80.61</c:v>
                </c:pt>
                <c:pt idx="279">
                  <c:v>23.39</c:v>
                </c:pt>
                <c:pt idx="280">
                  <c:v>15.5</c:v>
                </c:pt>
                <c:pt idx="281">
                  <c:v>20.01</c:v>
                </c:pt>
                <c:pt idx="282">
                  <c:v>13.91</c:v>
                </c:pt>
                <c:pt idx="283">
                  <c:v>9.94</c:v>
                </c:pt>
                <c:pt idx="284">
                  <c:v>9.79</c:v>
                </c:pt>
                <c:pt idx="285">
                  <c:v>8.28</c:v>
                </c:pt>
                <c:pt idx="286">
                  <c:v>6.11</c:v>
                </c:pt>
                <c:pt idx="287">
                  <c:v>4.96</c:v>
                </c:pt>
                <c:pt idx="288">
                  <c:v>5.95</c:v>
                </c:pt>
                <c:pt idx="289">
                  <c:v>4.65</c:v>
                </c:pt>
                <c:pt idx="290">
                  <c:v>4.52</c:v>
                </c:pt>
                <c:pt idx="291">
                  <c:v>2.91</c:v>
                </c:pt>
                <c:pt idx="292">
                  <c:v>1.98</c:v>
                </c:pt>
                <c:pt idx="293">
                  <c:v>2.34</c:v>
                </c:pt>
                <c:pt idx="294">
                  <c:v>2.82</c:v>
                </c:pt>
                <c:pt idx="295">
                  <c:v>2.38</c:v>
                </c:pt>
                <c:pt idx="296">
                  <c:v>2.96</c:v>
                </c:pt>
                <c:pt idx="297">
                  <c:v>7.64</c:v>
                </c:pt>
                <c:pt idx="298">
                  <c:v>3.49</c:v>
                </c:pt>
                <c:pt idx="299">
                  <c:v>3.49</c:v>
                </c:pt>
                <c:pt idx="300">
                  <c:v>4.18</c:v>
                </c:pt>
                <c:pt idx="301">
                  <c:v>7.75</c:v>
                </c:pt>
                <c:pt idx="302">
                  <c:v>22.39</c:v>
                </c:pt>
                <c:pt idx="303">
                  <c:v>42.43</c:v>
                </c:pt>
                <c:pt idx="304">
                  <c:v>65.78</c:v>
                </c:pt>
                <c:pt idx="305">
                  <c:v>23.3</c:v>
                </c:pt>
                <c:pt idx="306">
                  <c:v>55.64</c:v>
                </c:pt>
                <c:pt idx="307">
                  <c:v>44.59</c:v>
                </c:pt>
                <c:pt idx="308">
                  <c:v>56.42</c:v>
                </c:pt>
                <c:pt idx="309">
                  <c:v>26.6</c:v>
                </c:pt>
                <c:pt idx="310">
                  <c:v>24.9</c:v>
                </c:pt>
                <c:pt idx="311">
                  <c:v>18.04</c:v>
                </c:pt>
                <c:pt idx="312">
                  <c:v>17.94</c:v>
                </c:pt>
                <c:pt idx="313">
                  <c:v>10.69</c:v>
                </c:pt>
                <c:pt idx="314">
                  <c:v>9.94</c:v>
                </c:pt>
                <c:pt idx="315">
                  <c:v>6.86</c:v>
                </c:pt>
                <c:pt idx="316">
                  <c:v>7.14</c:v>
                </c:pt>
                <c:pt idx="317">
                  <c:v>7.42</c:v>
                </c:pt>
                <c:pt idx="318">
                  <c:v>6.64</c:v>
                </c:pt>
                <c:pt idx="319">
                  <c:v>5.44</c:v>
                </c:pt>
                <c:pt idx="320">
                  <c:v>3.41</c:v>
                </c:pt>
                <c:pt idx="321">
                  <c:v>3.64</c:v>
                </c:pt>
                <c:pt idx="322">
                  <c:v>2.66</c:v>
                </c:pt>
                <c:pt idx="323">
                  <c:v>2.74</c:v>
                </c:pt>
                <c:pt idx="324">
                  <c:v>2.95</c:v>
                </c:pt>
                <c:pt idx="325">
                  <c:v>3.2</c:v>
                </c:pt>
                <c:pt idx="326">
                  <c:v>3.75</c:v>
                </c:pt>
                <c:pt idx="327">
                  <c:v>6.33</c:v>
                </c:pt>
                <c:pt idx="328">
                  <c:v>12.59</c:v>
                </c:pt>
                <c:pt idx="329">
                  <c:v>6.17</c:v>
                </c:pt>
                <c:pt idx="330">
                  <c:v>9.44</c:v>
                </c:pt>
                <c:pt idx="331">
                  <c:v>14.02</c:v>
                </c:pt>
                <c:pt idx="332">
                  <c:v>74.82</c:v>
                </c:pt>
                <c:pt idx="333">
                  <c:v>193.22</c:v>
                </c:pt>
                <c:pt idx="334">
                  <c:v>39.29</c:v>
                </c:pt>
                <c:pt idx="335">
                  <c:v>25.76</c:v>
                </c:pt>
                <c:pt idx="336">
                  <c:v>68.21</c:v>
                </c:pt>
                <c:pt idx="337">
                  <c:v>44.94</c:v>
                </c:pt>
                <c:pt idx="338">
                  <c:v>45.29</c:v>
                </c:pt>
                <c:pt idx="339">
                  <c:v>31.54</c:v>
                </c:pt>
                <c:pt idx="340">
                  <c:v>32.34</c:v>
                </c:pt>
                <c:pt idx="341">
                  <c:v>15.55</c:v>
                </c:pt>
                <c:pt idx="342">
                  <c:v>11.05</c:v>
                </c:pt>
                <c:pt idx="343">
                  <c:v>8.39</c:v>
                </c:pt>
                <c:pt idx="344">
                  <c:v>8.89</c:v>
                </c:pt>
                <c:pt idx="345">
                  <c:v>6.67</c:v>
                </c:pt>
                <c:pt idx="346">
                  <c:v>7.25</c:v>
                </c:pt>
                <c:pt idx="347">
                  <c:v>4.9</c:v>
                </c:pt>
                <c:pt idx="348">
                  <c:v>5.31</c:v>
                </c:pt>
                <c:pt idx="349">
                  <c:v>4.68</c:v>
                </c:pt>
                <c:pt idx="350">
                  <c:v>4.05</c:v>
                </c:pt>
                <c:pt idx="351">
                  <c:v>3.81</c:v>
                </c:pt>
                <c:pt idx="352">
                  <c:v>2.73</c:v>
                </c:pt>
                <c:pt idx="353">
                  <c:v>2.4</c:v>
                </c:pt>
                <c:pt idx="354">
                  <c:v>2.23</c:v>
                </c:pt>
                <c:pt idx="355">
                  <c:v>1.52</c:v>
                </c:pt>
                <c:pt idx="356">
                  <c:v>1.31</c:v>
                </c:pt>
                <c:pt idx="357">
                  <c:v>0.86</c:v>
                </c:pt>
                <c:pt idx="358">
                  <c:v>1.59</c:v>
                </c:pt>
                <c:pt idx="359">
                  <c:v>0.98</c:v>
                </c:pt>
                <c:pt idx="360">
                  <c:v>2.02</c:v>
                </c:pt>
                <c:pt idx="361">
                  <c:v>1.87</c:v>
                </c:pt>
                <c:pt idx="362">
                  <c:v>1.25</c:v>
                </c:pt>
                <c:pt idx="363">
                  <c:v>0.9</c:v>
                </c:pt>
                <c:pt idx="364">
                  <c:v>15.71</c:v>
                </c:pt>
                <c:pt idx="365">
                  <c:v>77.16</c:v>
                </c:pt>
                <c:pt idx="367">
                  <c:v>38.74</c:v>
                </c:pt>
                <c:pt idx="368">
                  <c:v>4.11</c:v>
                </c:pt>
                <c:pt idx="369">
                  <c:v>7.48</c:v>
                </c:pt>
                <c:pt idx="370">
                  <c:v>7.75</c:v>
                </c:pt>
                <c:pt idx="371">
                  <c:v>6.13</c:v>
                </c:pt>
                <c:pt idx="372">
                  <c:v>9.02</c:v>
                </c:pt>
                <c:pt idx="373">
                  <c:v>3.03</c:v>
                </c:pt>
                <c:pt idx="374">
                  <c:v>3.06</c:v>
                </c:pt>
                <c:pt idx="375">
                  <c:v>2.85</c:v>
                </c:pt>
                <c:pt idx="376">
                  <c:v>2.97</c:v>
                </c:pt>
                <c:pt idx="377">
                  <c:v>1.83</c:v>
                </c:pt>
                <c:pt idx="378">
                  <c:v>2.32</c:v>
                </c:pt>
                <c:pt idx="379">
                  <c:v>1.33</c:v>
                </c:pt>
                <c:pt idx="380">
                  <c:v>1.3</c:v>
                </c:pt>
                <c:pt idx="381">
                  <c:v>0.74</c:v>
                </c:pt>
              </c:numCache>
            </c:numRef>
          </c:xVal>
          <c:yVal>
            <c:numRef>
              <c:f>DATA!$H$9:$H$390</c:f>
              <c:numCache>
                <c:ptCount val="382"/>
                <c:pt idx="0">
                  <c:v>29.563619583168</c:v>
                </c:pt>
                <c:pt idx="1">
                  <c:v>10.737629683200003</c:v>
                </c:pt>
                <c:pt idx="2">
                  <c:v>24.331612032000002</c:v>
                </c:pt>
                <c:pt idx="3">
                  <c:v>20.57822208</c:v>
                </c:pt>
                <c:pt idx="4">
                  <c:v>14.226023808</c:v>
                </c:pt>
                <c:pt idx="5">
                  <c:v>71.6257307808</c:v>
                </c:pt>
                <c:pt idx="6">
                  <c:v>46.545547104</c:v>
                </c:pt>
                <c:pt idx="7">
                  <c:v>3.8649272256</c:v>
                </c:pt>
                <c:pt idx="8">
                  <c:v>12.622539312</c:v>
                </c:pt>
                <c:pt idx="9">
                  <c:v>5153.233104576001</c:v>
                </c:pt>
                <c:pt idx="10">
                  <c:v>73.635995088</c:v>
                </c:pt>
                <c:pt idx="11">
                  <c:v>182.83618080000002</c:v>
                </c:pt>
                <c:pt idx="12">
                  <c:v>6.982066944000001</c:v>
                </c:pt>
                <c:pt idx="13">
                  <c:v>35888.4127741536</c:v>
                </c:pt>
                <c:pt idx="14">
                  <c:v>226.42067937600007</c:v>
                </c:pt>
                <c:pt idx="15">
                  <c:v>993.1692161088001</c:v>
                </c:pt>
                <c:pt idx="16">
                  <c:v>890.688540672</c:v>
                </c:pt>
                <c:pt idx="17">
                  <c:v>160.09331849280002</c:v>
                </c:pt>
                <c:pt idx="18">
                  <c:v>8.078797584000002</c:v>
                </c:pt>
                <c:pt idx="19">
                  <c:v>36.67767984000001</c:v>
                </c:pt>
                <c:pt idx="20">
                  <c:v>7.421844009600001</c:v>
                </c:pt>
                <c:pt idx="21">
                  <c:v>0.71068032</c:v>
                </c:pt>
                <c:pt idx="22">
                  <c:v>23.538004876800002</c:v>
                </c:pt>
                <c:pt idx="23">
                  <c:v>11.696181840000003</c:v>
                </c:pt>
                <c:pt idx="24">
                  <c:v>9.138583843200001</c:v>
                </c:pt>
                <c:pt idx="25">
                  <c:v>4.560504768</c:v>
                </c:pt>
                <c:pt idx="26">
                  <c:v>3.7505744640000005</c:v>
                </c:pt>
                <c:pt idx="27">
                  <c:v>5.598820281600001</c:v>
                </c:pt>
                <c:pt idx="28">
                  <c:v>21.032424950400003</c:v>
                </c:pt>
                <c:pt idx="29">
                  <c:v>9.531223603200003</c:v>
                </c:pt>
                <c:pt idx="30">
                  <c:v>6.382743264</c:v>
                </c:pt>
                <c:pt idx="31">
                  <c:v>1.2467295360000001</c:v>
                </c:pt>
                <c:pt idx="32">
                  <c:v>3.0230239392000007</c:v>
                </c:pt>
                <c:pt idx="33">
                  <c:v>4.3510558752</c:v>
                </c:pt>
                <c:pt idx="34">
                  <c:v>14.392343347199999</c:v>
                </c:pt>
                <c:pt idx="35">
                  <c:v>850.2347169792001</c:v>
                </c:pt>
                <c:pt idx="36">
                  <c:v>12.652010784000002</c:v>
                </c:pt>
                <c:pt idx="37">
                  <c:v>0.9533921471999999</c:v>
                </c:pt>
                <c:pt idx="38">
                  <c:v>8.426283552</c:v>
                </c:pt>
                <c:pt idx="39">
                  <c:v>4513.292564803201</c:v>
                </c:pt>
                <c:pt idx="40">
                  <c:v>19004.0040981504</c:v>
                </c:pt>
                <c:pt idx="41">
                  <c:v>138.00633154559998</c:v>
                </c:pt>
                <c:pt idx="42">
                  <c:v>1531.7387919360006</c:v>
                </c:pt>
                <c:pt idx="43">
                  <c:v>785.6870845824001</c:v>
                </c:pt>
                <c:pt idx="44">
                  <c:v>1340.0392867488</c:v>
                </c:pt>
                <c:pt idx="45">
                  <c:v>2546.77257648</c:v>
                </c:pt>
                <c:pt idx="46">
                  <c:v>1052.3433894624</c:v>
                </c:pt>
                <c:pt idx="47">
                  <c:v>8656.613616153601</c:v>
                </c:pt>
                <c:pt idx="48">
                  <c:v>2390.6774699136</c:v>
                </c:pt>
                <c:pt idx="49">
                  <c:v>1545.1533001727998</c:v>
                </c:pt>
                <c:pt idx="50">
                  <c:v>186.025859712</c:v>
                </c:pt>
                <c:pt idx="51">
                  <c:v>4096.975870073664</c:v>
                </c:pt>
                <c:pt idx="52">
                  <c:v>37.776149397504</c:v>
                </c:pt>
                <c:pt idx="53">
                  <c:v>41.186641538592</c:v>
                </c:pt>
                <c:pt idx="54">
                  <c:v>39.113554676256</c:v>
                </c:pt>
                <c:pt idx="55">
                  <c:v>1.458769689216</c:v>
                </c:pt>
                <c:pt idx="56">
                  <c:v>6.116874040799999</c:v>
                </c:pt>
                <c:pt idx="57">
                  <c:v>3.308484318048</c:v>
                </c:pt>
                <c:pt idx="58">
                  <c:v>0.5372008416000001</c:v>
                </c:pt>
                <c:pt idx="59">
                  <c:v>4.194999870336001</c:v>
                </c:pt>
                <c:pt idx="60">
                  <c:v>4.425935295744001</c:v>
                </c:pt>
                <c:pt idx="61">
                  <c:v>2.3008615781760002</c:v>
                </c:pt>
                <c:pt idx="62">
                  <c:v>1.294342124544</c:v>
                </c:pt>
                <c:pt idx="63">
                  <c:v>11.299223077632</c:v>
                </c:pt>
                <c:pt idx="64">
                  <c:v>80.55834176304</c:v>
                </c:pt>
                <c:pt idx="65">
                  <c:v>16.4790665784</c:v>
                </c:pt>
                <c:pt idx="66">
                  <c:v>9.499793020416</c:v>
                </c:pt>
                <c:pt idx="67">
                  <c:v>9.591759120384001</c:v>
                </c:pt>
                <c:pt idx="68">
                  <c:v>5.1188185578239995</c:v>
                </c:pt>
                <c:pt idx="69">
                  <c:v>18.922211718912</c:v>
                </c:pt>
                <c:pt idx="70">
                  <c:v>4.344618940416001</c:v>
                </c:pt>
                <c:pt idx="71">
                  <c:v>59.890727211264</c:v>
                </c:pt>
                <c:pt idx="72">
                  <c:v>32.945848214688</c:v>
                </c:pt>
                <c:pt idx="73">
                  <c:v>114.82807473792</c:v>
                </c:pt>
                <c:pt idx="74">
                  <c:v>50.333045849856006</c:v>
                </c:pt>
                <c:pt idx="75">
                  <c:v>27.809706738528007</c:v>
                </c:pt>
                <c:pt idx="76">
                  <c:v>86.75586994406402</c:v>
                </c:pt>
                <c:pt idx="77">
                  <c:v>131.791358748384</c:v>
                </c:pt>
                <c:pt idx="78">
                  <c:v>114.273096655104</c:v>
                </c:pt>
                <c:pt idx="79">
                  <c:v>85.794876251424</c:v>
                </c:pt>
                <c:pt idx="80">
                  <c:v>38.281220502336005</c:v>
                </c:pt>
                <c:pt idx="81">
                  <c:v>38.109671119872004</c:v>
                </c:pt>
                <c:pt idx="82">
                  <c:v>30.890995089984006</c:v>
                </c:pt>
                <c:pt idx="83">
                  <c:v>4.823346412799999</c:v>
                </c:pt>
                <c:pt idx="84">
                  <c:v>15.105946019616004</c:v>
                </c:pt>
                <c:pt idx="85">
                  <c:v>0.885509368128</c:v>
                </c:pt>
                <c:pt idx="86">
                  <c:v>5.114088516672</c:v>
                </c:pt>
                <c:pt idx="87">
                  <c:v>6.086636369856001</c:v>
                </c:pt>
                <c:pt idx="88">
                  <c:v>3.9637190609279997</c:v>
                </c:pt>
                <c:pt idx="89">
                  <c:v>7.665529593024</c:v>
                </c:pt>
                <c:pt idx="90">
                  <c:v>6.5721631593600005</c:v>
                </c:pt>
                <c:pt idx="91">
                  <c:v>5.379471561600002</c:v>
                </c:pt>
                <c:pt idx="92">
                  <c:v>12.61734277392</c:v>
                </c:pt>
                <c:pt idx="93">
                  <c:v>7.2194371960320005</c:v>
                </c:pt>
                <c:pt idx="94">
                  <c:v>4.138123295232001</c:v>
                </c:pt>
                <c:pt idx="95">
                  <c:v>1.884471723648</c:v>
                </c:pt>
                <c:pt idx="96">
                  <c:v>4.9118500569600005</c:v>
                </c:pt>
                <c:pt idx="97">
                  <c:v>2.4955130419200002</c:v>
                </c:pt>
                <c:pt idx="98">
                  <c:v>5.1065415648</c:v>
                </c:pt>
                <c:pt idx="99">
                  <c:v>4.115406494016</c:v>
                </c:pt>
                <c:pt idx="100">
                  <c:v>4.16004711408</c:v>
                </c:pt>
                <c:pt idx="101">
                  <c:v>7.152870323808001</c:v>
                </c:pt>
                <c:pt idx="102">
                  <c:v>111.871229467968</c:v>
                </c:pt>
                <c:pt idx="103">
                  <c:v>35.288934580223994</c:v>
                </c:pt>
                <c:pt idx="104">
                  <c:v>27.609090195456</c:v>
                </c:pt>
                <c:pt idx="105">
                  <c:v>20.421549471744</c:v>
                </c:pt>
                <c:pt idx="106">
                  <c:v>39.015191158271996</c:v>
                </c:pt>
                <c:pt idx="107">
                  <c:v>49.774979810304</c:v>
                </c:pt>
                <c:pt idx="108">
                  <c:v>22.763690337024</c:v>
                </c:pt>
                <c:pt idx="109">
                  <c:v>129.53119643712003</c:v>
                </c:pt>
                <c:pt idx="110">
                  <c:v>7.8518280672000005</c:v>
                </c:pt>
                <c:pt idx="111">
                  <c:v>0.800754660864</c:v>
                </c:pt>
                <c:pt idx="112">
                  <c:v>5.9788442563199995</c:v>
                </c:pt>
                <c:pt idx="113">
                  <c:v>12.214166833440004</c:v>
                </c:pt>
                <c:pt idx="114">
                  <c:v>16.295291148384003</c:v>
                </c:pt>
                <c:pt idx="115">
                  <c:v>6.479087156352001</c:v>
                </c:pt>
                <c:pt idx="116">
                  <c:v>5.492627224128</c:v>
                </c:pt>
                <c:pt idx="117">
                  <c:v>4.2106298976000005</c:v>
                </c:pt>
                <c:pt idx="118">
                  <c:v>3.7012551206400004</c:v>
                </c:pt>
                <c:pt idx="120">
                  <c:v>0.19279616255999998</c:v>
                </c:pt>
                <c:pt idx="121">
                  <c:v>3.4015114224</c:v>
                </c:pt>
                <c:pt idx="122">
                  <c:v>5.68748771712</c:v>
                </c:pt>
                <c:pt idx="123">
                  <c:v>4.654310132736</c:v>
                </c:pt>
                <c:pt idx="124">
                  <c:v>8.841501362304001</c:v>
                </c:pt>
                <c:pt idx="125">
                  <c:v>3.34411969392</c:v>
                </c:pt>
                <c:pt idx="126">
                  <c:v>0.6499690905600001</c:v>
                </c:pt>
                <c:pt idx="127">
                  <c:v>0.64615572144</c:v>
                </c:pt>
                <c:pt idx="128">
                  <c:v>4.2809523148799995</c:v>
                </c:pt>
                <c:pt idx="129">
                  <c:v>28.523486481408</c:v>
                </c:pt>
                <c:pt idx="130">
                  <c:v>1.3776284396160001</c:v>
                </c:pt>
                <c:pt idx="131">
                  <c:v>16.006845391488</c:v>
                </c:pt>
                <c:pt idx="132">
                  <c:v>22.481493168960004</c:v>
                </c:pt>
                <c:pt idx="133">
                  <c:v>5.25383047728</c:v>
                </c:pt>
                <c:pt idx="135">
                  <c:v>1212.0390514800001</c:v>
                </c:pt>
                <c:pt idx="136">
                  <c:v>5199.479856490752</c:v>
                </c:pt>
                <c:pt idx="137">
                  <c:v>78.44484412483199</c:v>
                </c:pt>
                <c:pt idx="138">
                  <c:v>1040.5314180316802</c:v>
                </c:pt>
                <c:pt idx="139">
                  <c:v>701.185505340672</c:v>
                </c:pt>
                <c:pt idx="140">
                  <c:v>1886.5809050688003</c:v>
                </c:pt>
                <c:pt idx="141">
                  <c:v>316.278392706144</c:v>
                </c:pt>
                <c:pt idx="142">
                  <c:v>21.677668320671998</c:v>
                </c:pt>
                <c:pt idx="143">
                  <c:v>74.553550856928</c:v>
                </c:pt>
                <c:pt idx="144">
                  <c:v>51.392260234368</c:v>
                </c:pt>
                <c:pt idx="145">
                  <c:v>16.473531608352</c:v>
                </c:pt>
                <c:pt idx="146">
                  <c:v>2.9143804458240004</c:v>
                </c:pt>
                <c:pt idx="147">
                  <c:v>11.461770648863999</c:v>
                </c:pt>
                <c:pt idx="148">
                  <c:v>2.42875973376</c:v>
                </c:pt>
                <c:pt idx="149">
                  <c:v>18.227051875296006</c:v>
                </c:pt>
                <c:pt idx="150">
                  <c:v>14.778579617280002</c:v>
                </c:pt>
                <c:pt idx="151">
                  <c:v>0.65195842176</c:v>
                </c:pt>
                <c:pt idx="152">
                  <c:v>8.548690126752</c:v>
                </c:pt>
                <c:pt idx="153">
                  <c:v>1.7515395072000002</c:v>
                </c:pt>
                <c:pt idx="154">
                  <c:v>4.92568823808</c:v>
                </c:pt>
                <c:pt idx="155">
                  <c:v>5.31592134336</c:v>
                </c:pt>
                <c:pt idx="156">
                  <c:v>4.570775635680001</c:v>
                </c:pt>
                <c:pt idx="157">
                  <c:v>2.1718455264000003</c:v>
                </c:pt>
                <c:pt idx="158">
                  <c:v>0.6448469287680001</c:v>
                </c:pt>
                <c:pt idx="159">
                  <c:v>2.147268973248</c:v>
                </c:pt>
                <c:pt idx="160">
                  <c:v>1.726312992768</c:v>
                </c:pt>
                <c:pt idx="161">
                  <c:v>1.74624376176</c:v>
                </c:pt>
                <c:pt idx="162">
                  <c:v>1.4226594802560002</c:v>
                </c:pt>
                <c:pt idx="163">
                  <c:v>1.3885865783999998</c:v>
                </c:pt>
                <c:pt idx="164">
                  <c:v>3.6803923983359996</c:v>
                </c:pt>
                <c:pt idx="165">
                  <c:v>16.118018782272003</c:v>
                </c:pt>
                <c:pt idx="166">
                  <c:v>4.783507945920001</c:v>
                </c:pt>
                <c:pt idx="167">
                  <c:v>1.549510238592</c:v>
                </c:pt>
                <c:pt idx="168">
                  <c:v>2.0232222554880006</c:v>
                </c:pt>
                <c:pt idx="169">
                  <c:v>0.298091207232</c:v>
                </c:pt>
                <c:pt idx="170">
                  <c:v>17.776980936288</c:v>
                </c:pt>
                <c:pt idx="171">
                  <c:v>12.35043980064</c:v>
                </c:pt>
                <c:pt idx="172">
                  <c:v>57616.70299874611</c:v>
                </c:pt>
                <c:pt idx="173">
                  <c:v>1344.1876494972482</c:v>
                </c:pt>
                <c:pt idx="174">
                  <c:v>165.49521005577603</c:v>
                </c:pt>
                <c:pt idx="175">
                  <c:v>597.0694946973119</c:v>
                </c:pt>
                <c:pt idx="176">
                  <c:v>743.233262058432</c:v>
                </c:pt>
                <c:pt idx="177">
                  <c:v>343.701617908032</c:v>
                </c:pt>
                <c:pt idx="178">
                  <c:v>243.73675836748802</c:v>
                </c:pt>
                <c:pt idx="179">
                  <c:v>208.39622625360005</c:v>
                </c:pt>
                <c:pt idx="180">
                  <c:v>45.89022019824</c:v>
                </c:pt>
                <c:pt idx="181">
                  <c:v>10.953231853248003</c:v>
                </c:pt>
                <c:pt idx="182">
                  <c:v>9.794438696736</c:v>
                </c:pt>
                <c:pt idx="183">
                  <c:v>7.987719411935999</c:v>
                </c:pt>
                <c:pt idx="184">
                  <c:v>8.386471581696002</c:v>
                </c:pt>
                <c:pt idx="185">
                  <c:v>1.38355725024</c:v>
                </c:pt>
                <c:pt idx="186">
                  <c:v>5.137486480223999</c:v>
                </c:pt>
                <c:pt idx="191">
                  <c:v>6.691479371136001</c:v>
                </c:pt>
                <c:pt idx="192">
                  <c:v>6.46142622048</c:v>
                </c:pt>
                <c:pt idx="193">
                  <c:v>7.007351200703999</c:v>
                </c:pt>
                <c:pt idx="194">
                  <c:v>1.6692573012632692</c:v>
                </c:pt>
                <c:pt idx="195">
                  <c:v>1.532799788701443</c:v>
                </c:pt>
                <c:pt idx="196">
                  <c:v>108.99259912580146</c:v>
                </c:pt>
                <c:pt idx="198">
                  <c:v>1.438124426526853</c:v>
                </c:pt>
                <c:pt idx="200">
                  <c:v>19.323713227136718</c:v>
                </c:pt>
                <c:pt idx="201">
                  <c:v>19.008736287316147</c:v>
                </c:pt>
                <c:pt idx="203">
                  <c:v>22.926488125545962</c:v>
                </c:pt>
                <c:pt idx="204">
                  <c:v>17.24253586907587</c:v>
                </c:pt>
                <c:pt idx="205">
                  <c:v>42.849383078869735</c:v>
                </c:pt>
                <c:pt idx="206">
                  <c:v>42731.97027121132</c:v>
                </c:pt>
                <c:pt idx="207">
                  <c:v>51.92685980356427</c:v>
                </c:pt>
                <c:pt idx="208">
                  <c:v>479.58480406332666</c:v>
                </c:pt>
                <c:pt idx="209">
                  <c:v>201.2203600046201</c:v>
                </c:pt>
                <c:pt idx="210">
                  <c:v>1.6131566441666012</c:v>
                </c:pt>
                <c:pt idx="211">
                  <c:v>42.409876508999204</c:v>
                </c:pt>
                <c:pt idx="212">
                  <c:v>9.553492821618192</c:v>
                </c:pt>
                <c:pt idx="213">
                  <c:v>13.531296437025617</c:v>
                </c:pt>
                <c:pt idx="214">
                  <c:v>33.17578670648004</c:v>
                </c:pt>
                <c:pt idx="215">
                  <c:v>24.176829632320942</c:v>
                </c:pt>
                <c:pt idx="216">
                  <c:v>27.50881120300323</c:v>
                </c:pt>
                <c:pt idx="217">
                  <c:v>2.563433269506874</c:v>
                </c:pt>
                <c:pt idx="218">
                  <c:v>5.600381015824681</c:v>
                </c:pt>
                <c:pt idx="219">
                  <c:v>1.995888453230064</c:v>
                </c:pt>
                <c:pt idx="220">
                  <c:v>20.646963158400002</c:v>
                </c:pt>
                <c:pt idx="221">
                  <c:v>7.59676990464</c:v>
                </c:pt>
                <c:pt idx="222">
                  <c:v>4.8828137299200005</c:v>
                </c:pt>
                <c:pt idx="223">
                  <c:v>5.085499541760001</c:v>
                </c:pt>
                <c:pt idx="224">
                  <c:v>2.066185150848</c:v>
                </c:pt>
                <c:pt idx="225">
                  <c:v>4.663134792</c:v>
                </c:pt>
                <c:pt idx="226">
                  <c:v>3.846775915008</c:v>
                </c:pt>
                <c:pt idx="227">
                  <c:v>1.346507914752</c:v>
                </c:pt>
                <c:pt idx="228">
                  <c:v>2.37875682816</c:v>
                </c:pt>
                <c:pt idx="229">
                  <c:v>4.0703927423040005</c:v>
                </c:pt>
                <c:pt idx="230">
                  <c:v>27.545147998272004</c:v>
                </c:pt>
                <c:pt idx="231">
                  <c:v>1.3107302985600002</c:v>
                </c:pt>
                <c:pt idx="232">
                  <c:v>1.07209090944</c:v>
                </c:pt>
                <c:pt idx="233">
                  <c:v>1.6616807711999997</c:v>
                </c:pt>
                <c:pt idx="234">
                  <c:v>3.6361464048000003</c:v>
                </c:pt>
                <c:pt idx="235">
                  <c:v>5.405031187776</c:v>
                </c:pt>
                <c:pt idx="236">
                  <c:v>5.941832891903999</c:v>
                </c:pt>
                <c:pt idx="237">
                  <c:v>5.293416134016001</c:v>
                </c:pt>
                <c:pt idx="238">
                  <c:v>29.581119361728</c:v>
                </c:pt>
                <c:pt idx="239">
                  <c:v>49.636651311360005</c:v>
                </c:pt>
                <c:pt idx="240">
                  <c:v>75.95230896000001</c:v>
                </c:pt>
                <c:pt idx="241">
                  <c:v>115.20453453696</c:v>
                </c:pt>
                <c:pt idx="242">
                  <c:v>43.211749150944</c:v>
                </c:pt>
                <c:pt idx="243">
                  <c:v>774.4139756357761</c:v>
                </c:pt>
                <c:pt idx="244">
                  <c:v>112.41363468412801</c:v>
                </c:pt>
                <c:pt idx="245">
                  <c:v>25.835032051200006</c:v>
                </c:pt>
                <c:pt idx="246">
                  <c:v>35.75414663856</c:v>
                </c:pt>
                <c:pt idx="247">
                  <c:v>35.292579469056</c:v>
                </c:pt>
                <c:pt idx="248">
                  <c:v>9.43064019072</c:v>
                </c:pt>
                <c:pt idx="249">
                  <c:v>17.047967977728</c:v>
                </c:pt>
                <c:pt idx="250">
                  <c:v>6.263474200704</c:v>
                </c:pt>
                <c:pt idx="251">
                  <c:v>6.8672025394560015</c:v>
                </c:pt>
                <c:pt idx="252">
                  <c:v>14.402629104768003</c:v>
                </c:pt>
                <c:pt idx="253">
                  <c:v>7.0060412263680005</c:v>
                </c:pt>
                <c:pt idx="254">
                  <c:v>1.9610954640000002</c:v>
                </c:pt>
                <c:pt idx="255">
                  <c:v>0.72189888768</c:v>
                </c:pt>
                <c:pt idx="256">
                  <c:v>5.001318943488</c:v>
                </c:pt>
                <c:pt idx="257">
                  <c:v>10.42937102016</c:v>
                </c:pt>
                <c:pt idx="258">
                  <c:v>5.574389613120001</c:v>
                </c:pt>
                <c:pt idx="259">
                  <c:v>7.510644037440001</c:v>
                </c:pt>
                <c:pt idx="260">
                  <c:v>0.3594261384</c:v>
                </c:pt>
                <c:pt idx="261">
                  <c:v>1.2885666393600002</c:v>
                </c:pt>
                <c:pt idx="262">
                  <c:v>2.41872501024</c:v>
                </c:pt>
                <c:pt idx="263">
                  <c:v>3.1343585731200005</c:v>
                </c:pt>
                <c:pt idx="264">
                  <c:v>3.0946690944000004</c:v>
                </c:pt>
                <c:pt idx="265">
                  <c:v>4.177723925952001</c:v>
                </c:pt>
                <c:pt idx="266">
                  <c:v>0.4230970848</c:v>
                </c:pt>
                <c:pt idx="267">
                  <c:v>0.42773086080000006</c:v>
                </c:pt>
                <c:pt idx="268">
                  <c:v>78.304268016</c:v>
                </c:pt>
                <c:pt idx="269">
                  <c:v>29.08707475968</c:v>
                </c:pt>
                <c:pt idx="270">
                  <c:v>112.85075901599998</c:v>
                </c:pt>
                <c:pt idx="271">
                  <c:v>164.1482477856</c:v>
                </c:pt>
                <c:pt idx="272">
                  <c:v>104.822695296</c:v>
                </c:pt>
                <c:pt idx="273">
                  <c:v>143.70716965824002</c:v>
                </c:pt>
                <c:pt idx="274">
                  <c:v>116.46655487999999</c:v>
                </c:pt>
                <c:pt idx="275">
                  <c:v>4506.256619317441</c:v>
                </c:pt>
                <c:pt idx="276">
                  <c:v>1666.76631631488</c:v>
                </c:pt>
                <c:pt idx="277">
                  <c:v>684.2534546131201</c:v>
                </c:pt>
                <c:pt idx="278">
                  <c:v>933.5030035449602</c:v>
                </c:pt>
                <c:pt idx="279">
                  <c:v>41.88785912352001</c:v>
                </c:pt>
                <c:pt idx="280">
                  <c:v>3.2958024480000003</c:v>
                </c:pt>
                <c:pt idx="281">
                  <c:v>40.32725691168</c:v>
                </c:pt>
                <c:pt idx="282">
                  <c:v>49.919754867840005</c:v>
                </c:pt>
                <c:pt idx="283">
                  <c:v>7.5112476768</c:v>
                </c:pt>
                <c:pt idx="284">
                  <c:v>5.922040861439999</c:v>
                </c:pt>
                <c:pt idx="285">
                  <c:v>3.9464885836799994</c:v>
                </c:pt>
                <c:pt idx="288">
                  <c:v>0.8529615360000001</c:v>
                </c:pt>
                <c:pt idx="289">
                  <c:v>3.2907277728</c:v>
                </c:pt>
                <c:pt idx="290">
                  <c:v>8.44988688</c:v>
                </c:pt>
                <c:pt idx="291">
                  <c:v>2.6330805820800007</c:v>
                </c:pt>
                <c:pt idx="292">
                  <c:v>3.4271828870400003</c:v>
                </c:pt>
                <c:pt idx="293">
                  <c:v>0.71820530496</c:v>
                </c:pt>
                <c:pt idx="294">
                  <c:v>0.119286</c:v>
                </c:pt>
                <c:pt idx="295">
                  <c:v>1.1474622028800001</c:v>
                </c:pt>
                <c:pt idx="296">
                  <c:v>105.61805051904001</c:v>
                </c:pt>
                <c:pt idx="297">
                  <c:v>19.874330991359997</c:v>
                </c:pt>
                <c:pt idx="298">
                  <c:v>6.237947600640001</c:v>
                </c:pt>
                <c:pt idx="299">
                  <c:v>4.553950455360001</c:v>
                </c:pt>
                <c:pt idx="300">
                  <c:v>0.7126624454399999</c:v>
                </c:pt>
                <c:pt idx="301">
                  <c:v>13.043042424000001</c:v>
                </c:pt>
                <c:pt idx="302">
                  <c:v>79.24226312736</c:v>
                </c:pt>
                <c:pt idx="303">
                  <c:v>1881.39243580128</c:v>
                </c:pt>
                <c:pt idx="304">
                  <c:v>909.7074990432</c:v>
                </c:pt>
                <c:pt idx="305">
                  <c:v>447.5310503328</c:v>
                </c:pt>
                <c:pt idx="306">
                  <c:v>634.55421055104</c:v>
                </c:pt>
                <c:pt idx="307">
                  <c:v>637.44492625632</c:v>
                </c:pt>
                <c:pt idx="308">
                  <c:v>578.3120881574401</c:v>
                </c:pt>
                <c:pt idx="309">
                  <c:v>191.20228364160005</c:v>
                </c:pt>
                <c:pt idx="310">
                  <c:v>110.0530933056</c:v>
                </c:pt>
                <c:pt idx="311">
                  <c:v>21.767815618559997</c:v>
                </c:pt>
                <c:pt idx="312">
                  <c:v>49.631920490880006</c:v>
                </c:pt>
                <c:pt idx="313">
                  <c:v>31.415689900799997</c:v>
                </c:pt>
                <c:pt idx="314">
                  <c:v>21.78592041024</c:v>
                </c:pt>
                <c:pt idx="315">
                  <c:v>17.18584366464</c:v>
                </c:pt>
                <c:pt idx="316">
                  <c:v>29.29968526464</c:v>
                </c:pt>
                <c:pt idx="317">
                  <c:v>18.65579542848</c:v>
                </c:pt>
                <c:pt idx="318">
                  <c:v>22.43605153536</c:v>
                </c:pt>
                <c:pt idx="319">
                  <c:v>6.093209088000002</c:v>
                </c:pt>
                <c:pt idx="320">
                  <c:v>5.350714585920001</c:v>
                </c:pt>
                <c:pt idx="321">
                  <c:v>5.525061534720001</c:v>
                </c:pt>
                <c:pt idx="322">
                  <c:v>2.4686560281600003</c:v>
                </c:pt>
                <c:pt idx="323">
                  <c:v>5.758188122880001</c:v>
                </c:pt>
                <c:pt idx="324">
                  <c:v>12.272965617600002</c:v>
                </c:pt>
                <c:pt idx="325">
                  <c:v>2.0840177663999997</c:v>
                </c:pt>
                <c:pt idx="326">
                  <c:v>3.7454950800000004</c:v>
                </c:pt>
                <c:pt idx="327">
                  <c:v>57.25210632480001</c:v>
                </c:pt>
                <c:pt idx="328">
                  <c:v>90.8517223152</c:v>
                </c:pt>
                <c:pt idx="329">
                  <c:v>21.397597908479998</c:v>
                </c:pt>
                <c:pt idx="330">
                  <c:v>26.76424329216</c:v>
                </c:pt>
                <c:pt idx="331">
                  <c:v>21.74619229632</c:v>
                </c:pt>
                <c:pt idx="332">
                  <c:v>3833.37547270272</c:v>
                </c:pt>
                <c:pt idx="333">
                  <c:v>18324.26018481024</c:v>
                </c:pt>
                <c:pt idx="334">
                  <c:v>304.77282671808007</c:v>
                </c:pt>
                <c:pt idx="335">
                  <c:v>137.97461647872</c:v>
                </c:pt>
                <c:pt idx="336">
                  <c:v>1393.4351224944</c:v>
                </c:pt>
                <c:pt idx="337">
                  <c:v>400.14745981056</c:v>
                </c:pt>
                <c:pt idx="338">
                  <c:v>634.4178605654402</c:v>
                </c:pt>
                <c:pt idx="339">
                  <c:v>234.79338651263998</c:v>
                </c:pt>
                <c:pt idx="340">
                  <c:v>246.61663754112</c:v>
                </c:pt>
                <c:pt idx="341">
                  <c:v>46.395574632</c:v>
                </c:pt>
                <c:pt idx="342">
                  <c:v>27.166789915200003</c:v>
                </c:pt>
                <c:pt idx="343">
                  <c:v>5.329887243840001</c:v>
                </c:pt>
                <c:pt idx="344">
                  <c:v>1.5190839417600002</c:v>
                </c:pt>
                <c:pt idx="345">
                  <c:v>0.27457049664</c:v>
                </c:pt>
                <c:pt idx="346">
                  <c:v>0.9024043680000001</c:v>
                </c:pt>
                <c:pt idx="347">
                  <c:v>1.1764228896000002</c:v>
                </c:pt>
                <c:pt idx="348">
                  <c:v>4.690031077439999</c:v>
                </c:pt>
                <c:pt idx="349">
                  <c:v>7.6429779379200005</c:v>
                </c:pt>
                <c:pt idx="350">
                  <c:v>5.342725526400001</c:v>
                </c:pt>
                <c:pt idx="351">
                  <c:v>1.9989884937600002</c:v>
                </c:pt>
                <c:pt idx="352">
                  <c:v>2.3442523977599996</c:v>
                </c:pt>
                <c:pt idx="353">
                  <c:v>1.448637696</c:v>
                </c:pt>
                <c:pt idx="355">
                  <c:v>0.57902690304</c:v>
                </c:pt>
                <c:pt idx="356">
                  <c:v>0.03916128672</c:v>
                </c:pt>
                <c:pt idx="357">
                  <c:v>0.8547288192</c:v>
                </c:pt>
                <c:pt idx="358">
                  <c:v>1.15094391264</c:v>
                </c:pt>
                <c:pt idx="359">
                  <c:v>1.39832477568</c:v>
                </c:pt>
                <c:pt idx="360">
                  <c:v>67.96383275520002</c:v>
                </c:pt>
                <c:pt idx="361">
                  <c:v>10.20146760864</c:v>
                </c:pt>
                <c:pt idx="362">
                  <c:v>5.560355880000001</c:v>
                </c:pt>
                <c:pt idx="363">
                  <c:v>2.9466221472000003</c:v>
                </c:pt>
                <c:pt idx="364">
                  <c:v>500.70548835072</c:v>
                </c:pt>
                <c:pt idx="365">
                  <c:v>12233.44017214848</c:v>
                </c:pt>
                <c:pt idx="367">
                  <c:v>486.47434170816</c:v>
                </c:pt>
                <c:pt idx="368">
                  <c:v>2.69430306912</c:v>
                </c:pt>
                <c:pt idx="369">
                  <c:v>4.523137090560001</c:v>
                </c:pt>
                <c:pt idx="370">
                  <c:v>15.011532504000002</c:v>
                </c:pt>
                <c:pt idx="371">
                  <c:v>9.03542658624</c:v>
                </c:pt>
                <c:pt idx="372">
                  <c:v>8.46764031168</c:v>
                </c:pt>
                <c:pt idx="373">
                  <c:v>1.6607360188800002</c:v>
                </c:pt>
                <c:pt idx="374">
                  <c:v>3.1531986892800004</c:v>
                </c:pt>
                <c:pt idx="375">
                  <c:v>1.3255731216000002</c:v>
                </c:pt>
                <c:pt idx="376">
                  <c:v>8.03111104224</c:v>
                </c:pt>
                <c:pt idx="377">
                  <c:v>4.2789086352000005</c:v>
                </c:pt>
                <c:pt idx="378">
                  <c:v>1.82919022848</c:v>
                </c:pt>
                <c:pt idx="379">
                  <c:v>0.7167436819199999</c:v>
                </c:pt>
                <c:pt idx="380">
                  <c:v>2.282522112</c:v>
                </c:pt>
                <c:pt idx="381">
                  <c:v>1.4146828876800002</c:v>
                </c:pt>
              </c:numCache>
            </c:numRef>
          </c:yVal>
          <c:smooth val="0"/>
        </c:ser>
        <c:axId val="46729309"/>
        <c:axId val="17910598"/>
      </c:scatterChart>
      <c:valAx>
        <c:axId val="4672930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910598"/>
        <c:crossesAt val="0.1"/>
        <c:crossBetween val="midCat"/>
        <c:dispUnits/>
      </c:valAx>
      <c:valAx>
        <c:axId val="1791059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72930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85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N.65 Huai Nam Yao A.Tha Wang Pha  Year 2019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"/>
          <c:w val="0.928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'N65'!$B$1:$B$365</c:f>
              <c:strCache/>
            </c:strRef>
          </c:cat>
          <c:val>
            <c:numRef>
              <c:f>'N65'!$D$1:$D$365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'N65'!$B$1:$B$365</c:f>
              <c:strCache/>
            </c:strRef>
          </c:cat>
          <c:val>
            <c:numRef>
              <c:f>'N65'!$E$1:$E$365</c:f>
              <c:numCache/>
            </c:numRef>
          </c:val>
          <c:smooth val="0"/>
        </c:ser>
        <c:marker val="1"/>
        <c:axId val="26977655"/>
        <c:axId val="41472304"/>
      </c:lineChart>
      <c:dateAx>
        <c:axId val="269776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1472304"/>
        <c:crossesAt val="24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1472304"/>
        <c:scaling>
          <c:orientation val="minMax"/>
          <c:max val="256"/>
          <c:min val="2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7765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923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N.65 Huai Nam Yao D.A.621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07125"/>
          <c:w val="0.78525"/>
          <c:h val="0.848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DATA!$E$364:$E$390</c:f>
              <c:numCache>
                <c:ptCount val="27"/>
                <c:pt idx="0">
                  <c:v>1.52</c:v>
                </c:pt>
                <c:pt idx="1">
                  <c:v>1.31</c:v>
                </c:pt>
                <c:pt idx="2">
                  <c:v>0.86</c:v>
                </c:pt>
                <c:pt idx="3">
                  <c:v>1.59</c:v>
                </c:pt>
                <c:pt idx="4">
                  <c:v>0.98</c:v>
                </c:pt>
                <c:pt idx="5">
                  <c:v>2.02</c:v>
                </c:pt>
                <c:pt idx="6">
                  <c:v>1.87</c:v>
                </c:pt>
                <c:pt idx="7">
                  <c:v>1.25</c:v>
                </c:pt>
                <c:pt idx="8">
                  <c:v>0.9</c:v>
                </c:pt>
                <c:pt idx="9">
                  <c:v>15.71</c:v>
                </c:pt>
                <c:pt idx="10">
                  <c:v>77.16</c:v>
                </c:pt>
                <c:pt idx="12">
                  <c:v>38.74</c:v>
                </c:pt>
                <c:pt idx="13">
                  <c:v>4.11</c:v>
                </c:pt>
                <c:pt idx="14">
                  <c:v>7.48</c:v>
                </c:pt>
                <c:pt idx="15">
                  <c:v>7.75</c:v>
                </c:pt>
                <c:pt idx="16">
                  <c:v>6.13</c:v>
                </c:pt>
                <c:pt idx="17">
                  <c:v>9.02</c:v>
                </c:pt>
                <c:pt idx="18">
                  <c:v>3.03</c:v>
                </c:pt>
                <c:pt idx="19">
                  <c:v>3.06</c:v>
                </c:pt>
                <c:pt idx="20">
                  <c:v>2.85</c:v>
                </c:pt>
                <c:pt idx="21">
                  <c:v>2.97</c:v>
                </c:pt>
                <c:pt idx="22">
                  <c:v>1.83</c:v>
                </c:pt>
                <c:pt idx="23">
                  <c:v>2.32</c:v>
                </c:pt>
                <c:pt idx="24">
                  <c:v>1.33</c:v>
                </c:pt>
                <c:pt idx="25">
                  <c:v>1.3</c:v>
                </c:pt>
                <c:pt idx="26">
                  <c:v>0.74</c:v>
                </c:pt>
              </c:numCache>
            </c:numRef>
          </c:xVal>
          <c:yVal>
            <c:numRef>
              <c:f>DATA!$H$364:$H$390</c:f>
              <c:numCache>
                <c:ptCount val="27"/>
                <c:pt idx="0">
                  <c:v>0.57902690304</c:v>
                </c:pt>
                <c:pt idx="1">
                  <c:v>0.03916128672</c:v>
                </c:pt>
                <c:pt idx="2">
                  <c:v>0.8547288192</c:v>
                </c:pt>
                <c:pt idx="3">
                  <c:v>1.15094391264</c:v>
                </c:pt>
                <c:pt idx="4">
                  <c:v>1.39832477568</c:v>
                </c:pt>
                <c:pt idx="5">
                  <c:v>67.96383275520002</c:v>
                </c:pt>
                <c:pt idx="6">
                  <c:v>10.20146760864</c:v>
                </c:pt>
                <c:pt idx="7">
                  <c:v>5.560355880000001</c:v>
                </c:pt>
                <c:pt idx="8">
                  <c:v>2.9466221472000003</c:v>
                </c:pt>
                <c:pt idx="9">
                  <c:v>500.70548835072</c:v>
                </c:pt>
                <c:pt idx="10">
                  <c:v>12233.44017214848</c:v>
                </c:pt>
                <c:pt idx="12">
                  <c:v>486.47434170816</c:v>
                </c:pt>
                <c:pt idx="13">
                  <c:v>2.69430306912</c:v>
                </c:pt>
                <c:pt idx="14">
                  <c:v>4.523137090560001</c:v>
                </c:pt>
                <c:pt idx="15">
                  <c:v>15.011532504000002</c:v>
                </c:pt>
                <c:pt idx="16">
                  <c:v>9.03542658624</c:v>
                </c:pt>
                <c:pt idx="17">
                  <c:v>8.46764031168</c:v>
                </c:pt>
                <c:pt idx="18">
                  <c:v>1.6607360188800002</c:v>
                </c:pt>
                <c:pt idx="19">
                  <c:v>3.1531986892800004</c:v>
                </c:pt>
                <c:pt idx="20">
                  <c:v>1.3255731216000002</c:v>
                </c:pt>
                <c:pt idx="21">
                  <c:v>8.03111104224</c:v>
                </c:pt>
                <c:pt idx="22">
                  <c:v>4.2789086352000005</c:v>
                </c:pt>
                <c:pt idx="23">
                  <c:v>1.82919022848</c:v>
                </c:pt>
                <c:pt idx="24">
                  <c:v>0.7167436819199999</c:v>
                </c:pt>
                <c:pt idx="25">
                  <c:v>2.282522112</c:v>
                </c:pt>
                <c:pt idx="26">
                  <c:v>1.4146828876800002</c:v>
                </c:pt>
              </c:numCache>
            </c:numRef>
          </c:yVal>
          <c:smooth val="0"/>
        </c:ser>
        <c:axId val="37706417"/>
        <c:axId val="3813434"/>
      </c:scatterChart>
      <c:valAx>
        <c:axId val="3770641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13434"/>
        <c:crossesAt val="0.1"/>
        <c:crossBetween val="midCat"/>
        <c:dispUnits/>
      </c:valAx>
      <c:valAx>
        <c:axId val="381343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70641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0.499</cdr:y>
    </cdr:from>
    <cdr:to>
      <cdr:x>0.537</cdr:x>
      <cdr:y>0.56975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71800" y="2257425"/>
          <a:ext cx="142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17</xdr:row>
      <xdr:rowOff>180975</xdr:rowOff>
    </xdr:from>
    <xdr:to>
      <xdr:col>15</xdr:col>
      <xdr:colOff>238125</xdr:colOff>
      <xdr:row>34</xdr:row>
      <xdr:rowOff>114300</xdr:rowOff>
    </xdr:to>
    <xdr:graphicFrame>
      <xdr:nvGraphicFramePr>
        <xdr:cNvPr id="2" name="Chart 1"/>
        <xdr:cNvGraphicFramePr/>
      </xdr:nvGraphicFramePr>
      <xdr:xfrm>
        <a:off x="3133725" y="50387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572"/>
  <sheetViews>
    <sheetView zoomScalePageLayoutView="0" workbookViewId="0" topLeftCell="A559">
      <selection activeCell="K572" sqref="K572"/>
    </sheetView>
  </sheetViews>
  <sheetFormatPr defaultColWidth="9.140625" defaultRowHeight="23.25"/>
  <cols>
    <col min="1" max="1" width="9.421875" style="148" bestFit="1" customWidth="1"/>
    <col min="2" max="2" width="5.57421875" style="256" customWidth="1"/>
    <col min="3" max="3" width="11.421875" style="162" bestFit="1" customWidth="1"/>
    <col min="4" max="4" width="9.140625" style="162" customWidth="1"/>
    <col min="6" max="6" width="10.421875" style="154" bestFit="1" customWidth="1"/>
  </cols>
  <sheetData>
    <row r="1" spans="1:10" s="124" customFormat="1" ht="21">
      <c r="A1" s="273" t="s">
        <v>126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s="124" customFormat="1" ht="21">
      <c r="A2" s="143" t="s">
        <v>127</v>
      </c>
      <c r="B2" s="126" t="s">
        <v>128</v>
      </c>
      <c r="C2" s="155" t="s">
        <v>129</v>
      </c>
      <c r="D2" s="156" t="s">
        <v>129</v>
      </c>
      <c r="E2" s="125" t="s">
        <v>130</v>
      </c>
      <c r="F2" s="150" t="s">
        <v>130</v>
      </c>
      <c r="G2" s="125" t="s">
        <v>130</v>
      </c>
      <c r="H2" s="126" t="s">
        <v>131</v>
      </c>
      <c r="I2" s="127" t="s">
        <v>130</v>
      </c>
      <c r="J2" s="125" t="s">
        <v>130</v>
      </c>
    </row>
    <row r="3" spans="1:10" s="124" customFormat="1" ht="21">
      <c r="A3" s="144" t="s">
        <v>132</v>
      </c>
      <c r="B3" s="129" t="s">
        <v>133</v>
      </c>
      <c r="C3" s="157" t="s">
        <v>134</v>
      </c>
      <c r="D3" s="158" t="s">
        <v>134</v>
      </c>
      <c r="E3" s="128" t="s">
        <v>135</v>
      </c>
      <c r="F3" s="151" t="s">
        <v>135</v>
      </c>
      <c r="G3" s="128" t="s">
        <v>136</v>
      </c>
      <c r="H3" s="129" t="s">
        <v>137</v>
      </c>
      <c r="I3" s="130" t="s">
        <v>138</v>
      </c>
      <c r="J3" s="128" t="s">
        <v>139</v>
      </c>
    </row>
    <row r="4" spans="1:10" s="124" customFormat="1" ht="18.75" customHeight="1">
      <c r="A4" s="145"/>
      <c r="B4" s="129" t="s">
        <v>140</v>
      </c>
      <c r="C4" s="157" t="s">
        <v>141</v>
      </c>
      <c r="D4" s="158" t="s">
        <v>142</v>
      </c>
      <c r="E4" s="128" t="s">
        <v>143</v>
      </c>
      <c r="F4" s="151" t="s">
        <v>144</v>
      </c>
      <c r="G4" s="128" t="s">
        <v>145</v>
      </c>
      <c r="H4" s="129" t="s">
        <v>146</v>
      </c>
      <c r="I4" s="132"/>
      <c r="J4" s="131"/>
    </row>
    <row r="5" spans="1:10" s="124" customFormat="1" ht="18.75" customHeight="1">
      <c r="A5" s="146"/>
      <c r="B5" s="255"/>
      <c r="C5" s="159" t="s">
        <v>36</v>
      </c>
      <c r="D5" s="160" t="s">
        <v>35</v>
      </c>
      <c r="E5" s="134" t="s">
        <v>37</v>
      </c>
      <c r="F5" s="152"/>
      <c r="G5" s="134" t="s">
        <v>147</v>
      </c>
      <c r="H5" s="133"/>
      <c r="I5" s="135" t="s">
        <v>148</v>
      </c>
      <c r="J5" s="128" t="s">
        <v>149</v>
      </c>
    </row>
    <row r="6" spans="1:10" s="124" customFormat="1" ht="18.75" customHeight="1">
      <c r="A6" s="136">
        <v>20911</v>
      </c>
      <c r="B6" s="137">
        <v>19</v>
      </c>
      <c r="C6" s="138">
        <v>88.9583</v>
      </c>
      <c r="D6" s="138">
        <v>88.961</v>
      </c>
      <c r="E6" s="138">
        <f aca="true" t="shared" si="0" ref="E6:E54">D6-C6</f>
        <v>0.0027000000000043656</v>
      </c>
      <c r="F6" s="153">
        <f aca="true" t="shared" si="1" ref="F6:F47">((10^6)*E6/G6)</f>
        <v>9.974878084839533</v>
      </c>
      <c r="G6" s="139">
        <f aca="true" t="shared" si="2" ref="G6:G47">I6-J6</f>
        <v>270.68000000000006</v>
      </c>
      <c r="H6" s="137">
        <v>1</v>
      </c>
      <c r="I6" s="140">
        <v>803.69</v>
      </c>
      <c r="J6" s="139">
        <v>533.01</v>
      </c>
    </row>
    <row r="7" spans="1:10" s="124" customFormat="1" ht="18.75" customHeight="1">
      <c r="A7" s="136"/>
      <c r="B7" s="137">
        <v>20</v>
      </c>
      <c r="C7" s="138">
        <v>84.6395</v>
      </c>
      <c r="D7" s="138">
        <v>84.643</v>
      </c>
      <c r="E7" s="138">
        <f t="shared" si="0"/>
        <v>0.003500000000002501</v>
      </c>
      <c r="F7" s="153">
        <f t="shared" si="1"/>
        <v>12.962962962972224</v>
      </c>
      <c r="G7" s="139">
        <f t="shared" si="2"/>
        <v>270.00000000000006</v>
      </c>
      <c r="H7" s="137">
        <v>2</v>
      </c>
      <c r="I7" s="140">
        <v>636.07</v>
      </c>
      <c r="J7" s="139">
        <v>366.07</v>
      </c>
    </row>
    <row r="8" spans="1:10" s="124" customFormat="1" ht="18.75" customHeight="1">
      <c r="A8" s="136"/>
      <c r="B8" s="137">
        <v>21</v>
      </c>
      <c r="C8" s="138">
        <v>86.3336</v>
      </c>
      <c r="D8" s="138">
        <v>86.3378</v>
      </c>
      <c r="E8" s="138">
        <f t="shared" si="0"/>
        <v>0.004199999999997317</v>
      </c>
      <c r="F8" s="153">
        <f t="shared" si="1"/>
        <v>14.026650636199834</v>
      </c>
      <c r="G8" s="139">
        <f t="shared" si="2"/>
        <v>299.43000000000006</v>
      </c>
      <c r="H8" s="137">
        <v>3</v>
      </c>
      <c r="I8" s="140">
        <v>661.71</v>
      </c>
      <c r="J8" s="141">
        <v>362.28</v>
      </c>
    </row>
    <row r="9" spans="1:10" s="124" customFormat="1" ht="18.75" customHeight="1">
      <c r="A9" s="136">
        <v>20938</v>
      </c>
      <c r="B9" s="137">
        <v>22</v>
      </c>
      <c r="C9" s="138">
        <v>85.1178</v>
      </c>
      <c r="D9" s="138">
        <v>85.1183</v>
      </c>
      <c r="E9" s="138">
        <f t="shared" si="0"/>
        <v>0.0005000000000023874</v>
      </c>
      <c r="F9" s="153">
        <f t="shared" si="1"/>
        <v>1.9067958203126671</v>
      </c>
      <c r="G9" s="139">
        <f t="shared" si="2"/>
        <v>262.2199999999999</v>
      </c>
      <c r="H9" s="137">
        <v>4</v>
      </c>
      <c r="I9" s="140">
        <v>812.66</v>
      </c>
      <c r="J9" s="139">
        <v>550.44</v>
      </c>
    </row>
    <row r="10" spans="1:10" s="124" customFormat="1" ht="18.75" customHeight="1">
      <c r="A10" s="136"/>
      <c r="B10" s="137">
        <v>23</v>
      </c>
      <c r="C10" s="138">
        <v>87.7096</v>
      </c>
      <c r="D10" s="138">
        <v>87.7176</v>
      </c>
      <c r="E10" s="138">
        <f t="shared" si="0"/>
        <v>0.008000000000009777</v>
      </c>
      <c r="F10" s="153">
        <f t="shared" si="1"/>
        <v>27.9358871390501</v>
      </c>
      <c r="G10" s="139">
        <f t="shared" si="2"/>
        <v>286.37</v>
      </c>
      <c r="H10" s="137">
        <v>5</v>
      </c>
      <c r="I10" s="140">
        <v>820.8</v>
      </c>
      <c r="J10" s="139">
        <v>534.43</v>
      </c>
    </row>
    <row r="11" spans="1:10" s="124" customFormat="1" ht="18.75" customHeight="1">
      <c r="A11" s="136"/>
      <c r="B11" s="137">
        <v>24</v>
      </c>
      <c r="C11" s="138">
        <v>88.0924</v>
      </c>
      <c r="D11" s="138">
        <v>88.0956</v>
      </c>
      <c r="E11" s="138">
        <f t="shared" si="0"/>
        <v>0.003200000000006753</v>
      </c>
      <c r="F11" s="153">
        <f t="shared" si="1"/>
        <v>12.196981247167072</v>
      </c>
      <c r="G11" s="139">
        <f t="shared" si="2"/>
        <v>262.36</v>
      </c>
      <c r="H11" s="137">
        <v>6</v>
      </c>
      <c r="I11" s="140">
        <v>734.36</v>
      </c>
      <c r="J11" s="141">
        <v>472</v>
      </c>
    </row>
    <row r="12" spans="1:10" s="124" customFormat="1" ht="18.75" customHeight="1">
      <c r="A12" s="136">
        <v>20946</v>
      </c>
      <c r="B12" s="137">
        <v>28</v>
      </c>
      <c r="C12" s="138">
        <v>87.1723</v>
      </c>
      <c r="D12" s="138">
        <v>87.2157</v>
      </c>
      <c r="E12" s="138">
        <f t="shared" si="0"/>
        <v>0.04339999999999122</v>
      </c>
      <c r="F12" s="153">
        <f t="shared" si="1"/>
        <v>148.21391981419038</v>
      </c>
      <c r="G12" s="139">
        <f t="shared" si="2"/>
        <v>292.82</v>
      </c>
      <c r="H12" s="137">
        <v>7</v>
      </c>
      <c r="I12" s="140">
        <v>687.64</v>
      </c>
      <c r="J12" s="139">
        <v>394.82</v>
      </c>
    </row>
    <row r="13" spans="1:10" s="124" customFormat="1" ht="18.75" customHeight="1">
      <c r="A13" s="136"/>
      <c r="B13" s="137">
        <v>29</v>
      </c>
      <c r="C13" s="138">
        <v>85.2043</v>
      </c>
      <c r="D13" s="138">
        <v>85.2543</v>
      </c>
      <c r="E13" s="138">
        <f t="shared" si="0"/>
        <v>0.04999999999999716</v>
      </c>
      <c r="F13" s="153">
        <f t="shared" si="1"/>
        <v>157.98786653184135</v>
      </c>
      <c r="G13" s="139">
        <f t="shared" si="2"/>
        <v>316.48</v>
      </c>
      <c r="H13" s="137">
        <v>8</v>
      </c>
      <c r="I13" s="140">
        <v>645.87</v>
      </c>
      <c r="J13" s="139">
        <v>329.39</v>
      </c>
    </row>
    <row r="14" spans="1:10" s="124" customFormat="1" ht="18.75" customHeight="1">
      <c r="A14" s="136"/>
      <c r="B14" s="137">
        <v>30</v>
      </c>
      <c r="C14" s="138">
        <v>84.9453</v>
      </c>
      <c r="D14" s="138">
        <v>84.988</v>
      </c>
      <c r="E14" s="138">
        <f t="shared" si="0"/>
        <v>0.04269999999999641</v>
      </c>
      <c r="F14" s="153">
        <f t="shared" si="1"/>
        <v>150.63853806532285</v>
      </c>
      <c r="G14" s="139">
        <f t="shared" si="2"/>
        <v>283.4599999999999</v>
      </c>
      <c r="H14" s="137">
        <v>9</v>
      </c>
      <c r="I14" s="140">
        <v>833.9</v>
      </c>
      <c r="J14" s="141">
        <v>550.44</v>
      </c>
    </row>
    <row r="15" spans="1:10" s="124" customFormat="1" ht="18.75" customHeight="1">
      <c r="A15" s="136">
        <v>20952</v>
      </c>
      <c r="B15" s="137">
        <v>31</v>
      </c>
      <c r="C15" s="138">
        <v>86.0006</v>
      </c>
      <c r="D15" s="138">
        <v>86.0006</v>
      </c>
      <c r="E15" s="138">
        <f t="shared" si="0"/>
        <v>0</v>
      </c>
      <c r="F15" s="153">
        <f t="shared" si="1"/>
        <v>0</v>
      </c>
      <c r="G15" s="139">
        <f t="shared" si="2"/>
        <v>298.51</v>
      </c>
      <c r="H15" s="137">
        <v>10</v>
      </c>
      <c r="I15" s="140">
        <v>798.25</v>
      </c>
      <c r="J15" s="139">
        <v>499.74</v>
      </c>
    </row>
    <row r="16" spans="1:10" s="124" customFormat="1" ht="18.75" customHeight="1">
      <c r="A16" s="136"/>
      <c r="B16" s="137">
        <v>32</v>
      </c>
      <c r="C16" s="138">
        <v>84.9677</v>
      </c>
      <c r="D16" s="138">
        <v>84.9677</v>
      </c>
      <c r="E16" s="138">
        <f t="shared" si="0"/>
        <v>0</v>
      </c>
      <c r="F16" s="153">
        <f t="shared" si="1"/>
        <v>0</v>
      </c>
      <c r="G16" s="139">
        <f t="shared" si="2"/>
        <v>322.48999999999995</v>
      </c>
      <c r="H16" s="137">
        <v>11</v>
      </c>
      <c r="I16" s="140">
        <v>684.4</v>
      </c>
      <c r="J16" s="139">
        <v>361.91</v>
      </c>
    </row>
    <row r="17" spans="1:10" s="124" customFormat="1" ht="18.75" customHeight="1">
      <c r="A17" s="136"/>
      <c r="B17" s="137">
        <v>33</v>
      </c>
      <c r="C17" s="138">
        <v>84.724</v>
      </c>
      <c r="D17" s="138">
        <v>84.724</v>
      </c>
      <c r="E17" s="138">
        <f t="shared" si="0"/>
        <v>0</v>
      </c>
      <c r="F17" s="153">
        <f t="shared" si="1"/>
        <v>0</v>
      </c>
      <c r="G17" s="139">
        <f t="shared" si="2"/>
        <v>333.60999999999996</v>
      </c>
      <c r="H17" s="137">
        <v>12</v>
      </c>
      <c r="I17" s="140">
        <v>818.78</v>
      </c>
      <c r="J17" s="141">
        <v>485.17</v>
      </c>
    </row>
    <row r="18" spans="1:10" s="124" customFormat="1" ht="18.75" customHeight="1">
      <c r="A18" s="136">
        <v>20967</v>
      </c>
      <c r="B18" s="137">
        <v>34</v>
      </c>
      <c r="C18" s="138">
        <v>83.6818</v>
      </c>
      <c r="D18" s="138">
        <v>83.6861</v>
      </c>
      <c r="E18" s="138">
        <f t="shared" si="0"/>
        <v>0.004300000000000637</v>
      </c>
      <c r="F18" s="153">
        <f t="shared" si="1"/>
        <v>15.327582519429091</v>
      </c>
      <c r="G18" s="139">
        <f t="shared" si="2"/>
        <v>280.53999999999996</v>
      </c>
      <c r="H18" s="137">
        <v>13</v>
      </c>
      <c r="I18" s="140">
        <v>808.16</v>
      </c>
      <c r="J18" s="139">
        <v>527.62</v>
      </c>
    </row>
    <row r="19" spans="1:10" s="124" customFormat="1" ht="18.75" customHeight="1">
      <c r="A19" s="136"/>
      <c r="B19" s="137">
        <v>35</v>
      </c>
      <c r="C19" s="138">
        <v>84.9627</v>
      </c>
      <c r="D19" s="138">
        <v>84.966</v>
      </c>
      <c r="E19" s="138">
        <f t="shared" si="0"/>
        <v>0.003299999999995862</v>
      </c>
      <c r="F19" s="153">
        <f t="shared" si="1"/>
        <v>10.736246217899803</v>
      </c>
      <c r="G19" s="139">
        <f t="shared" si="2"/>
        <v>307.36999999999995</v>
      </c>
      <c r="H19" s="137">
        <v>14</v>
      </c>
      <c r="I19" s="140">
        <v>816.16</v>
      </c>
      <c r="J19" s="139">
        <v>508.79</v>
      </c>
    </row>
    <row r="20" spans="1:10" s="124" customFormat="1" ht="18.75" customHeight="1">
      <c r="A20" s="136"/>
      <c r="B20" s="137">
        <v>36</v>
      </c>
      <c r="C20" s="138">
        <v>84.5362</v>
      </c>
      <c r="D20" s="138">
        <v>84.539</v>
      </c>
      <c r="E20" s="138">
        <f t="shared" si="0"/>
        <v>0.0028000000000076852</v>
      </c>
      <c r="F20" s="153">
        <f t="shared" si="1"/>
        <v>8.517110266183073</v>
      </c>
      <c r="G20" s="139">
        <f t="shared" si="2"/>
        <v>328.75</v>
      </c>
      <c r="H20" s="137">
        <v>15</v>
      </c>
      <c r="I20" s="140">
        <v>851.64</v>
      </c>
      <c r="J20" s="141">
        <v>522.89</v>
      </c>
    </row>
    <row r="21" spans="1:10" s="124" customFormat="1" ht="18.75" customHeight="1">
      <c r="A21" s="136">
        <v>20973</v>
      </c>
      <c r="B21" s="137">
        <v>1</v>
      </c>
      <c r="C21" s="138">
        <v>85.4219</v>
      </c>
      <c r="D21" s="138">
        <v>85.4219</v>
      </c>
      <c r="E21" s="138">
        <f t="shared" si="0"/>
        <v>0</v>
      </c>
      <c r="F21" s="153">
        <f t="shared" si="1"/>
        <v>0</v>
      </c>
      <c r="G21" s="139">
        <f t="shared" si="2"/>
        <v>242.26999999999998</v>
      </c>
      <c r="H21" s="137">
        <v>16</v>
      </c>
      <c r="I21" s="140">
        <v>713.02</v>
      </c>
      <c r="J21" s="139">
        <v>470.75</v>
      </c>
    </row>
    <row r="22" spans="1:10" s="124" customFormat="1" ht="18.75" customHeight="1">
      <c r="A22" s="136"/>
      <c r="B22" s="137">
        <v>2</v>
      </c>
      <c r="C22" s="138">
        <v>87.4782</v>
      </c>
      <c r="D22" s="138">
        <v>87.4782</v>
      </c>
      <c r="E22" s="138">
        <f t="shared" si="0"/>
        <v>0</v>
      </c>
      <c r="F22" s="153">
        <f t="shared" si="1"/>
        <v>0</v>
      </c>
      <c r="G22" s="139">
        <f t="shared" si="2"/>
        <v>240.18</v>
      </c>
      <c r="H22" s="137">
        <v>17</v>
      </c>
      <c r="I22" s="140">
        <v>629.1</v>
      </c>
      <c r="J22" s="139">
        <v>388.92</v>
      </c>
    </row>
    <row r="23" spans="1:10" s="124" customFormat="1" ht="18.75" customHeight="1">
      <c r="A23" s="136"/>
      <c r="B23" s="137">
        <v>3</v>
      </c>
      <c r="C23" s="138">
        <v>85.8857</v>
      </c>
      <c r="D23" s="138">
        <v>85.8857</v>
      </c>
      <c r="E23" s="138">
        <f t="shared" si="0"/>
        <v>0</v>
      </c>
      <c r="F23" s="153">
        <f t="shared" si="1"/>
        <v>0</v>
      </c>
      <c r="G23" s="139">
        <f t="shared" si="2"/>
        <v>229.56</v>
      </c>
      <c r="H23" s="137">
        <v>18</v>
      </c>
      <c r="I23" s="140">
        <v>706.98</v>
      </c>
      <c r="J23" s="141">
        <v>477.42</v>
      </c>
    </row>
    <row r="24" spans="1:10" s="124" customFormat="1" ht="18.75" customHeight="1">
      <c r="A24" s="136">
        <v>20988</v>
      </c>
      <c r="B24" s="137">
        <v>4</v>
      </c>
      <c r="C24" s="138">
        <v>85.0262</v>
      </c>
      <c r="D24" s="138">
        <v>85.0305</v>
      </c>
      <c r="E24" s="138">
        <f t="shared" si="0"/>
        <v>0.004300000000000637</v>
      </c>
      <c r="F24" s="153">
        <f t="shared" si="1"/>
        <v>17.51384815901205</v>
      </c>
      <c r="G24" s="139">
        <f t="shared" si="2"/>
        <v>245.51999999999992</v>
      </c>
      <c r="H24" s="137">
        <v>19</v>
      </c>
      <c r="I24" s="140">
        <v>708.56</v>
      </c>
      <c r="J24" s="139">
        <v>463.04</v>
      </c>
    </row>
    <row r="25" spans="1:10" s="124" customFormat="1" ht="18.75" customHeight="1">
      <c r="A25" s="136"/>
      <c r="B25" s="137">
        <v>5</v>
      </c>
      <c r="C25" s="138">
        <v>85.0472</v>
      </c>
      <c r="D25" s="138">
        <v>85.0572</v>
      </c>
      <c r="E25" s="138">
        <f t="shared" si="0"/>
        <v>0.009999999999990905</v>
      </c>
      <c r="F25" s="153">
        <f t="shared" si="1"/>
        <v>37.49953125582518</v>
      </c>
      <c r="G25" s="139">
        <f t="shared" si="2"/>
        <v>266.6700000000001</v>
      </c>
      <c r="H25" s="137">
        <v>20</v>
      </c>
      <c r="I25" s="140">
        <v>809.1</v>
      </c>
      <c r="J25" s="139">
        <v>542.43</v>
      </c>
    </row>
    <row r="26" spans="1:10" s="124" customFormat="1" ht="18.75" customHeight="1">
      <c r="A26" s="136"/>
      <c r="B26" s="137">
        <v>6</v>
      </c>
      <c r="C26" s="138">
        <v>87.4005</v>
      </c>
      <c r="D26" s="138">
        <v>87.411</v>
      </c>
      <c r="E26" s="138">
        <f t="shared" si="0"/>
        <v>0.010500000000007503</v>
      </c>
      <c r="F26" s="153">
        <f t="shared" si="1"/>
        <v>46.417046107632295</v>
      </c>
      <c r="G26" s="139">
        <f t="shared" si="2"/>
        <v>226.21000000000004</v>
      </c>
      <c r="H26" s="137">
        <v>21</v>
      </c>
      <c r="I26" s="140">
        <v>745.7</v>
      </c>
      <c r="J26" s="141">
        <v>519.49</v>
      </c>
    </row>
    <row r="27" spans="1:10" s="124" customFormat="1" ht="18.75" customHeight="1">
      <c r="A27" s="136">
        <v>20994</v>
      </c>
      <c r="B27" s="137">
        <v>7</v>
      </c>
      <c r="C27" s="138">
        <v>86.4446</v>
      </c>
      <c r="D27" s="138">
        <v>86.457</v>
      </c>
      <c r="E27" s="138">
        <f t="shared" si="0"/>
        <v>0.012399999999999523</v>
      </c>
      <c r="F27" s="153">
        <f t="shared" si="1"/>
        <v>45.90212482416349</v>
      </c>
      <c r="G27" s="139">
        <f t="shared" si="2"/>
        <v>270.14</v>
      </c>
      <c r="H27" s="137">
        <v>22</v>
      </c>
      <c r="I27" s="140">
        <v>749.86</v>
      </c>
      <c r="J27" s="139">
        <v>479.72</v>
      </c>
    </row>
    <row r="28" spans="1:10" s="124" customFormat="1" ht="18.75" customHeight="1">
      <c r="A28" s="136"/>
      <c r="B28" s="137">
        <v>8</v>
      </c>
      <c r="C28" s="138">
        <v>84.8041</v>
      </c>
      <c r="D28" s="138">
        <v>84.8086</v>
      </c>
      <c r="E28" s="138">
        <f t="shared" si="0"/>
        <v>0.004499999999993065</v>
      </c>
      <c r="F28" s="153">
        <f t="shared" si="1"/>
        <v>14.343543811535604</v>
      </c>
      <c r="G28" s="139">
        <f t="shared" si="2"/>
        <v>313.73</v>
      </c>
      <c r="H28" s="137">
        <v>23</v>
      </c>
      <c r="I28" s="140">
        <v>692.26</v>
      </c>
      <c r="J28" s="139">
        <v>378.53</v>
      </c>
    </row>
    <row r="29" spans="1:10" s="124" customFormat="1" ht="18.75" customHeight="1">
      <c r="A29" s="136"/>
      <c r="B29" s="137">
        <v>9</v>
      </c>
      <c r="C29" s="138">
        <v>87.641</v>
      </c>
      <c r="D29" s="138">
        <v>87.6466</v>
      </c>
      <c r="E29" s="138">
        <f t="shared" si="0"/>
        <v>0.00560000000000116</v>
      </c>
      <c r="F29" s="153">
        <f t="shared" si="1"/>
        <v>27.105517909008515</v>
      </c>
      <c r="G29" s="139">
        <f t="shared" si="2"/>
        <v>206.60000000000002</v>
      </c>
      <c r="H29" s="137">
        <v>24</v>
      </c>
      <c r="I29" s="140">
        <v>771.98</v>
      </c>
      <c r="J29" s="141">
        <v>565.38</v>
      </c>
    </row>
    <row r="30" spans="1:10" s="124" customFormat="1" ht="18.75" customHeight="1">
      <c r="A30" s="136">
        <v>21004</v>
      </c>
      <c r="B30" s="137">
        <v>19</v>
      </c>
      <c r="C30" s="138">
        <v>88.9398</v>
      </c>
      <c r="D30" s="138">
        <v>88.9398</v>
      </c>
      <c r="E30" s="138">
        <f t="shared" si="0"/>
        <v>0</v>
      </c>
      <c r="F30" s="153">
        <f t="shared" si="1"/>
        <v>0</v>
      </c>
      <c r="G30" s="139">
        <f t="shared" si="2"/>
        <v>239.65999999999997</v>
      </c>
      <c r="H30" s="137">
        <v>25</v>
      </c>
      <c r="I30" s="140">
        <v>762.62</v>
      </c>
      <c r="J30" s="139">
        <v>522.96</v>
      </c>
    </row>
    <row r="31" spans="1:10" s="124" customFormat="1" ht="18.75" customHeight="1">
      <c r="A31" s="136"/>
      <c r="B31" s="137">
        <v>20</v>
      </c>
      <c r="C31" s="138">
        <v>84.6242</v>
      </c>
      <c r="D31" s="138">
        <v>84.6242</v>
      </c>
      <c r="E31" s="138">
        <f t="shared" si="0"/>
        <v>0</v>
      </c>
      <c r="F31" s="153">
        <f t="shared" si="1"/>
        <v>0</v>
      </c>
      <c r="G31" s="139">
        <f t="shared" si="2"/>
        <v>286.05000000000007</v>
      </c>
      <c r="H31" s="137">
        <v>26</v>
      </c>
      <c r="I31" s="140">
        <v>648.08</v>
      </c>
      <c r="J31" s="139">
        <v>362.03</v>
      </c>
    </row>
    <row r="32" spans="1:10" s="124" customFormat="1" ht="18.75" customHeight="1">
      <c r="A32" s="136"/>
      <c r="B32" s="137">
        <v>21</v>
      </c>
      <c r="C32" s="138">
        <v>86.3556</v>
      </c>
      <c r="D32" s="138">
        <v>86.3556</v>
      </c>
      <c r="E32" s="138">
        <f t="shared" si="0"/>
        <v>0</v>
      </c>
      <c r="F32" s="153">
        <f t="shared" si="1"/>
        <v>0</v>
      </c>
      <c r="G32" s="139">
        <f t="shared" si="2"/>
        <v>252.61999999999995</v>
      </c>
      <c r="H32" s="137">
        <v>27</v>
      </c>
      <c r="I32" s="140">
        <v>647.54</v>
      </c>
      <c r="J32" s="141">
        <v>394.92</v>
      </c>
    </row>
    <row r="33" spans="1:10" s="124" customFormat="1" ht="18.75" customHeight="1">
      <c r="A33" s="136">
        <v>21008</v>
      </c>
      <c r="B33" s="137">
        <v>22</v>
      </c>
      <c r="C33" s="138">
        <v>85.1448</v>
      </c>
      <c r="D33" s="138">
        <v>85.1516</v>
      </c>
      <c r="E33" s="138">
        <f t="shared" si="0"/>
        <v>0.006799999999998363</v>
      </c>
      <c r="F33" s="153">
        <f t="shared" si="1"/>
        <v>23.27093528626112</v>
      </c>
      <c r="G33" s="139">
        <f t="shared" si="2"/>
        <v>292.21000000000004</v>
      </c>
      <c r="H33" s="137">
        <v>28</v>
      </c>
      <c r="I33" s="140">
        <v>777.47</v>
      </c>
      <c r="J33" s="139">
        <v>485.26</v>
      </c>
    </row>
    <row r="34" spans="1:10" s="124" customFormat="1" ht="18.75" customHeight="1">
      <c r="A34" s="136"/>
      <c r="B34" s="137">
        <v>23</v>
      </c>
      <c r="C34" s="138">
        <v>87.6712</v>
      </c>
      <c r="D34" s="138">
        <v>87.6719</v>
      </c>
      <c r="E34" s="138">
        <f t="shared" si="0"/>
        <v>0.0006999999999948159</v>
      </c>
      <c r="F34" s="153">
        <f t="shared" si="1"/>
        <v>2.5128333991270275</v>
      </c>
      <c r="G34" s="139">
        <f t="shared" si="2"/>
        <v>278.56999999999994</v>
      </c>
      <c r="H34" s="137">
        <v>29</v>
      </c>
      <c r="I34" s="140">
        <v>713.43</v>
      </c>
      <c r="J34" s="139">
        <v>434.86</v>
      </c>
    </row>
    <row r="35" spans="1:10" s="124" customFormat="1" ht="18.75" customHeight="1">
      <c r="A35" s="136"/>
      <c r="B35" s="137">
        <v>24</v>
      </c>
      <c r="C35" s="138">
        <v>88.0426</v>
      </c>
      <c r="D35" s="138">
        <v>88.0528</v>
      </c>
      <c r="E35" s="138">
        <f t="shared" si="0"/>
        <v>0.010200000000011755</v>
      </c>
      <c r="F35" s="153">
        <f t="shared" si="1"/>
        <v>36.70120898104401</v>
      </c>
      <c r="G35" s="139">
        <f t="shared" si="2"/>
        <v>277.9200000000001</v>
      </c>
      <c r="H35" s="137">
        <v>30</v>
      </c>
      <c r="I35" s="140">
        <v>789.82</v>
      </c>
      <c r="J35" s="141">
        <v>511.9</v>
      </c>
    </row>
    <row r="36" spans="1:10" s="124" customFormat="1" ht="18.75" customHeight="1">
      <c r="A36" s="136">
        <v>21023</v>
      </c>
      <c r="B36" s="137">
        <v>25</v>
      </c>
      <c r="C36" s="138">
        <v>87.0477</v>
      </c>
      <c r="D36" s="138">
        <v>87.052</v>
      </c>
      <c r="E36" s="138">
        <f t="shared" si="0"/>
        <v>0.004300000000000637</v>
      </c>
      <c r="F36" s="153">
        <f t="shared" si="1"/>
        <v>16.128427290801678</v>
      </c>
      <c r="G36" s="139">
        <f t="shared" si="2"/>
        <v>266.61000000000007</v>
      </c>
      <c r="H36" s="137">
        <v>31</v>
      </c>
      <c r="I36" s="140">
        <v>653.57</v>
      </c>
      <c r="J36" s="139">
        <v>386.96</v>
      </c>
    </row>
    <row r="37" spans="1:10" s="124" customFormat="1" ht="18.75" customHeight="1">
      <c r="A37" s="136"/>
      <c r="B37" s="137">
        <v>26</v>
      </c>
      <c r="C37" s="138">
        <v>85.8213</v>
      </c>
      <c r="D37" s="138">
        <v>85.8239</v>
      </c>
      <c r="E37" s="138">
        <f t="shared" si="0"/>
        <v>0.002600000000001046</v>
      </c>
      <c r="F37" s="153">
        <f t="shared" si="1"/>
        <v>11.319604684579412</v>
      </c>
      <c r="G37" s="139">
        <f t="shared" si="2"/>
        <v>229.69000000000005</v>
      </c>
      <c r="H37" s="137">
        <v>32</v>
      </c>
      <c r="I37" s="140">
        <v>597.71</v>
      </c>
      <c r="J37" s="139">
        <v>368.02</v>
      </c>
    </row>
    <row r="38" spans="1:10" s="124" customFormat="1" ht="18.75" customHeight="1">
      <c r="A38" s="136"/>
      <c r="B38" s="137">
        <v>27</v>
      </c>
      <c r="C38" s="138">
        <v>86.3244</v>
      </c>
      <c r="D38" s="138">
        <v>86.3279</v>
      </c>
      <c r="E38" s="138">
        <f t="shared" si="0"/>
        <v>0.003500000000002501</v>
      </c>
      <c r="F38" s="153">
        <f t="shared" si="1"/>
        <v>13.360308432272785</v>
      </c>
      <c r="G38" s="139">
        <f t="shared" si="2"/>
        <v>261.96999999999997</v>
      </c>
      <c r="H38" s="137">
        <v>33</v>
      </c>
      <c r="I38" s="140">
        <v>591.52</v>
      </c>
      <c r="J38" s="141">
        <v>329.55</v>
      </c>
    </row>
    <row r="39" spans="1:10" s="124" customFormat="1" ht="18.75" customHeight="1">
      <c r="A39" s="136">
        <v>21045</v>
      </c>
      <c r="B39" s="137">
        <v>19</v>
      </c>
      <c r="C39" s="138">
        <v>88.9474</v>
      </c>
      <c r="D39" s="138">
        <v>88.9592</v>
      </c>
      <c r="E39" s="138">
        <f t="shared" si="0"/>
        <v>0.011799999999993815</v>
      </c>
      <c r="F39" s="153">
        <f t="shared" si="1"/>
        <v>40.44835978471127</v>
      </c>
      <c r="G39" s="139">
        <f t="shared" si="2"/>
        <v>291.7299999999999</v>
      </c>
      <c r="H39" s="137">
        <v>34</v>
      </c>
      <c r="I39" s="140">
        <v>814.93</v>
      </c>
      <c r="J39" s="139">
        <v>523.2</v>
      </c>
    </row>
    <row r="40" spans="1:10" s="124" customFormat="1" ht="18.75" customHeight="1">
      <c r="A40" s="136"/>
      <c r="B40" s="137">
        <v>20</v>
      </c>
      <c r="C40" s="138">
        <v>84.6391</v>
      </c>
      <c r="D40" s="138">
        <v>84.6511</v>
      </c>
      <c r="E40" s="138">
        <f t="shared" si="0"/>
        <v>0.012000000000000455</v>
      </c>
      <c r="F40" s="153">
        <f t="shared" si="1"/>
        <v>41.71156453126788</v>
      </c>
      <c r="G40" s="139">
        <f t="shared" si="2"/>
        <v>287.68999999999994</v>
      </c>
      <c r="H40" s="137">
        <v>35</v>
      </c>
      <c r="I40" s="140">
        <v>795.56</v>
      </c>
      <c r="J40" s="139">
        <v>507.87</v>
      </c>
    </row>
    <row r="41" spans="1:10" s="124" customFormat="1" ht="18.75" customHeight="1">
      <c r="A41" s="136"/>
      <c r="B41" s="137">
        <v>21</v>
      </c>
      <c r="C41" s="138">
        <v>86.3448</v>
      </c>
      <c r="D41" s="138">
        <v>86.3519</v>
      </c>
      <c r="E41" s="138">
        <f t="shared" si="0"/>
        <v>0.007099999999994111</v>
      </c>
      <c r="F41" s="153">
        <f t="shared" si="1"/>
        <v>21.97122079527808</v>
      </c>
      <c r="G41" s="139">
        <f t="shared" si="2"/>
        <v>323.15</v>
      </c>
      <c r="H41" s="137">
        <v>36</v>
      </c>
      <c r="I41" s="140">
        <v>613.13</v>
      </c>
      <c r="J41" s="141">
        <v>289.98</v>
      </c>
    </row>
    <row r="42" spans="1:10" s="124" customFormat="1" ht="18.75" customHeight="1">
      <c r="A42" s="136">
        <v>21050</v>
      </c>
      <c r="B42" s="137">
        <v>22</v>
      </c>
      <c r="C42" s="138">
        <v>85.1316</v>
      </c>
      <c r="D42" s="138">
        <v>85.84</v>
      </c>
      <c r="E42" s="138">
        <f t="shared" si="0"/>
        <v>0.7083999999999975</v>
      </c>
      <c r="F42" s="153">
        <f t="shared" si="1"/>
        <v>2266.879999999992</v>
      </c>
      <c r="G42" s="139">
        <f t="shared" si="2"/>
        <v>312.5</v>
      </c>
      <c r="H42" s="137">
        <v>37</v>
      </c>
      <c r="I42" s="140">
        <v>813.14</v>
      </c>
      <c r="J42" s="139">
        <v>500.64</v>
      </c>
    </row>
    <row r="43" spans="1:10" s="124" customFormat="1" ht="18.75" customHeight="1">
      <c r="A43" s="136"/>
      <c r="B43" s="137">
        <v>23</v>
      </c>
      <c r="C43" s="138">
        <v>87.6853</v>
      </c>
      <c r="D43" s="138">
        <v>88.3124</v>
      </c>
      <c r="E43" s="138">
        <f t="shared" si="0"/>
        <v>0.6270999999999987</v>
      </c>
      <c r="F43" s="153">
        <f t="shared" si="1"/>
        <v>2249.040634078107</v>
      </c>
      <c r="G43" s="139">
        <f t="shared" si="2"/>
        <v>278.83000000000004</v>
      </c>
      <c r="H43" s="137">
        <v>38</v>
      </c>
      <c r="I43" s="140">
        <v>827</v>
      </c>
      <c r="J43" s="139">
        <v>548.17</v>
      </c>
    </row>
    <row r="44" spans="1:10" s="124" customFormat="1" ht="18.75" customHeight="1">
      <c r="A44" s="136"/>
      <c r="B44" s="137">
        <v>24</v>
      </c>
      <c r="C44" s="138">
        <v>88.0567</v>
      </c>
      <c r="D44" s="138">
        <v>88.6555</v>
      </c>
      <c r="E44" s="138">
        <f t="shared" si="0"/>
        <v>0.5987999999999971</v>
      </c>
      <c r="F44" s="153">
        <f t="shared" si="1"/>
        <v>2338.8797750175654</v>
      </c>
      <c r="G44" s="139">
        <f t="shared" si="2"/>
        <v>256.02</v>
      </c>
      <c r="H44" s="137">
        <v>39</v>
      </c>
      <c r="I44" s="140">
        <v>822.12</v>
      </c>
      <c r="J44" s="141">
        <v>566.1</v>
      </c>
    </row>
    <row r="45" spans="1:10" s="124" customFormat="1" ht="18.75" customHeight="1">
      <c r="A45" s="136">
        <v>21057</v>
      </c>
      <c r="B45" s="137">
        <v>25</v>
      </c>
      <c r="C45" s="138">
        <v>87.0681</v>
      </c>
      <c r="D45" s="138">
        <v>87.0769</v>
      </c>
      <c r="E45" s="138">
        <f t="shared" si="0"/>
        <v>0.008799999999993702</v>
      </c>
      <c r="F45" s="153">
        <f t="shared" si="1"/>
        <v>29.17965382317694</v>
      </c>
      <c r="G45" s="139">
        <f t="shared" si="2"/>
        <v>301.58000000000004</v>
      </c>
      <c r="H45" s="137">
        <v>40</v>
      </c>
      <c r="I45" s="140">
        <v>724.09</v>
      </c>
      <c r="J45" s="139">
        <v>422.51</v>
      </c>
    </row>
    <row r="46" spans="1:10" s="124" customFormat="1" ht="18.75" customHeight="1">
      <c r="A46" s="136"/>
      <c r="B46" s="137">
        <v>26</v>
      </c>
      <c r="C46" s="138">
        <v>85.7871</v>
      </c>
      <c r="D46" s="138">
        <v>85.7949</v>
      </c>
      <c r="E46" s="138">
        <f t="shared" si="0"/>
        <v>0.007800000000003138</v>
      </c>
      <c r="F46" s="153">
        <f t="shared" si="1"/>
        <v>26.935561848204777</v>
      </c>
      <c r="G46" s="139">
        <f t="shared" si="2"/>
        <v>289.5799999999999</v>
      </c>
      <c r="H46" s="137">
        <v>41</v>
      </c>
      <c r="I46" s="140">
        <v>853.31</v>
      </c>
      <c r="J46" s="139">
        <v>563.73</v>
      </c>
    </row>
    <row r="47" spans="1:10" s="124" customFormat="1" ht="18.75" customHeight="1">
      <c r="A47" s="136"/>
      <c r="B47" s="137">
        <v>27</v>
      </c>
      <c r="C47" s="138">
        <v>86.3412</v>
      </c>
      <c r="D47" s="138">
        <v>86.3488</v>
      </c>
      <c r="E47" s="138">
        <f t="shared" si="0"/>
        <v>0.0075999999999964984</v>
      </c>
      <c r="F47" s="153">
        <f t="shared" si="1"/>
        <v>30.12048192769696</v>
      </c>
      <c r="G47" s="139">
        <f t="shared" si="2"/>
        <v>252.32000000000005</v>
      </c>
      <c r="H47" s="137">
        <v>42</v>
      </c>
      <c r="I47" s="140">
        <v>805.83</v>
      </c>
      <c r="J47" s="141">
        <v>553.51</v>
      </c>
    </row>
    <row r="48" spans="1:10" ht="18.75" customHeight="1">
      <c r="A48" s="147">
        <v>21071</v>
      </c>
      <c r="B48" s="149">
        <v>19</v>
      </c>
      <c r="C48" s="161">
        <v>88.9466</v>
      </c>
      <c r="D48" s="161">
        <v>88.9843</v>
      </c>
      <c r="E48" s="138">
        <f t="shared" si="0"/>
        <v>0.037700000000000955</v>
      </c>
      <c r="F48" s="153">
        <f aca="true" t="shared" si="3" ref="F48:F54">((10^6)*E48/G48)</f>
        <v>126.76956185480667</v>
      </c>
      <c r="G48" s="139">
        <f aca="true" t="shared" si="4" ref="G48:G54">I48-J48</f>
        <v>297.39</v>
      </c>
      <c r="H48" s="137">
        <v>43</v>
      </c>
      <c r="I48" s="142">
        <v>754.54</v>
      </c>
      <c r="J48" s="142">
        <v>457.15</v>
      </c>
    </row>
    <row r="49" spans="1:10" ht="18.75" customHeight="1">
      <c r="A49" s="147"/>
      <c r="B49" s="149">
        <v>20</v>
      </c>
      <c r="C49" s="161">
        <v>84.6439</v>
      </c>
      <c r="D49" s="161">
        <v>84.676</v>
      </c>
      <c r="E49" s="138">
        <f t="shared" si="0"/>
        <v>0.032099999999999795</v>
      </c>
      <c r="F49" s="153">
        <f t="shared" si="3"/>
        <v>117.25599064874268</v>
      </c>
      <c r="G49" s="139">
        <f t="shared" si="4"/>
        <v>273.76</v>
      </c>
      <c r="H49" s="137">
        <v>44</v>
      </c>
      <c r="I49" s="142">
        <v>641.25</v>
      </c>
      <c r="J49" s="142">
        <v>367.49</v>
      </c>
    </row>
    <row r="50" spans="1:10" ht="18.75" customHeight="1">
      <c r="A50" s="147"/>
      <c r="B50" s="149">
        <v>21</v>
      </c>
      <c r="C50" s="161">
        <v>86.3544</v>
      </c>
      <c r="D50" s="161">
        <v>86.3909</v>
      </c>
      <c r="E50" s="138">
        <f t="shared" si="0"/>
        <v>0.03650000000000375</v>
      </c>
      <c r="F50" s="153">
        <f t="shared" si="3"/>
        <v>125.90114173365444</v>
      </c>
      <c r="G50" s="139">
        <f t="shared" si="4"/>
        <v>289.90999999999997</v>
      </c>
      <c r="H50" s="137">
        <v>45</v>
      </c>
      <c r="I50" s="142">
        <v>787.56</v>
      </c>
      <c r="J50" s="142">
        <v>497.65</v>
      </c>
    </row>
    <row r="51" spans="1:10" ht="18.75" customHeight="1">
      <c r="A51" s="147">
        <v>21080</v>
      </c>
      <c r="B51" s="149">
        <v>22</v>
      </c>
      <c r="C51" s="161">
        <v>85.1299</v>
      </c>
      <c r="D51" s="161">
        <v>85.1517</v>
      </c>
      <c r="E51" s="138">
        <f t="shared" si="0"/>
        <v>0.02179999999999893</v>
      </c>
      <c r="F51" s="153">
        <f t="shared" si="3"/>
        <v>84.98694008030459</v>
      </c>
      <c r="G51" s="139">
        <f t="shared" si="4"/>
        <v>256.51</v>
      </c>
      <c r="H51" s="137">
        <v>46</v>
      </c>
      <c r="I51" s="142">
        <v>810.5</v>
      </c>
      <c r="J51" s="142">
        <v>553.99</v>
      </c>
    </row>
    <row r="52" spans="1:10" ht="18.75" customHeight="1">
      <c r="A52" s="147"/>
      <c r="B52" s="149">
        <v>23</v>
      </c>
      <c r="C52" s="161">
        <v>87.6749</v>
      </c>
      <c r="D52" s="161">
        <v>87.703</v>
      </c>
      <c r="E52" s="138">
        <f t="shared" si="0"/>
        <v>0.028100000000009118</v>
      </c>
      <c r="F52" s="153">
        <f t="shared" si="3"/>
        <v>105.26710122128237</v>
      </c>
      <c r="G52" s="139">
        <f t="shared" si="4"/>
        <v>266.94</v>
      </c>
      <c r="H52" s="137">
        <v>47</v>
      </c>
      <c r="I52" s="142">
        <v>763.25</v>
      </c>
      <c r="J52" s="142">
        <v>496.31</v>
      </c>
    </row>
    <row r="53" spans="1:10" ht="18.75" customHeight="1">
      <c r="A53" s="147"/>
      <c r="B53" s="149">
        <v>24</v>
      </c>
      <c r="C53" s="161">
        <v>88.0758</v>
      </c>
      <c r="D53" s="161">
        <v>88.1028</v>
      </c>
      <c r="E53" s="138">
        <f t="shared" si="0"/>
        <v>0.027000000000001023</v>
      </c>
      <c r="F53" s="153">
        <f t="shared" si="3"/>
        <v>104.61061604029844</v>
      </c>
      <c r="G53" s="139">
        <f t="shared" si="4"/>
        <v>258.09999999999997</v>
      </c>
      <c r="H53" s="137">
        <v>48</v>
      </c>
      <c r="I53" s="142">
        <v>767.91</v>
      </c>
      <c r="J53" s="142">
        <v>509.81</v>
      </c>
    </row>
    <row r="54" spans="1:10" ht="18.75" customHeight="1">
      <c r="A54" s="147">
        <v>21085</v>
      </c>
      <c r="B54" s="149">
        <v>25</v>
      </c>
      <c r="C54" s="161">
        <v>87.0721</v>
      </c>
      <c r="D54" s="161">
        <v>87.0725</v>
      </c>
      <c r="E54" s="138">
        <f t="shared" si="0"/>
        <v>0.00039999999999906777</v>
      </c>
      <c r="F54" s="153">
        <f t="shared" si="3"/>
        <v>1.4606003067226605</v>
      </c>
      <c r="G54" s="139">
        <f t="shared" si="4"/>
        <v>273.85999999999996</v>
      </c>
      <c r="H54" s="137">
        <v>49</v>
      </c>
      <c r="I54" s="142">
        <v>739.29</v>
      </c>
      <c r="J54" s="142">
        <v>465.43</v>
      </c>
    </row>
    <row r="55" spans="1:10" ht="18.75" customHeight="1">
      <c r="A55" s="147"/>
      <c r="B55" s="149">
        <v>26</v>
      </c>
      <c r="C55" s="161">
        <v>85.7999</v>
      </c>
      <c r="D55" s="161">
        <v>85.8</v>
      </c>
      <c r="E55" s="138">
        <f aca="true" t="shared" si="5" ref="E55:E60">D55-C55</f>
        <v>0.00010000000000331966</v>
      </c>
      <c r="F55" s="153">
        <f aca="true" t="shared" si="6" ref="F55:F60">((10^6)*E55/G55)</f>
        <v>0.3322811098299374</v>
      </c>
      <c r="G55" s="139">
        <f aca="true" t="shared" si="7" ref="G55:G60">I55-J55</f>
        <v>300.95</v>
      </c>
      <c r="H55" s="137">
        <v>50</v>
      </c>
      <c r="I55" s="142">
        <v>664.54</v>
      </c>
      <c r="J55" s="142">
        <v>363.59</v>
      </c>
    </row>
    <row r="56" spans="1:10" ht="18.75" customHeight="1">
      <c r="A56" s="147"/>
      <c r="B56" s="149">
        <v>27</v>
      </c>
      <c r="C56" s="161">
        <v>86.3153</v>
      </c>
      <c r="D56" s="161">
        <v>86.3154</v>
      </c>
      <c r="E56" s="138">
        <f t="shared" si="5"/>
        <v>0.00010000000000331966</v>
      </c>
      <c r="F56" s="153">
        <f t="shared" si="6"/>
        <v>0.33508695507596303</v>
      </c>
      <c r="G56" s="139">
        <f t="shared" si="7"/>
        <v>298.43</v>
      </c>
      <c r="H56" s="137">
        <v>51</v>
      </c>
      <c r="I56" s="142">
        <v>687.59</v>
      </c>
      <c r="J56" s="142">
        <v>389.16</v>
      </c>
    </row>
    <row r="57" spans="1:10" ht="18.75" customHeight="1">
      <c r="A57" s="147">
        <v>21100</v>
      </c>
      <c r="B57" s="149">
        <v>28</v>
      </c>
      <c r="C57" s="161">
        <v>87.184</v>
      </c>
      <c r="D57" s="161">
        <v>87.1896</v>
      </c>
      <c r="E57" s="138">
        <f t="shared" si="5"/>
        <v>0.00560000000000116</v>
      </c>
      <c r="F57" s="153">
        <f t="shared" si="6"/>
        <v>23.121387283241777</v>
      </c>
      <c r="G57" s="139">
        <f t="shared" si="7"/>
        <v>242.20000000000005</v>
      </c>
      <c r="H57" s="137">
        <v>52</v>
      </c>
      <c r="I57" s="142">
        <v>789.45</v>
      </c>
      <c r="J57" s="142">
        <v>547.25</v>
      </c>
    </row>
    <row r="58" spans="1:10" ht="18.75" customHeight="1">
      <c r="A58" s="147"/>
      <c r="B58" s="149">
        <v>29</v>
      </c>
      <c r="C58" s="161">
        <v>85.2486</v>
      </c>
      <c r="D58" s="161">
        <v>85.2571</v>
      </c>
      <c r="E58" s="138">
        <f t="shared" si="5"/>
        <v>0.008499999999997954</v>
      </c>
      <c r="F58" s="153">
        <f t="shared" si="6"/>
        <v>30.603060306023234</v>
      </c>
      <c r="G58" s="139">
        <f t="shared" si="7"/>
        <v>277.75</v>
      </c>
      <c r="H58" s="137">
        <v>53</v>
      </c>
      <c r="I58" s="142">
        <v>793.49</v>
      </c>
      <c r="J58" s="142">
        <v>515.74</v>
      </c>
    </row>
    <row r="59" spans="1:10" ht="18.75" customHeight="1">
      <c r="A59" s="147"/>
      <c r="B59" s="149">
        <v>30</v>
      </c>
      <c r="C59" s="161">
        <v>84.9712</v>
      </c>
      <c r="D59" s="161">
        <v>84.9781</v>
      </c>
      <c r="E59" s="138">
        <f t="shared" si="5"/>
        <v>0.0069000000000016826</v>
      </c>
      <c r="F59" s="153">
        <f t="shared" si="6"/>
        <v>25.53947514528513</v>
      </c>
      <c r="G59" s="139">
        <f t="shared" si="7"/>
        <v>270.16999999999996</v>
      </c>
      <c r="H59" s="137">
        <v>54</v>
      </c>
      <c r="I59" s="142">
        <v>770.81</v>
      </c>
      <c r="J59" s="142">
        <v>500.64</v>
      </c>
    </row>
    <row r="60" spans="1:10" ht="18.75" customHeight="1">
      <c r="A60" s="147">
        <v>21106</v>
      </c>
      <c r="B60" s="149">
        <v>31</v>
      </c>
      <c r="C60" s="161">
        <v>84.9032</v>
      </c>
      <c r="D60" s="161">
        <v>84.905</v>
      </c>
      <c r="E60" s="138">
        <f t="shared" si="5"/>
        <v>0.0018000000000029104</v>
      </c>
      <c r="F60" s="153">
        <f t="shared" si="6"/>
        <v>7.204322593567783</v>
      </c>
      <c r="G60" s="139">
        <f t="shared" si="7"/>
        <v>249.84999999999997</v>
      </c>
      <c r="H60" s="137">
        <v>55</v>
      </c>
      <c r="I60" s="142">
        <v>752.79</v>
      </c>
      <c r="J60" s="142">
        <v>502.94</v>
      </c>
    </row>
    <row r="61" spans="1:10" ht="18.75" customHeight="1">
      <c r="A61" s="147"/>
      <c r="B61" s="149">
        <v>32</v>
      </c>
      <c r="C61" s="161">
        <v>85.04</v>
      </c>
      <c r="D61" s="161">
        <v>85.0412</v>
      </c>
      <c r="E61" s="138">
        <f aca="true" t="shared" si="8" ref="E61:E71">D61-C61</f>
        <v>0.0011999999999972033</v>
      </c>
      <c r="F61" s="153">
        <f aca="true" t="shared" si="9" ref="F61:F71">((10^6)*E61/G61)</f>
        <v>5.096839959213403</v>
      </c>
      <c r="G61" s="139">
        <f aca="true" t="shared" si="10" ref="G61:G71">I61-J61</f>
        <v>235.43999999999994</v>
      </c>
      <c r="H61" s="137">
        <v>56</v>
      </c>
      <c r="I61" s="142">
        <v>801.53</v>
      </c>
      <c r="J61" s="142">
        <v>566.09</v>
      </c>
    </row>
    <row r="62" spans="1:10" ht="18.75" customHeight="1">
      <c r="A62" s="147"/>
      <c r="B62" s="149">
        <v>33</v>
      </c>
      <c r="C62" s="161">
        <v>86.0143</v>
      </c>
      <c r="D62" s="161">
        <v>86.0165</v>
      </c>
      <c r="E62" s="138">
        <f t="shared" si="8"/>
        <v>0.0021999999999877673</v>
      </c>
      <c r="F62" s="153">
        <f t="shared" si="9"/>
        <v>7.414647298667949</v>
      </c>
      <c r="G62" s="139">
        <f t="shared" si="10"/>
        <v>296.71000000000004</v>
      </c>
      <c r="H62" s="137">
        <v>57</v>
      </c>
      <c r="I62" s="142">
        <v>819.83</v>
      </c>
      <c r="J62" s="142">
        <v>523.12</v>
      </c>
    </row>
    <row r="63" spans="1:10" ht="18.75" customHeight="1">
      <c r="A63" s="147">
        <v>21113</v>
      </c>
      <c r="B63" s="149">
        <v>34</v>
      </c>
      <c r="C63" s="161">
        <v>83.7589</v>
      </c>
      <c r="D63" s="161">
        <v>83.76</v>
      </c>
      <c r="E63" s="138">
        <f t="shared" si="8"/>
        <v>0.0011000000000080945</v>
      </c>
      <c r="F63" s="153">
        <f t="shared" si="9"/>
        <v>4.602317894682627</v>
      </c>
      <c r="G63" s="139">
        <f t="shared" si="10"/>
        <v>239.01</v>
      </c>
      <c r="H63" s="137">
        <v>58</v>
      </c>
      <c r="I63" s="142">
        <v>784.06</v>
      </c>
      <c r="J63" s="142">
        <v>545.05</v>
      </c>
    </row>
    <row r="64" spans="1:10" ht="18.75" customHeight="1">
      <c r="A64" s="147"/>
      <c r="B64" s="149">
        <v>35</v>
      </c>
      <c r="C64" s="161">
        <v>85.0293</v>
      </c>
      <c r="D64" s="161">
        <v>85.0353</v>
      </c>
      <c r="E64" s="138">
        <f t="shared" si="8"/>
        <v>0.006000000000000227</v>
      </c>
      <c r="F64" s="153">
        <f t="shared" si="9"/>
        <v>21.719457013575482</v>
      </c>
      <c r="G64" s="139">
        <f t="shared" si="10"/>
        <v>276.25</v>
      </c>
      <c r="H64" s="137">
        <v>59</v>
      </c>
      <c r="I64" s="142">
        <v>831.14</v>
      </c>
      <c r="J64" s="142">
        <v>554.89</v>
      </c>
    </row>
    <row r="65" spans="1:10" ht="18.75" customHeight="1">
      <c r="A65" s="147"/>
      <c r="B65" s="149">
        <v>36</v>
      </c>
      <c r="C65" s="161">
        <v>84.6027</v>
      </c>
      <c r="D65" s="161">
        <v>84.6066</v>
      </c>
      <c r="E65" s="138">
        <f t="shared" si="8"/>
        <v>0.003900000000001569</v>
      </c>
      <c r="F65" s="153">
        <f t="shared" si="9"/>
        <v>13.848940023442237</v>
      </c>
      <c r="G65" s="139">
        <f t="shared" si="10"/>
        <v>281.61</v>
      </c>
      <c r="H65" s="137">
        <v>60</v>
      </c>
      <c r="I65" s="142">
        <v>810.98</v>
      </c>
      <c r="J65" s="142">
        <v>529.37</v>
      </c>
    </row>
    <row r="66" spans="1:10" ht="18.75" customHeight="1">
      <c r="A66" s="147">
        <v>21136</v>
      </c>
      <c r="B66" s="149">
        <v>10</v>
      </c>
      <c r="C66" s="161">
        <v>85.0963</v>
      </c>
      <c r="D66" s="161">
        <v>85.1054</v>
      </c>
      <c r="E66" s="138">
        <f t="shared" si="8"/>
        <v>0.00910000000000366</v>
      </c>
      <c r="F66" s="153">
        <f t="shared" si="9"/>
        <v>29.66488460035096</v>
      </c>
      <c r="G66" s="139">
        <f t="shared" si="10"/>
        <v>306.76</v>
      </c>
      <c r="H66" s="137">
        <v>61</v>
      </c>
      <c r="I66" s="142">
        <v>674.26</v>
      </c>
      <c r="J66" s="142">
        <v>367.5</v>
      </c>
    </row>
    <row r="67" spans="1:10" ht="18.75" customHeight="1">
      <c r="A67" s="147"/>
      <c r="B67" s="149">
        <v>11</v>
      </c>
      <c r="C67" s="161">
        <v>86.1043</v>
      </c>
      <c r="D67" s="161">
        <v>86.1125</v>
      </c>
      <c r="E67" s="138">
        <f t="shared" si="8"/>
        <v>0.008200000000002206</v>
      </c>
      <c r="F67" s="153">
        <f t="shared" si="9"/>
        <v>32.38418703843531</v>
      </c>
      <c r="G67" s="139">
        <f t="shared" si="10"/>
        <v>253.21000000000004</v>
      </c>
      <c r="H67" s="137">
        <v>62</v>
      </c>
      <c r="I67" s="142">
        <v>736.21</v>
      </c>
      <c r="J67" s="142">
        <v>483</v>
      </c>
    </row>
    <row r="68" spans="1:10" ht="18.75" customHeight="1">
      <c r="A68" s="147"/>
      <c r="B68" s="149">
        <v>12</v>
      </c>
      <c r="C68" s="161">
        <v>84.833</v>
      </c>
      <c r="D68" s="161">
        <v>84.8428</v>
      </c>
      <c r="E68" s="138">
        <f t="shared" si="8"/>
        <v>0.009799999999998477</v>
      </c>
      <c r="F68" s="153">
        <f t="shared" si="9"/>
        <v>36.82964410537216</v>
      </c>
      <c r="G68" s="139">
        <f t="shared" si="10"/>
        <v>266.0899999999999</v>
      </c>
      <c r="H68" s="137">
        <v>63</v>
      </c>
      <c r="I68" s="142">
        <v>778.68</v>
      </c>
      <c r="J68" s="142">
        <v>512.59</v>
      </c>
    </row>
    <row r="69" spans="1:10" ht="18.75" customHeight="1">
      <c r="A69" s="147">
        <v>21142</v>
      </c>
      <c r="B69" s="149">
        <v>13</v>
      </c>
      <c r="C69" s="161">
        <v>86.7645</v>
      </c>
      <c r="D69" s="161">
        <v>86.7745</v>
      </c>
      <c r="E69" s="138">
        <f t="shared" si="8"/>
        <v>0.010000000000005116</v>
      </c>
      <c r="F69" s="153">
        <f t="shared" si="9"/>
        <v>34.96992586377505</v>
      </c>
      <c r="G69" s="139">
        <f t="shared" si="10"/>
        <v>285.96000000000004</v>
      </c>
      <c r="H69" s="137">
        <v>64</v>
      </c>
      <c r="I69" s="142">
        <v>672.19</v>
      </c>
      <c r="J69" s="142">
        <v>386.23</v>
      </c>
    </row>
    <row r="70" spans="1:10" ht="18.75" customHeight="1">
      <c r="A70" s="147"/>
      <c r="B70" s="149">
        <v>14</v>
      </c>
      <c r="C70" s="161">
        <v>85.9609</v>
      </c>
      <c r="D70" s="161">
        <v>85.9705</v>
      </c>
      <c r="E70" s="138">
        <f t="shared" si="8"/>
        <v>0.009600000000006048</v>
      </c>
      <c r="F70" s="153">
        <f t="shared" si="9"/>
        <v>31.64452648582935</v>
      </c>
      <c r="G70" s="139">
        <f t="shared" si="10"/>
        <v>303.36999999999995</v>
      </c>
      <c r="H70" s="137">
        <v>65</v>
      </c>
      <c r="I70" s="142">
        <v>696.55</v>
      </c>
      <c r="J70" s="142">
        <v>393.18</v>
      </c>
    </row>
    <row r="71" spans="1:10" ht="18.75" customHeight="1">
      <c r="A71" s="147"/>
      <c r="B71" s="149">
        <v>15</v>
      </c>
      <c r="C71" s="161">
        <v>87.0301</v>
      </c>
      <c r="D71" s="161">
        <v>87.0388</v>
      </c>
      <c r="E71" s="138">
        <f t="shared" si="8"/>
        <v>0.008699999999990382</v>
      </c>
      <c r="F71" s="153">
        <f t="shared" si="9"/>
        <v>30.43447841597419</v>
      </c>
      <c r="G71" s="139">
        <f t="shared" si="10"/>
        <v>285.85999999999996</v>
      </c>
      <c r="H71" s="137">
        <v>66</v>
      </c>
      <c r="I71" s="142">
        <v>662.17</v>
      </c>
      <c r="J71" s="142">
        <v>376.31</v>
      </c>
    </row>
    <row r="72" spans="1:10" ht="18.75" customHeight="1">
      <c r="A72" s="147">
        <v>21148</v>
      </c>
      <c r="B72" s="149">
        <v>16</v>
      </c>
      <c r="C72" s="161">
        <v>86.1847</v>
      </c>
      <c r="D72" s="161">
        <v>86.1942</v>
      </c>
      <c r="E72" s="138">
        <f aca="true" t="shared" si="11" ref="E72:E80">D72-C72</f>
        <v>0.009499999999988518</v>
      </c>
      <c r="F72" s="153">
        <f aca="true" t="shared" si="12" ref="F72:F80">((10^6)*E72/G72)</f>
        <v>33.92009140567901</v>
      </c>
      <c r="G72" s="139">
        <f aca="true" t="shared" si="13" ref="G72:G80">I72-J72</f>
        <v>280.06999999999994</v>
      </c>
      <c r="H72" s="137">
        <v>67</v>
      </c>
      <c r="I72" s="142">
        <v>822.02</v>
      </c>
      <c r="J72" s="142">
        <v>541.95</v>
      </c>
    </row>
    <row r="73" spans="1:10" ht="18.75" customHeight="1">
      <c r="A73" s="147"/>
      <c r="B73" s="149">
        <v>17</v>
      </c>
      <c r="C73" s="161">
        <v>87.2483</v>
      </c>
      <c r="D73" s="161">
        <v>87.2589</v>
      </c>
      <c r="E73" s="138">
        <f t="shared" si="11"/>
        <v>0.010599999999996612</v>
      </c>
      <c r="F73" s="153">
        <f t="shared" si="12"/>
        <v>44.35703226344985</v>
      </c>
      <c r="G73" s="139">
        <f t="shared" si="13"/>
        <v>238.97000000000003</v>
      </c>
      <c r="H73" s="137">
        <v>68</v>
      </c>
      <c r="I73" s="142">
        <v>779.52</v>
      </c>
      <c r="J73" s="142">
        <v>540.55</v>
      </c>
    </row>
    <row r="74" spans="1:10" ht="18.75" customHeight="1">
      <c r="A74" s="147"/>
      <c r="B74" s="149">
        <v>18</v>
      </c>
      <c r="C74" s="161">
        <v>85.1827</v>
      </c>
      <c r="D74" s="161">
        <v>85.1952</v>
      </c>
      <c r="E74" s="138">
        <f t="shared" si="11"/>
        <v>0.012500000000002842</v>
      </c>
      <c r="F74" s="153">
        <f t="shared" si="12"/>
        <v>40.12712272480126</v>
      </c>
      <c r="G74" s="139">
        <f t="shared" si="13"/>
        <v>311.51</v>
      </c>
      <c r="H74" s="137">
        <v>69</v>
      </c>
      <c r="I74" s="142">
        <v>681.41</v>
      </c>
      <c r="J74" s="142">
        <v>369.9</v>
      </c>
    </row>
    <row r="75" spans="1:10" ht="18.75" customHeight="1">
      <c r="A75" s="147">
        <v>21156</v>
      </c>
      <c r="B75" s="149">
        <v>19</v>
      </c>
      <c r="C75" s="161">
        <v>88.9602</v>
      </c>
      <c r="D75" s="161">
        <v>88.9612</v>
      </c>
      <c r="E75" s="138">
        <f t="shared" si="11"/>
        <v>0.0010000000000047748</v>
      </c>
      <c r="F75" s="153">
        <f t="shared" si="12"/>
        <v>3.361570525765681</v>
      </c>
      <c r="G75" s="139">
        <f t="shared" si="13"/>
        <v>297.48</v>
      </c>
      <c r="H75" s="137">
        <v>70</v>
      </c>
      <c r="I75" s="142">
        <v>664.97</v>
      </c>
      <c r="J75" s="142">
        <v>367.49</v>
      </c>
    </row>
    <row r="76" spans="1:10" ht="18.75" customHeight="1">
      <c r="A76" s="147"/>
      <c r="B76" s="149">
        <v>20</v>
      </c>
      <c r="C76" s="161">
        <v>84.6324</v>
      </c>
      <c r="D76" s="161">
        <v>84.634</v>
      </c>
      <c r="E76" s="138">
        <f t="shared" si="11"/>
        <v>0.001599999999996271</v>
      </c>
      <c r="F76" s="153">
        <f t="shared" si="12"/>
        <v>5.653510476648426</v>
      </c>
      <c r="G76" s="139">
        <f t="shared" si="13"/>
        <v>283.01</v>
      </c>
      <c r="H76" s="137">
        <v>71</v>
      </c>
      <c r="I76" s="142">
        <v>779.29</v>
      </c>
      <c r="J76" s="142">
        <v>496.28</v>
      </c>
    </row>
    <row r="77" spans="1:10" ht="18.75" customHeight="1">
      <c r="A77" s="147"/>
      <c r="B77" s="149">
        <v>21</v>
      </c>
      <c r="C77" s="161">
        <v>86.3324</v>
      </c>
      <c r="D77" s="161">
        <v>86.3333</v>
      </c>
      <c r="E77" s="138">
        <f t="shared" si="11"/>
        <v>0.0008999999999872443</v>
      </c>
      <c r="F77" s="153">
        <f t="shared" si="12"/>
        <v>3.2062700391423027</v>
      </c>
      <c r="G77" s="139">
        <f t="shared" si="13"/>
        <v>280.7</v>
      </c>
      <c r="H77" s="137">
        <v>72</v>
      </c>
      <c r="I77" s="142">
        <v>790.49</v>
      </c>
      <c r="J77" s="142">
        <v>509.79</v>
      </c>
    </row>
    <row r="78" spans="1:10" ht="18.75" customHeight="1">
      <c r="A78" s="147">
        <v>21162</v>
      </c>
      <c r="B78" s="149">
        <v>22</v>
      </c>
      <c r="C78" s="161">
        <v>85.0917</v>
      </c>
      <c r="D78" s="161">
        <v>85.0945</v>
      </c>
      <c r="E78" s="138">
        <f t="shared" si="11"/>
        <v>0.0027999999999934744</v>
      </c>
      <c r="F78" s="153">
        <f t="shared" si="12"/>
        <v>9.472580263180335</v>
      </c>
      <c r="G78" s="139">
        <f t="shared" si="13"/>
        <v>295.5899999999999</v>
      </c>
      <c r="H78" s="137">
        <v>73</v>
      </c>
      <c r="I78" s="142">
        <v>848.53</v>
      </c>
      <c r="J78" s="142">
        <v>552.94</v>
      </c>
    </row>
    <row r="79" spans="1:10" ht="18.75" customHeight="1">
      <c r="A79" s="147"/>
      <c r="B79" s="149">
        <v>23</v>
      </c>
      <c r="C79" s="161">
        <v>87.627</v>
      </c>
      <c r="D79" s="161">
        <v>87.6295</v>
      </c>
      <c r="E79" s="138">
        <f t="shared" si="11"/>
        <v>0.0024999999999977263</v>
      </c>
      <c r="F79" s="153">
        <f t="shared" si="12"/>
        <v>8.21692686934339</v>
      </c>
      <c r="G79" s="139">
        <f t="shared" si="13"/>
        <v>304.25</v>
      </c>
      <c r="H79" s="137">
        <v>74</v>
      </c>
      <c r="I79" s="142">
        <v>801.85</v>
      </c>
      <c r="J79" s="142">
        <v>497.6</v>
      </c>
    </row>
    <row r="80" spans="1:10" ht="18.75" customHeight="1">
      <c r="A80" s="147"/>
      <c r="B80" s="149">
        <v>24</v>
      </c>
      <c r="C80" s="161">
        <v>88.0273</v>
      </c>
      <c r="D80" s="161">
        <v>88.0312</v>
      </c>
      <c r="E80" s="138">
        <f t="shared" si="11"/>
        <v>0.003900000000001569</v>
      </c>
      <c r="F80" s="153">
        <f t="shared" si="12"/>
        <v>12.06683168317317</v>
      </c>
      <c r="G80" s="139">
        <f t="shared" si="13"/>
        <v>323.20000000000005</v>
      </c>
      <c r="H80" s="137">
        <v>75</v>
      </c>
      <c r="I80" s="142">
        <v>855.98</v>
      </c>
      <c r="J80" s="142">
        <v>532.78</v>
      </c>
    </row>
    <row r="81" spans="1:10" ht="18.75" customHeight="1">
      <c r="A81" s="147">
        <v>21183</v>
      </c>
      <c r="B81" s="149">
        <v>25</v>
      </c>
      <c r="C81" s="161">
        <v>87.0369</v>
      </c>
      <c r="D81" s="161">
        <v>87.0371</v>
      </c>
      <c r="E81" s="138">
        <f aca="true" t="shared" si="14" ref="E81:E144">D81-C81</f>
        <v>0.00019999999999242846</v>
      </c>
      <c r="F81" s="153">
        <f aca="true" t="shared" si="15" ref="F81:F144">((10^6)*E81/G81)</f>
        <v>0.6566850538233137</v>
      </c>
      <c r="G81" s="139">
        <f aca="true" t="shared" si="16" ref="G81:G144">I81-J81</f>
        <v>304.56000000000006</v>
      </c>
      <c r="H81" s="137">
        <v>76</v>
      </c>
      <c r="I81" s="142">
        <v>827.37</v>
      </c>
      <c r="J81" s="142">
        <v>522.81</v>
      </c>
    </row>
    <row r="82" spans="1:10" ht="18.75" customHeight="1">
      <c r="A82" s="147"/>
      <c r="B82" s="149">
        <v>26</v>
      </c>
      <c r="C82" s="161">
        <v>85.7916</v>
      </c>
      <c r="D82" s="161">
        <v>85.7935</v>
      </c>
      <c r="E82" s="138">
        <f t="shared" si="14"/>
        <v>0.0018999999999920192</v>
      </c>
      <c r="F82" s="153">
        <f t="shared" si="15"/>
        <v>7.260221627787617</v>
      </c>
      <c r="G82" s="139">
        <f t="shared" si="16"/>
        <v>261.7</v>
      </c>
      <c r="H82" s="137">
        <v>77</v>
      </c>
      <c r="I82" s="142">
        <v>627.75</v>
      </c>
      <c r="J82" s="142">
        <v>366.05</v>
      </c>
    </row>
    <row r="83" spans="1:10" ht="18.75" customHeight="1">
      <c r="A83" s="147"/>
      <c r="B83" s="149">
        <v>27</v>
      </c>
      <c r="C83" s="161">
        <v>86.3128</v>
      </c>
      <c r="D83" s="161">
        <v>86.3139</v>
      </c>
      <c r="E83" s="138">
        <f t="shared" si="14"/>
        <v>0.0011000000000080945</v>
      </c>
      <c r="F83" s="153">
        <f t="shared" si="15"/>
        <v>3.650725166798628</v>
      </c>
      <c r="G83" s="139">
        <f t="shared" si="16"/>
        <v>301.31</v>
      </c>
      <c r="H83" s="137">
        <v>78</v>
      </c>
      <c r="I83" s="142">
        <v>669.13</v>
      </c>
      <c r="J83" s="142">
        <v>367.82</v>
      </c>
    </row>
    <row r="84" spans="1:10" ht="18.75" customHeight="1">
      <c r="A84" s="147">
        <v>21197</v>
      </c>
      <c r="B84" s="149">
        <v>19</v>
      </c>
      <c r="C84" s="161">
        <v>88.9495</v>
      </c>
      <c r="D84" s="161">
        <v>88.9554</v>
      </c>
      <c r="E84" s="185">
        <f t="shared" si="14"/>
        <v>0.005899999999996908</v>
      </c>
      <c r="F84" s="186">
        <f t="shared" si="15"/>
        <v>23.20003145765762</v>
      </c>
      <c r="G84" s="187">
        <f t="shared" si="16"/>
        <v>254.30999999999995</v>
      </c>
      <c r="H84" s="188">
        <v>79</v>
      </c>
      <c r="I84" s="189">
        <v>797.14</v>
      </c>
      <c r="J84" s="142">
        <v>542.83</v>
      </c>
    </row>
    <row r="85" spans="1:10" ht="18.75" customHeight="1">
      <c r="A85" s="147"/>
      <c r="B85" s="149">
        <v>20</v>
      </c>
      <c r="C85" s="161">
        <v>84.6232</v>
      </c>
      <c r="D85" s="161">
        <v>84.6327</v>
      </c>
      <c r="E85" s="185">
        <f t="shared" si="14"/>
        <v>0.009500000000002728</v>
      </c>
      <c r="F85" s="186">
        <f t="shared" si="15"/>
        <v>34.65129851182787</v>
      </c>
      <c r="G85" s="187">
        <f t="shared" si="16"/>
        <v>274.16</v>
      </c>
      <c r="H85" s="188">
        <v>80</v>
      </c>
      <c r="I85" s="189">
        <v>626.2</v>
      </c>
      <c r="J85" s="142">
        <v>352.04</v>
      </c>
    </row>
    <row r="86" spans="1:10" ht="18.75" customHeight="1">
      <c r="A86" s="147"/>
      <c r="B86" s="149">
        <v>21</v>
      </c>
      <c r="C86" s="161">
        <v>86.3731</v>
      </c>
      <c r="D86" s="161">
        <v>86.3847</v>
      </c>
      <c r="E86" s="185">
        <f t="shared" si="14"/>
        <v>0.011600000000001387</v>
      </c>
      <c r="F86" s="186">
        <f t="shared" si="15"/>
        <v>39.82012289314266</v>
      </c>
      <c r="G86" s="187">
        <f t="shared" si="16"/>
        <v>291.30999999999995</v>
      </c>
      <c r="H86" s="188">
        <v>81</v>
      </c>
      <c r="I86" s="189">
        <v>848.67</v>
      </c>
      <c r="J86" s="142">
        <v>557.36</v>
      </c>
    </row>
    <row r="87" spans="1:10" ht="18.75" customHeight="1">
      <c r="A87" s="147">
        <v>21204</v>
      </c>
      <c r="B87" s="149">
        <v>22</v>
      </c>
      <c r="C87" s="161">
        <v>85.1425</v>
      </c>
      <c r="D87" s="161">
        <v>85.1486</v>
      </c>
      <c r="E87" s="185">
        <f t="shared" si="14"/>
        <v>0.006100000000003547</v>
      </c>
      <c r="F87" s="186">
        <f t="shared" si="15"/>
        <v>23.178933769060095</v>
      </c>
      <c r="G87" s="187">
        <f t="shared" si="16"/>
        <v>263.1700000000001</v>
      </c>
      <c r="H87" s="188">
        <v>82</v>
      </c>
      <c r="I87" s="189">
        <v>753.95</v>
      </c>
      <c r="J87" s="142">
        <v>490.78</v>
      </c>
    </row>
    <row r="88" spans="1:10" ht="18.75" customHeight="1">
      <c r="A88" s="147"/>
      <c r="B88" s="149">
        <v>23</v>
      </c>
      <c r="C88" s="161">
        <v>87.691</v>
      </c>
      <c r="D88" s="161">
        <v>87.6936</v>
      </c>
      <c r="E88" s="185">
        <f t="shared" si="14"/>
        <v>0.002600000000001046</v>
      </c>
      <c r="F88" s="186">
        <f t="shared" si="15"/>
        <v>10.436318387994405</v>
      </c>
      <c r="G88" s="187">
        <f t="shared" si="16"/>
        <v>249.13</v>
      </c>
      <c r="H88" s="188">
        <v>83</v>
      </c>
      <c r="I88" s="189">
        <v>740.35</v>
      </c>
      <c r="J88" s="142">
        <v>491.22</v>
      </c>
    </row>
    <row r="89" spans="1:10" ht="18.75" customHeight="1">
      <c r="A89" s="147"/>
      <c r="B89" s="149">
        <v>24</v>
      </c>
      <c r="C89" s="161">
        <v>88.062</v>
      </c>
      <c r="D89" s="161">
        <v>88.066</v>
      </c>
      <c r="E89" s="185">
        <f t="shared" si="14"/>
        <v>0.0040000000000048885</v>
      </c>
      <c r="F89" s="186">
        <f t="shared" si="15"/>
        <v>14.571948998196318</v>
      </c>
      <c r="G89" s="187">
        <f t="shared" si="16"/>
        <v>274.49999999999994</v>
      </c>
      <c r="H89" s="188">
        <v>84</v>
      </c>
      <c r="I89" s="189">
        <v>750.29</v>
      </c>
      <c r="J89" s="142">
        <v>475.79</v>
      </c>
    </row>
    <row r="90" spans="1:10" ht="18.75" customHeight="1">
      <c r="A90" s="147">
        <v>21211</v>
      </c>
      <c r="B90" s="149">
        <v>25</v>
      </c>
      <c r="C90" s="161">
        <v>87.0488</v>
      </c>
      <c r="D90" s="161">
        <v>87.053</v>
      </c>
      <c r="E90" s="185">
        <f t="shared" si="14"/>
        <v>0.004199999999997317</v>
      </c>
      <c r="F90" s="186">
        <f t="shared" si="15"/>
        <v>14.644351464425789</v>
      </c>
      <c r="G90" s="187">
        <f t="shared" si="16"/>
        <v>286.80000000000007</v>
      </c>
      <c r="H90" s="188">
        <v>85</v>
      </c>
      <c r="I90" s="189">
        <v>766.07</v>
      </c>
      <c r="J90" s="142">
        <v>479.27</v>
      </c>
    </row>
    <row r="91" spans="1:10" ht="18.75" customHeight="1">
      <c r="A91" s="147"/>
      <c r="B91" s="149">
        <v>26</v>
      </c>
      <c r="C91" s="161">
        <v>85.7894</v>
      </c>
      <c r="D91" s="161">
        <v>85.7936</v>
      </c>
      <c r="E91" s="185">
        <f t="shared" si="14"/>
        <v>0.004199999999997317</v>
      </c>
      <c r="F91" s="186">
        <f t="shared" si="15"/>
        <v>15.064022093889449</v>
      </c>
      <c r="G91" s="187">
        <f t="shared" si="16"/>
        <v>278.81</v>
      </c>
      <c r="H91" s="188">
        <v>86</v>
      </c>
      <c r="I91" s="189">
        <v>663.23</v>
      </c>
      <c r="J91" s="142">
        <v>384.42</v>
      </c>
    </row>
    <row r="92" spans="1:10" ht="18.75" customHeight="1">
      <c r="A92" s="147"/>
      <c r="B92" s="149">
        <v>27</v>
      </c>
      <c r="C92" s="161">
        <v>86.307</v>
      </c>
      <c r="D92" s="161">
        <v>86.3095</v>
      </c>
      <c r="E92" s="185">
        <f t="shared" si="14"/>
        <v>0.0024999999999977263</v>
      </c>
      <c r="F92" s="186">
        <f t="shared" si="15"/>
        <v>9.356637598704015</v>
      </c>
      <c r="G92" s="187">
        <f t="shared" si="16"/>
        <v>267.19000000000005</v>
      </c>
      <c r="H92" s="188">
        <v>87</v>
      </c>
      <c r="I92" s="189">
        <v>780.44</v>
      </c>
      <c r="J92" s="142">
        <v>513.25</v>
      </c>
    </row>
    <row r="93" spans="1:10" ht="18.75" customHeight="1">
      <c r="A93" s="147">
        <v>21219</v>
      </c>
      <c r="B93" s="149">
        <v>28</v>
      </c>
      <c r="C93" s="161">
        <v>87.2222</v>
      </c>
      <c r="D93" s="161">
        <v>87.2265</v>
      </c>
      <c r="E93" s="185">
        <f t="shared" si="14"/>
        <v>0.004300000000000637</v>
      </c>
      <c r="F93" s="186">
        <f t="shared" si="15"/>
        <v>14.675267055734057</v>
      </c>
      <c r="G93" s="187">
        <f t="shared" si="16"/>
        <v>293.01000000000005</v>
      </c>
      <c r="H93" s="188">
        <v>88</v>
      </c>
      <c r="I93" s="189">
        <v>659.09</v>
      </c>
      <c r="J93" s="142">
        <v>366.08</v>
      </c>
    </row>
    <row r="94" spans="1:10" ht="18.75" customHeight="1">
      <c r="A94" s="147"/>
      <c r="B94" s="149">
        <v>29</v>
      </c>
      <c r="C94" s="161">
        <v>85.2567</v>
      </c>
      <c r="D94" s="161">
        <v>85.2611</v>
      </c>
      <c r="E94" s="185">
        <f t="shared" si="14"/>
        <v>0.004400000000003956</v>
      </c>
      <c r="F94" s="186">
        <f t="shared" si="15"/>
        <v>14.05301820505895</v>
      </c>
      <c r="G94" s="187">
        <f t="shared" si="16"/>
        <v>313.09999999999997</v>
      </c>
      <c r="H94" s="188">
        <v>89</v>
      </c>
      <c r="I94" s="189">
        <v>595.66</v>
      </c>
      <c r="J94" s="142">
        <v>282.56</v>
      </c>
    </row>
    <row r="95" spans="1:10" ht="18.75" customHeight="1">
      <c r="A95" s="147"/>
      <c r="B95" s="149">
        <v>30</v>
      </c>
      <c r="C95" s="161">
        <v>84.9745</v>
      </c>
      <c r="D95" s="161">
        <v>84.9786</v>
      </c>
      <c r="E95" s="185">
        <f t="shared" si="14"/>
        <v>0.004099999999993997</v>
      </c>
      <c r="F95" s="186">
        <f t="shared" si="15"/>
        <v>15.862575927550575</v>
      </c>
      <c r="G95" s="187">
        <f t="shared" si="16"/>
        <v>258.47</v>
      </c>
      <c r="H95" s="188">
        <v>90</v>
      </c>
      <c r="I95" s="189">
        <v>804.99</v>
      </c>
      <c r="J95" s="142">
        <v>546.52</v>
      </c>
    </row>
    <row r="96" spans="1:10" ht="18.75" customHeight="1">
      <c r="A96" s="147">
        <v>21225</v>
      </c>
      <c r="B96" s="149">
        <v>31</v>
      </c>
      <c r="C96" s="161">
        <v>84.8936</v>
      </c>
      <c r="D96" s="161">
        <v>84.8966</v>
      </c>
      <c r="E96" s="185">
        <f t="shared" si="14"/>
        <v>0.0030000000000001137</v>
      </c>
      <c r="F96" s="186">
        <f t="shared" si="15"/>
        <v>9.754194303550896</v>
      </c>
      <c r="G96" s="187">
        <f t="shared" si="16"/>
        <v>307.56</v>
      </c>
      <c r="H96" s="188">
        <v>91</v>
      </c>
      <c r="I96" s="189">
        <v>673.85</v>
      </c>
      <c r="J96" s="142">
        <v>366.29</v>
      </c>
    </row>
    <row r="97" spans="1:10" ht="18.75" customHeight="1">
      <c r="A97" s="147"/>
      <c r="B97" s="149">
        <v>32</v>
      </c>
      <c r="C97" s="161">
        <v>85.0347</v>
      </c>
      <c r="D97" s="161">
        <v>85.0367</v>
      </c>
      <c r="E97" s="185">
        <f t="shared" si="14"/>
        <v>0.001999999999995339</v>
      </c>
      <c r="F97" s="186">
        <f t="shared" si="15"/>
        <v>7.508071176497255</v>
      </c>
      <c r="G97" s="187">
        <f t="shared" si="16"/>
        <v>266.38</v>
      </c>
      <c r="H97" s="188">
        <v>92</v>
      </c>
      <c r="I97" s="189">
        <v>799.68</v>
      </c>
      <c r="J97" s="142">
        <v>533.3</v>
      </c>
    </row>
    <row r="98" spans="1:10" ht="18.75" customHeight="1">
      <c r="A98" s="147"/>
      <c r="B98" s="149">
        <v>33</v>
      </c>
      <c r="C98" s="161">
        <v>86.0165</v>
      </c>
      <c r="D98" s="161">
        <v>86.017</v>
      </c>
      <c r="E98" s="185">
        <f t="shared" si="14"/>
        <v>0.0005000000000023874</v>
      </c>
      <c r="F98" s="186">
        <f t="shared" si="15"/>
        <v>1.6372507285843918</v>
      </c>
      <c r="G98" s="187">
        <f t="shared" si="16"/>
        <v>305.39</v>
      </c>
      <c r="H98" s="188">
        <v>93</v>
      </c>
      <c r="I98" s="189">
        <v>828.13</v>
      </c>
      <c r="J98" s="142">
        <v>522.74</v>
      </c>
    </row>
    <row r="99" spans="1:10" ht="18.75" customHeight="1">
      <c r="A99" s="147">
        <v>21232</v>
      </c>
      <c r="B99" s="149">
        <v>34</v>
      </c>
      <c r="C99" s="161">
        <v>83.7603</v>
      </c>
      <c r="D99" s="161">
        <v>83.7645</v>
      </c>
      <c r="E99" s="185">
        <f t="shared" si="14"/>
        <v>0.004199999999997317</v>
      </c>
      <c r="F99" s="186">
        <f t="shared" si="15"/>
        <v>14.424067587050333</v>
      </c>
      <c r="G99" s="187">
        <f t="shared" si="16"/>
        <v>291.18000000000006</v>
      </c>
      <c r="H99" s="188">
        <v>94</v>
      </c>
      <c r="I99" s="189">
        <v>843.45</v>
      </c>
      <c r="J99" s="142">
        <v>552.27</v>
      </c>
    </row>
    <row r="100" spans="1:10" ht="18.75" customHeight="1">
      <c r="A100" s="147"/>
      <c r="B100" s="149">
        <v>35</v>
      </c>
      <c r="C100" s="161">
        <v>85.0197</v>
      </c>
      <c r="D100" s="161">
        <v>85.0247</v>
      </c>
      <c r="E100" s="185">
        <f t="shared" si="14"/>
        <v>0.0049999999999954525</v>
      </c>
      <c r="F100" s="186">
        <f t="shared" si="15"/>
        <v>18.345257750854717</v>
      </c>
      <c r="G100" s="187">
        <f t="shared" si="16"/>
        <v>272.54999999999995</v>
      </c>
      <c r="H100" s="188">
        <v>95</v>
      </c>
      <c r="I100" s="189">
        <v>791.39</v>
      </c>
      <c r="J100" s="142">
        <v>518.84</v>
      </c>
    </row>
    <row r="101" spans="1:10" ht="18.75" customHeight="1">
      <c r="A101" s="147"/>
      <c r="B101" s="149">
        <v>36</v>
      </c>
      <c r="C101" s="161">
        <v>84.606</v>
      </c>
      <c r="D101" s="161">
        <v>84.6096</v>
      </c>
      <c r="E101" s="185">
        <f t="shared" si="14"/>
        <v>0.0036000000000058208</v>
      </c>
      <c r="F101" s="186">
        <f t="shared" si="15"/>
        <v>12.181916621568153</v>
      </c>
      <c r="G101" s="187">
        <f t="shared" si="16"/>
        <v>295.52000000000004</v>
      </c>
      <c r="H101" s="188">
        <v>96</v>
      </c>
      <c r="I101" s="189">
        <v>661.48</v>
      </c>
      <c r="J101" s="142">
        <v>365.96</v>
      </c>
    </row>
    <row r="102" spans="1:10" ht="18.75" customHeight="1">
      <c r="A102" s="147">
        <v>21249</v>
      </c>
      <c r="B102" s="149">
        <v>28</v>
      </c>
      <c r="C102" s="161">
        <v>87.1888</v>
      </c>
      <c r="D102" s="161">
        <v>87.1977</v>
      </c>
      <c r="E102" s="185">
        <f t="shared" si="14"/>
        <v>0.008899999999997021</v>
      </c>
      <c r="F102" s="186">
        <f t="shared" si="15"/>
        <v>35.73292648651792</v>
      </c>
      <c r="G102" s="187">
        <f t="shared" si="16"/>
        <v>249.07000000000005</v>
      </c>
      <c r="H102" s="188">
        <v>97</v>
      </c>
      <c r="I102" s="189">
        <v>803.85</v>
      </c>
      <c r="J102" s="142">
        <v>554.78</v>
      </c>
    </row>
    <row r="103" spans="1:10" ht="18.75" customHeight="1">
      <c r="A103" s="147"/>
      <c r="B103" s="149">
        <v>29</v>
      </c>
      <c r="C103" s="161">
        <v>85.2292</v>
      </c>
      <c r="D103" s="161">
        <v>85.2322</v>
      </c>
      <c r="E103" s="185">
        <f t="shared" si="14"/>
        <v>0.0030000000000001137</v>
      </c>
      <c r="F103" s="186">
        <f t="shared" si="15"/>
        <v>9.446141251299203</v>
      </c>
      <c r="G103" s="187">
        <f t="shared" si="16"/>
        <v>317.59</v>
      </c>
      <c r="H103" s="188">
        <v>98</v>
      </c>
      <c r="I103" s="189">
        <v>623.27</v>
      </c>
      <c r="J103" s="142">
        <v>305.68</v>
      </c>
    </row>
    <row r="104" spans="1:10" ht="18.75" customHeight="1">
      <c r="A104" s="147"/>
      <c r="B104" s="149">
        <v>30</v>
      </c>
      <c r="C104" s="161">
        <v>84.953</v>
      </c>
      <c r="D104" s="161">
        <v>84.9555</v>
      </c>
      <c r="E104" s="185">
        <f t="shared" si="14"/>
        <v>0.0024999999999977263</v>
      </c>
      <c r="F104" s="186">
        <f t="shared" si="15"/>
        <v>9.472567444671588</v>
      </c>
      <c r="G104" s="187">
        <f t="shared" si="16"/>
        <v>263.9200000000001</v>
      </c>
      <c r="H104" s="188">
        <v>99</v>
      </c>
      <c r="I104" s="189">
        <v>788.33</v>
      </c>
      <c r="J104" s="142">
        <v>524.41</v>
      </c>
    </row>
    <row r="105" spans="1:10" ht="18.75" customHeight="1">
      <c r="A105" s="147">
        <v>21253</v>
      </c>
      <c r="B105" s="149">
        <v>31</v>
      </c>
      <c r="C105" s="161">
        <v>84.826</v>
      </c>
      <c r="D105" s="161">
        <v>84.8266</v>
      </c>
      <c r="E105" s="185">
        <f t="shared" si="14"/>
        <v>0.0006000000000057071</v>
      </c>
      <c r="F105" s="186">
        <f t="shared" si="15"/>
        <v>2.4135156878749284</v>
      </c>
      <c r="G105" s="187">
        <f t="shared" si="16"/>
        <v>248.59999999999997</v>
      </c>
      <c r="H105" s="188">
        <v>100</v>
      </c>
      <c r="I105" s="189">
        <v>726.41</v>
      </c>
      <c r="J105" s="142">
        <v>477.81</v>
      </c>
    </row>
    <row r="106" spans="1:10" ht="18.75" customHeight="1">
      <c r="A106" s="147"/>
      <c r="B106" s="149">
        <v>32</v>
      </c>
      <c r="C106" s="161">
        <v>84.9956</v>
      </c>
      <c r="D106" s="161">
        <v>84.9995</v>
      </c>
      <c r="E106" s="185">
        <f t="shared" si="14"/>
        <v>0.003900000000001569</v>
      </c>
      <c r="F106" s="186">
        <f t="shared" si="15"/>
        <v>14.260640631861813</v>
      </c>
      <c r="G106" s="187">
        <f t="shared" si="16"/>
        <v>273.48</v>
      </c>
      <c r="H106" s="188">
        <v>101</v>
      </c>
      <c r="I106" s="189">
        <v>781.87</v>
      </c>
      <c r="J106" s="142">
        <v>508.39</v>
      </c>
    </row>
    <row r="107" spans="1:10" ht="18.75" customHeight="1">
      <c r="A107" s="147"/>
      <c r="B107" s="149">
        <v>33</v>
      </c>
      <c r="C107" s="161">
        <v>85.9494</v>
      </c>
      <c r="D107" s="161">
        <v>85.9505</v>
      </c>
      <c r="E107" s="185">
        <f t="shared" si="14"/>
        <v>0.0011000000000080945</v>
      </c>
      <c r="F107" s="186">
        <f t="shared" si="15"/>
        <v>3.760169549490991</v>
      </c>
      <c r="G107" s="187">
        <f t="shared" si="16"/>
        <v>292.54</v>
      </c>
      <c r="H107" s="188">
        <v>102</v>
      </c>
      <c r="I107" s="189">
        <v>565.36</v>
      </c>
      <c r="J107" s="142">
        <v>272.82</v>
      </c>
    </row>
    <row r="108" spans="1:10" ht="23.25">
      <c r="A108" s="147">
        <v>21267</v>
      </c>
      <c r="B108" s="149">
        <v>34</v>
      </c>
      <c r="C108" s="161">
        <v>83.7018</v>
      </c>
      <c r="D108" s="161">
        <v>83.7026</v>
      </c>
      <c r="E108" s="185">
        <f t="shared" si="14"/>
        <v>0.0007999999999981355</v>
      </c>
      <c r="F108" s="186">
        <f t="shared" si="15"/>
        <v>2.796616094519106</v>
      </c>
      <c r="G108" s="187">
        <f t="shared" si="16"/>
        <v>286.06</v>
      </c>
      <c r="H108" s="188">
        <v>103</v>
      </c>
      <c r="I108" s="189">
        <v>666.39</v>
      </c>
      <c r="J108" s="142">
        <v>380.33</v>
      </c>
    </row>
    <row r="109" spans="1:10" ht="23.25">
      <c r="A109" s="147"/>
      <c r="B109" s="149">
        <v>35</v>
      </c>
      <c r="C109" s="161">
        <v>84.9864</v>
      </c>
      <c r="D109" s="161">
        <v>84.9939</v>
      </c>
      <c r="E109" s="185">
        <f t="shared" si="14"/>
        <v>0.007499999999993179</v>
      </c>
      <c r="F109" s="186">
        <f t="shared" si="15"/>
        <v>24.918599242451922</v>
      </c>
      <c r="G109" s="187">
        <f t="shared" si="16"/>
        <v>300.97999999999996</v>
      </c>
      <c r="H109" s="188">
        <v>104</v>
      </c>
      <c r="I109" s="189">
        <v>780.16</v>
      </c>
      <c r="J109" s="142">
        <v>479.18</v>
      </c>
    </row>
    <row r="110" spans="1:10" ht="23.25">
      <c r="A110" s="190"/>
      <c r="B110" s="191">
        <v>36</v>
      </c>
      <c r="C110" s="192">
        <v>84.5279</v>
      </c>
      <c r="D110" s="192">
        <v>84.532</v>
      </c>
      <c r="E110" s="193">
        <f t="shared" si="14"/>
        <v>0.004099999999993997</v>
      </c>
      <c r="F110" s="194">
        <f t="shared" si="15"/>
        <v>15.483383685777937</v>
      </c>
      <c r="G110" s="195">
        <f t="shared" si="16"/>
        <v>264.79999999999995</v>
      </c>
      <c r="H110" s="196">
        <v>105</v>
      </c>
      <c r="I110" s="197">
        <v>795.4</v>
      </c>
      <c r="J110" s="198">
        <v>530.6</v>
      </c>
    </row>
    <row r="111" spans="1:10" ht="23.25">
      <c r="A111" s="199">
        <v>21277</v>
      </c>
      <c r="B111" s="200">
        <v>13</v>
      </c>
      <c r="C111" s="201">
        <v>86.7516</v>
      </c>
      <c r="D111" s="201">
        <v>86.7598</v>
      </c>
      <c r="E111" s="202">
        <f t="shared" si="14"/>
        <v>0.008200000000002206</v>
      </c>
      <c r="F111" s="203">
        <f t="shared" si="15"/>
        <v>30.67943729423153</v>
      </c>
      <c r="G111" s="204">
        <f t="shared" si="16"/>
        <v>267.28000000000003</v>
      </c>
      <c r="H111" s="200">
        <v>1</v>
      </c>
      <c r="I111" s="205">
        <v>591.47</v>
      </c>
      <c r="J111" s="206">
        <v>324.19</v>
      </c>
    </row>
    <row r="112" spans="1:10" ht="23.25">
      <c r="A112" s="147"/>
      <c r="B112" s="149">
        <v>14</v>
      </c>
      <c r="C112" s="161">
        <v>85.9595</v>
      </c>
      <c r="D112" s="161">
        <v>85.9692</v>
      </c>
      <c r="E112" s="185">
        <f t="shared" si="14"/>
        <v>0.009699999999995157</v>
      </c>
      <c r="F112" s="186">
        <f t="shared" si="15"/>
        <v>37.96477495105736</v>
      </c>
      <c r="G112" s="187">
        <f t="shared" si="16"/>
        <v>255.50000000000006</v>
      </c>
      <c r="H112" s="149">
        <v>2</v>
      </c>
      <c r="I112" s="189">
        <v>686.96</v>
      </c>
      <c r="J112" s="142">
        <v>431.46</v>
      </c>
    </row>
    <row r="113" spans="1:10" ht="23.25">
      <c r="A113" s="147"/>
      <c r="B113" s="200">
        <v>15</v>
      </c>
      <c r="C113" s="161">
        <v>87.0196</v>
      </c>
      <c r="D113" s="161">
        <v>87.0281</v>
      </c>
      <c r="E113" s="185">
        <f t="shared" si="14"/>
        <v>0.008499999999997954</v>
      </c>
      <c r="F113" s="186">
        <f t="shared" si="15"/>
        <v>27.04508574882418</v>
      </c>
      <c r="G113" s="187">
        <f t="shared" si="16"/>
        <v>314.2900000000001</v>
      </c>
      <c r="H113" s="200">
        <v>3</v>
      </c>
      <c r="I113" s="189">
        <v>681.57</v>
      </c>
      <c r="J113" s="142">
        <v>367.28</v>
      </c>
    </row>
    <row r="114" spans="1:10" ht="23.25">
      <c r="A114" s="147">
        <v>21297</v>
      </c>
      <c r="B114" s="149">
        <v>16</v>
      </c>
      <c r="C114" s="161">
        <v>86.1715</v>
      </c>
      <c r="D114" s="161">
        <v>86.1817</v>
      </c>
      <c r="E114" s="185">
        <f t="shared" si="14"/>
        <v>0.010200000000011755</v>
      </c>
      <c r="F114" s="186">
        <f t="shared" si="15"/>
        <v>35.87128538776773</v>
      </c>
      <c r="G114" s="187">
        <f t="shared" si="16"/>
        <v>284.35</v>
      </c>
      <c r="H114" s="149">
        <v>4</v>
      </c>
      <c r="I114" s="189">
        <v>676.35</v>
      </c>
      <c r="J114" s="142">
        <v>392</v>
      </c>
    </row>
    <row r="115" spans="1:10" ht="23.25">
      <c r="A115" s="147"/>
      <c r="B115" s="200">
        <v>17</v>
      </c>
      <c r="C115" s="161">
        <v>87.2409</v>
      </c>
      <c r="D115" s="161">
        <v>87.2559</v>
      </c>
      <c r="E115" s="185">
        <f t="shared" si="14"/>
        <v>0.015000000000000568</v>
      </c>
      <c r="F115" s="186">
        <f t="shared" si="15"/>
        <v>59.031877213697626</v>
      </c>
      <c r="G115" s="187">
        <f t="shared" si="16"/>
        <v>254.10000000000002</v>
      </c>
      <c r="H115" s="200">
        <v>5</v>
      </c>
      <c r="I115" s="189">
        <v>826.48</v>
      </c>
      <c r="J115" s="142">
        <v>572.38</v>
      </c>
    </row>
    <row r="116" spans="1:10" ht="23.25">
      <c r="A116" s="147"/>
      <c r="B116" s="149">
        <v>18</v>
      </c>
      <c r="C116" s="161">
        <v>85.1729</v>
      </c>
      <c r="D116" s="161">
        <v>85.184</v>
      </c>
      <c r="E116" s="185">
        <f t="shared" si="14"/>
        <v>0.011099999999999</v>
      </c>
      <c r="F116" s="186">
        <f t="shared" si="15"/>
        <v>38.564430392936806</v>
      </c>
      <c r="G116" s="187">
        <f t="shared" si="16"/>
        <v>287.83</v>
      </c>
      <c r="H116" s="149">
        <v>6</v>
      </c>
      <c r="I116" s="189">
        <v>659.37</v>
      </c>
      <c r="J116" s="142">
        <v>371.54</v>
      </c>
    </row>
    <row r="117" spans="1:10" ht="23.25">
      <c r="A117" s="147">
        <v>21311</v>
      </c>
      <c r="B117" s="149">
        <v>28</v>
      </c>
      <c r="C117" s="161">
        <v>87.185</v>
      </c>
      <c r="D117" s="161">
        <v>87.187</v>
      </c>
      <c r="E117" s="185">
        <f t="shared" si="14"/>
        <v>0.001999999999995339</v>
      </c>
      <c r="F117" s="186">
        <f t="shared" si="15"/>
        <v>8.054448068927305</v>
      </c>
      <c r="G117" s="187">
        <f t="shared" si="16"/>
        <v>248.30999999999995</v>
      </c>
      <c r="H117" s="200">
        <v>7</v>
      </c>
      <c r="I117" s="189">
        <v>804.91</v>
      </c>
      <c r="J117" s="142">
        <v>556.6</v>
      </c>
    </row>
    <row r="118" spans="1:10" ht="23.25">
      <c r="A118" s="147"/>
      <c r="B118" s="149">
        <v>29</v>
      </c>
      <c r="C118" s="161">
        <v>85.2095</v>
      </c>
      <c r="D118" s="161">
        <v>85.211</v>
      </c>
      <c r="E118" s="185">
        <f t="shared" si="14"/>
        <v>0.0014999999999929514</v>
      </c>
      <c r="F118" s="186">
        <f t="shared" si="15"/>
        <v>5.929791271319384</v>
      </c>
      <c r="G118" s="187">
        <f t="shared" si="16"/>
        <v>252.96000000000004</v>
      </c>
      <c r="H118" s="149">
        <v>8</v>
      </c>
      <c r="I118" s="189">
        <v>786.35</v>
      </c>
      <c r="J118" s="142">
        <v>533.39</v>
      </c>
    </row>
    <row r="119" spans="1:10" ht="23.25">
      <c r="A119" s="147"/>
      <c r="B119" s="149">
        <v>30</v>
      </c>
      <c r="C119" s="161">
        <v>84.936</v>
      </c>
      <c r="D119" s="161">
        <v>84.939</v>
      </c>
      <c r="E119" s="185">
        <f t="shared" si="14"/>
        <v>0.002999999999985903</v>
      </c>
      <c r="F119" s="186">
        <f t="shared" si="15"/>
        <v>9.781545484140537</v>
      </c>
      <c r="G119" s="187">
        <f t="shared" si="16"/>
        <v>306.7</v>
      </c>
      <c r="H119" s="200">
        <v>9</v>
      </c>
      <c r="I119" s="189">
        <v>596.64</v>
      </c>
      <c r="J119" s="142">
        <v>289.94</v>
      </c>
    </row>
    <row r="120" spans="1:10" ht="23.25">
      <c r="A120" s="147">
        <v>21316</v>
      </c>
      <c r="B120" s="149">
        <v>31</v>
      </c>
      <c r="C120" s="161">
        <v>84.8934</v>
      </c>
      <c r="D120" s="161">
        <v>84.8942</v>
      </c>
      <c r="E120" s="185">
        <f t="shared" si="14"/>
        <v>0.0007999999999981355</v>
      </c>
      <c r="F120" s="186">
        <f t="shared" si="15"/>
        <v>3.3472803347202325</v>
      </c>
      <c r="G120" s="187">
        <f t="shared" si="16"/>
        <v>239</v>
      </c>
      <c r="H120" s="149">
        <v>10</v>
      </c>
      <c r="I120" s="189">
        <v>792.43</v>
      </c>
      <c r="J120" s="142">
        <v>553.43</v>
      </c>
    </row>
    <row r="121" spans="1:10" ht="23.25">
      <c r="A121" s="147"/>
      <c r="B121" s="149">
        <v>32</v>
      </c>
      <c r="C121" s="161">
        <v>84.9917</v>
      </c>
      <c r="D121" s="161">
        <v>84.9927</v>
      </c>
      <c r="E121" s="185">
        <f t="shared" si="14"/>
        <v>0.0010000000000047748</v>
      </c>
      <c r="F121" s="186">
        <f t="shared" si="15"/>
        <v>3.396047001306713</v>
      </c>
      <c r="G121" s="187">
        <f t="shared" si="16"/>
        <v>294.46000000000004</v>
      </c>
      <c r="H121" s="200">
        <v>11</v>
      </c>
      <c r="I121" s="189">
        <v>674.83</v>
      </c>
      <c r="J121" s="142">
        <v>380.37</v>
      </c>
    </row>
    <row r="122" spans="1:10" ht="23.25">
      <c r="A122" s="147"/>
      <c r="B122" s="149">
        <v>33</v>
      </c>
      <c r="C122" s="161">
        <v>85.912</v>
      </c>
      <c r="D122" s="161">
        <v>85.9135</v>
      </c>
      <c r="E122" s="185">
        <f t="shared" si="14"/>
        <v>0.0014999999999929514</v>
      </c>
      <c r="F122" s="186">
        <f t="shared" si="15"/>
        <v>5.210866393361187</v>
      </c>
      <c r="G122" s="187">
        <f t="shared" si="16"/>
        <v>287.86</v>
      </c>
      <c r="H122" s="149">
        <v>12</v>
      </c>
      <c r="I122" s="189">
        <v>766.87</v>
      </c>
      <c r="J122" s="142">
        <v>479.01</v>
      </c>
    </row>
    <row r="123" spans="1:10" ht="23.25">
      <c r="A123" s="147">
        <v>21330</v>
      </c>
      <c r="B123" s="149">
        <v>34</v>
      </c>
      <c r="C123" s="161">
        <v>83.7588</v>
      </c>
      <c r="D123" s="161">
        <v>83.7609</v>
      </c>
      <c r="E123" s="185">
        <f t="shared" si="14"/>
        <v>0.0021000000000128694</v>
      </c>
      <c r="F123" s="186">
        <f t="shared" si="15"/>
        <v>8.382898886323376</v>
      </c>
      <c r="G123" s="187">
        <f t="shared" si="16"/>
        <v>250.51000000000005</v>
      </c>
      <c r="H123" s="200">
        <v>13</v>
      </c>
      <c r="I123" s="189">
        <v>759.32</v>
      </c>
      <c r="J123" s="142">
        <v>508.81</v>
      </c>
    </row>
    <row r="124" spans="1:10" ht="23.25">
      <c r="A124" s="147"/>
      <c r="B124" s="149">
        <v>35</v>
      </c>
      <c r="C124" s="161">
        <v>85.0223</v>
      </c>
      <c r="D124" s="161">
        <v>85.0244</v>
      </c>
      <c r="E124" s="185">
        <f t="shared" si="14"/>
        <v>0.0020999999999986585</v>
      </c>
      <c r="F124" s="186">
        <f t="shared" si="15"/>
        <v>7.567567567562731</v>
      </c>
      <c r="G124" s="187">
        <f t="shared" si="16"/>
        <v>277.50000000000006</v>
      </c>
      <c r="H124" s="149">
        <v>14</v>
      </c>
      <c r="I124" s="189">
        <v>632.44</v>
      </c>
      <c r="J124" s="142">
        <v>354.94</v>
      </c>
    </row>
    <row r="125" spans="1:10" ht="23.25">
      <c r="A125" s="147"/>
      <c r="B125" s="149">
        <v>36</v>
      </c>
      <c r="C125" s="161">
        <v>84.5791</v>
      </c>
      <c r="D125" s="161">
        <v>84.5811</v>
      </c>
      <c r="E125" s="185">
        <f t="shared" si="14"/>
        <v>0.0020000000000095497</v>
      </c>
      <c r="F125" s="186">
        <f t="shared" si="15"/>
        <v>7.842214641452181</v>
      </c>
      <c r="G125" s="187">
        <f t="shared" si="16"/>
        <v>255.02999999999997</v>
      </c>
      <c r="H125" s="200">
        <v>15</v>
      </c>
      <c r="I125" s="189">
        <v>812.37</v>
      </c>
      <c r="J125" s="142">
        <v>557.34</v>
      </c>
    </row>
    <row r="126" spans="1:10" ht="23.25">
      <c r="A126" s="147">
        <v>21338</v>
      </c>
      <c r="B126" s="149">
        <v>19</v>
      </c>
      <c r="C126" s="161">
        <v>88.9612</v>
      </c>
      <c r="D126" s="161">
        <v>88.9672</v>
      </c>
      <c r="E126" s="185">
        <f t="shared" si="14"/>
        <v>0.006000000000000227</v>
      </c>
      <c r="F126" s="186">
        <f t="shared" si="15"/>
        <v>19.779133014670276</v>
      </c>
      <c r="G126" s="187">
        <f t="shared" si="16"/>
        <v>303.34999999999997</v>
      </c>
      <c r="H126" s="149">
        <v>16</v>
      </c>
      <c r="I126" s="189">
        <v>788.15</v>
      </c>
      <c r="J126" s="142">
        <v>484.8</v>
      </c>
    </row>
    <row r="127" spans="1:10" ht="23.25">
      <c r="A127" s="147"/>
      <c r="B127" s="149">
        <v>20</v>
      </c>
      <c r="C127" s="161">
        <v>84.6413</v>
      </c>
      <c r="D127" s="161">
        <v>84.6457</v>
      </c>
      <c r="E127" s="185">
        <f t="shared" si="14"/>
        <v>0.004400000000003956</v>
      </c>
      <c r="F127" s="186">
        <f t="shared" si="15"/>
        <v>14.509480626558801</v>
      </c>
      <c r="G127" s="187">
        <f t="shared" si="16"/>
        <v>303.25</v>
      </c>
      <c r="H127" s="200">
        <v>17</v>
      </c>
      <c r="I127" s="189">
        <v>670.87</v>
      </c>
      <c r="J127" s="142">
        <v>367.62</v>
      </c>
    </row>
    <row r="128" spans="1:10" ht="23.25">
      <c r="A128" s="147"/>
      <c r="B128" s="149">
        <v>21</v>
      </c>
      <c r="C128" s="161">
        <v>86.383</v>
      </c>
      <c r="D128" s="161">
        <v>86.3888</v>
      </c>
      <c r="E128" s="185">
        <f t="shared" si="14"/>
        <v>0.005800000000007799</v>
      </c>
      <c r="F128" s="186">
        <f t="shared" si="15"/>
        <v>21.208132221763194</v>
      </c>
      <c r="G128" s="187">
        <f t="shared" si="16"/>
        <v>273.48</v>
      </c>
      <c r="H128" s="149">
        <v>18</v>
      </c>
      <c r="I128" s="189">
        <v>784.83</v>
      </c>
      <c r="J128" s="142">
        <v>511.35</v>
      </c>
    </row>
    <row r="129" spans="1:10" ht="23.25">
      <c r="A129" s="147">
        <v>21344</v>
      </c>
      <c r="B129" s="149">
        <v>22</v>
      </c>
      <c r="C129" s="161">
        <v>85.1473</v>
      </c>
      <c r="D129" s="161">
        <v>85.1613</v>
      </c>
      <c r="E129" s="185">
        <f t="shared" si="14"/>
        <v>0.013999999999995794</v>
      </c>
      <c r="F129" s="186">
        <f t="shared" si="15"/>
        <v>49.3792325056285</v>
      </c>
      <c r="G129" s="187">
        <f t="shared" si="16"/>
        <v>283.52000000000004</v>
      </c>
      <c r="H129" s="200">
        <v>19</v>
      </c>
      <c r="I129" s="189">
        <v>715.09</v>
      </c>
      <c r="J129" s="142">
        <v>431.57</v>
      </c>
    </row>
    <row r="130" spans="1:10" ht="23.25">
      <c r="A130" s="147"/>
      <c r="B130" s="149">
        <v>23</v>
      </c>
      <c r="C130" s="161">
        <v>87.6927</v>
      </c>
      <c r="D130" s="161">
        <v>87.701</v>
      </c>
      <c r="E130" s="185">
        <f t="shared" si="14"/>
        <v>0.008299999999991314</v>
      </c>
      <c r="F130" s="186">
        <f t="shared" si="15"/>
        <v>25.867173621688895</v>
      </c>
      <c r="G130" s="187">
        <f t="shared" si="16"/>
        <v>320.86999999999995</v>
      </c>
      <c r="H130" s="149">
        <v>20</v>
      </c>
      <c r="I130" s="189">
        <v>645.16</v>
      </c>
      <c r="J130" s="142">
        <v>324.29</v>
      </c>
    </row>
    <row r="131" spans="1:10" ht="23.25">
      <c r="A131" s="147"/>
      <c r="B131" s="149">
        <v>24</v>
      </c>
      <c r="C131" s="161">
        <v>88.0775</v>
      </c>
      <c r="D131" s="161">
        <v>88.0859</v>
      </c>
      <c r="E131" s="185">
        <f t="shared" si="14"/>
        <v>0.008399999999994634</v>
      </c>
      <c r="F131" s="186">
        <f t="shared" si="15"/>
        <v>32.24196829537725</v>
      </c>
      <c r="G131" s="187">
        <f t="shared" si="16"/>
        <v>260.53</v>
      </c>
      <c r="H131" s="200">
        <v>21</v>
      </c>
      <c r="I131" s="189">
        <v>833.12</v>
      </c>
      <c r="J131" s="142">
        <v>572.59</v>
      </c>
    </row>
    <row r="132" spans="1:10" ht="23.25">
      <c r="A132" s="147">
        <v>21358</v>
      </c>
      <c r="B132" s="149">
        <v>25</v>
      </c>
      <c r="C132" s="161">
        <v>87.1033</v>
      </c>
      <c r="D132" s="161">
        <v>87.1094</v>
      </c>
      <c r="E132" s="185">
        <f t="shared" si="14"/>
        <v>0.006099999999989336</v>
      </c>
      <c r="F132" s="186">
        <f t="shared" si="15"/>
        <v>21.929036200846017</v>
      </c>
      <c r="G132" s="187">
        <f t="shared" si="16"/>
        <v>278.16999999999996</v>
      </c>
      <c r="H132" s="149">
        <v>22</v>
      </c>
      <c r="I132" s="189">
        <v>800.41</v>
      </c>
      <c r="J132" s="142">
        <v>522.24</v>
      </c>
    </row>
    <row r="133" spans="1:10" ht="23.25">
      <c r="A133" s="147"/>
      <c r="B133" s="149">
        <v>26</v>
      </c>
      <c r="C133" s="161">
        <v>85.8091</v>
      </c>
      <c r="D133" s="161">
        <v>85.8163</v>
      </c>
      <c r="E133" s="185">
        <f t="shared" si="14"/>
        <v>0.007199999999997431</v>
      </c>
      <c r="F133" s="186">
        <f t="shared" si="15"/>
        <v>24.90660024905712</v>
      </c>
      <c r="G133" s="187">
        <f t="shared" si="16"/>
        <v>289.0799999999999</v>
      </c>
      <c r="H133" s="200">
        <v>23</v>
      </c>
      <c r="I133" s="189">
        <v>845.52</v>
      </c>
      <c r="J133" s="142">
        <v>556.44</v>
      </c>
    </row>
    <row r="134" spans="1:10" ht="23.25">
      <c r="A134" s="147"/>
      <c r="B134" s="149">
        <v>27</v>
      </c>
      <c r="C134" s="161">
        <v>86.3457</v>
      </c>
      <c r="D134" s="161">
        <v>86.3523</v>
      </c>
      <c r="E134" s="185">
        <f t="shared" si="14"/>
        <v>0.0066000000000059345</v>
      </c>
      <c r="F134" s="186">
        <f t="shared" si="15"/>
        <v>21.57074222964975</v>
      </c>
      <c r="G134" s="187">
        <f t="shared" si="16"/>
        <v>305.97</v>
      </c>
      <c r="H134" s="149">
        <v>24</v>
      </c>
      <c r="I134" s="189">
        <v>776.46</v>
      </c>
      <c r="J134" s="142">
        <v>470.49</v>
      </c>
    </row>
    <row r="135" spans="1:10" ht="23.25">
      <c r="A135" s="147">
        <v>21372</v>
      </c>
      <c r="B135" s="149">
        <v>10</v>
      </c>
      <c r="C135" s="161">
        <v>85.0805</v>
      </c>
      <c r="D135" s="161">
        <v>85.0891</v>
      </c>
      <c r="E135" s="185">
        <f t="shared" si="14"/>
        <v>0.008600000000001273</v>
      </c>
      <c r="F135" s="186">
        <f t="shared" si="15"/>
        <v>24.240374316481407</v>
      </c>
      <c r="G135" s="187">
        <f t="shared" si="16"/>
        <v>354.78</v>
      </c>
      <c r="H135" s="200">
        <v>25</v>
      </c>
      <c r="I135" s="189">
        <v>855.65</v>
      </c>
      <c r="J135" s="142">
        <v>500.87</v>
      </c>
    </row>
    <row r="136" spans="1:10" ht="23.25">
      <c r="A136" s="147"/>
      <c r="B136" s="149">
        <v>11</v>
      </c>
      <c r="C136" s="161">
        <v>86.102</v>
      </c>
      <c r="D136" s="161">
        <v>86.1108</v>
      </c>
      <c r="E136" s="185">
        <f t="shared" si="14"/>
        <v>0.008799999999993702</v>
      </c>
      <c r="F136" s="186">
        <f t="shared" si="15"/>
        <v>30.529054640047537</v>
      </c>
      <c r="G136" s="187">
        <f t="shared" si="16"/>
        <v>288.25</v>
      </c>
      <c r="H136" s="149">
        <v>26</v>
      </c>
      <c r="I136" s="189">
        <v>833.48</v>
      </c>
      <c r="J136" s="142">
        <v>545.23</v>
      </c>
    </row>
    <row r="137" spans="1:10" ht="23.25">
      <c r="A137" s="147"/>
      <c r="B137" s="149">
        <v>12</v>
      </c>
      <c r="C137" s="161">
        <v>84.8415</v>
      </c>
      <c r="D137" s="161">
        <v>84.8561</v>
      </c>
      <c r="E137" s="185">
        <f t="shared" si="14"/>
        <v>0.0146000000000015</v>
      </c>
      <c r="F137" s="186">
        <f t="shared" si="15"/>
        <v>43.72959535148861</v>
      </c>
      <c r="G137" s="187">
        <f t="shared" si="16"/>
        <v>333.86999999999995</v>
      </c>
      <c r="H137" s="200">
        <v>27</v>
      </c>
      <c r="I137" s="189">
        <v>738.93</v>
      </c>
      <c r="J137" s="142">
        <v>405.06</v>
      </c>
    </row>
    <row r="138" spans="1:10" ht="23.25">
      <c r="A138" s="147">
        <v>21381</v>
      </c>
      <c r="B138" s="149">
        <v>13</v>
      </c>
      <c r="C138" s="161">
        <v>86.722</v>
      </c>
      <c r="D138" s="161">
        <v>86.7406</v>
      </c>
      <c r="E138" s="185">
        <f t="shared" si="14"/>
        <v>0.01860000000000639</v>
      </c>
      <c r="F138" s="186">
        <f t="shared" si="15"/>
        <v>72.73011652462027</v>
      </c>
      <c r="G138" s="187">
        <f t="shared" si="16"/>
        <v>255.74</v>
      </c>
      <c r="H138" s="149">
        <v>28</v>
      </c>
      <c r="I138" s="189">
        <v>823.77</v>
      </c>
      <c r="J138" s="142">
        <v>568.03</v>
      </c>
    </row>
    <row r="139" spans="1:10" ht="23.25">
      <c r="A139" s="147"/>
      <c r="B139" s="149">
        <v>14</v>
      </c>
      <c r="C139" s="161">
        <v>85.9234</v>
      </c>
      <c r="D139" s="161">
        <v>85.9423</v>
      </c>
      <c r="E139" s="185">
        <f t="shared" si="14"/>
        <v>0.018900000000002137</v>
      </c>
      <c r="F139" s="186">
        <f t="shared" si="15"/>
        <v>75.9066629181981</v>
      </c>
      <c r="G139" s="187">
        <f t="shared" si="16"/>
        <v>248.98999999999995</v>
      </c>
      <c r="H139" s="200">
        <v>29</v>
      </c>
      <c r="I139" s="189">
        <v>651.17</v>
      </c>
      <c r="J139" s="142">
        <v>402.18</v>
      </c>
    </row>
    <row r="140" spans="1:10" ht="23.25">
      <c r="A140" s="147"/>
      <c r="B140" s="149">
        <v>15</v>
      </c>
      <c r="C140" s="161">
        <v>87.0113</v>
      </c>
      <c r="D140" s="161">
        <v>87.0254</v>
      </c>
      <c r="E140" s="185">
        <f t="shared" si="14"/>
        <v>0.014099999999999113</v>
      </c>
      <c r="F140" s="186">
        <f t="shared" si="15"/>
        <v>55.1168790555825</v>
      </c>
      <c r="G140" s="187">
        <f t="shared" si="16"/>
        <v>255.81999999999994</v>
      </c>
      <c r="H140" s="149">
        <v>30</v>
      </c>
      <c r="I140" s="189">
        <v>774.41</v>
      </c>
      <c r="J140" s="142">
        <v>518.59</v>
      </c>
    </row>
    <row r="141" spans="1:10" ht="23.25">
      <c r="A141" s="147">
        <v>21395</v>
      </c>
      <c r="B141" s="149">
        <v>16</v>
      </c>
      <c r="C141" s="161">
        <v>86.1373</v>
      </c>
      <c r="D141" s="161">
        <v>86.1505</v>
      </c>
      <c r="E141" s="185">
        <f t="shared" si="14"/>
        <v>0.013199999999997658</v>
      </c>
      <c r="F141" s="186">
        <f t="shared" si="15"/>
        <v>46.74055451293388</v>
      </c>
      <c r="G141" s="187">
        <f t="shared" si="16"/>
        <v>282.40999999999997</v>
      </c>
      <c r="H141" s="200">
        <v>31</v>
      </c>
      <c r="I141" s="189">
        <v>667.05</v>
      </c>
      <c r="J141" s="142">
        <v>384.64</v>
      </c>
    </row>
    <row r="142" spans="1:10" ht="23.25">
      <c r="A142" s="147"/>
      <c r="B142" s="149">
        <v>17</v>
      </c>
      <c r="C142" s="161">
        <v>87.2226</v>
      </c>
      <c r="D142" s="161">
        <v>87.237</v>
      </c>
      <c r="E142" s="185">
        <f t="shared" si="14"/>
        <v>0.014399999999994861</v>
      </c>
      <c r="F142" s="186">
        <f t="shared" si="15"/>
        <v>53.970990592537255</v>
      </c>
      <c r="G142" s="187">
        <f t="shared" si="16"/>
        <v>266.80999999999995</v>
      </c>
      <c r="H142" s="149">
        <v>32</v>
      </c>
      <c r="I142" s="189">
        <v>782.01</v>
      </c>
      <c r="J142" s="142">
        <v>515.2</v>
      </c>
    </row>
    <row r="143" spans="1:10" ht="23.25">
      <c r="A143" s="147"/>
      <c r="B143" s="149">
        <v>18</v>
      </c>
      <c r="C143" s="161">
        <v>85.1493</v>
      </c>
      <c r="D143" s="161">
        <v>85.1564</v>
      </c>
      <c r="E143" s="185">
        <f t="shared" si="14"/>
        <v>0.007100000000008322</v>
      </c>
      <c r="F143" s="186">
        <f t="shared" si="15"/>
        <v>29.658715902954686</v>
      </c>
      <c r="G143" s="187">
        <f t="shared" si="16"/>
        <v>239.39</v>
      </c>
      <c r="H143" s="200">
        <v>33</v>
      </c>
      <c r="I143" s="189">
        <v>790.88</v>
      </c>
      <c r="J143" s="142">
        <v>551.49</v>
      </c>
    </row>
    <row r="144" spans="1:10" ht="23.25">
      <c r="A144" s="147">
        <v>21407</v>
      </c>
      <c r="B144" s="149">
        <v>1</v>
      </c>
      <c r="C144" s="161">
        <v>85.3938</v>
      </c>
      <c r="D144" s="161">
        <v>85.4038</v>
      </c>
      <c r="E144" s="185">
        <f t="shared" si="14"/>
        <v>0.010000000000005116</v>
      </c>
      <c r="F144" s="186">
        <f t="shared" si="15"/>
        <v>32.67653498024741</v>
      </c>
      <c r="G144" s="187">
        <f t="shared" si="16"/>
        <v>306.03</v>
      </c>
      <c r="H144" s="149">
        <v>34</v>
      </c>
      <c r="I144" s="189">
        <v>728.16</v>
      </c>
      <c r="J144" s="142">
        <v>422.13</v>
      </c>
    </row>
    <row r="145" spans="1:10" ht="23.25">
      <c r="A145" s="147"/>
      <c r="B145" s="149">
        <v>2</v>
      </c>
      <c r="C145" s="161">
        <v>87.4402</v>
      </c>
      <c r="D145" s="161">
        <v>87.4476</v>
      </c>
      <c r="E145" s="185">
        <f aca="true" t="shared" si="17" ref="E145:E208">D145-C145</f>
        <v>0.007399999999989859</v>
      </c>
      <c r="F145" s="186">
        <f aca="true" t="shared" si="18" ref="F145:F208">((10^6)*E145/G145)</f>
        <v>27.91926051684534</v>
      </c>
      <c r="G145" s="187">
        <f aca="true" t="shared" si="19" ref="G145:G208">I145-J145</f>
        <v>265.05000000000007</v>
      </c>
      <c r="H145" s="200">
        <v>35</v>
      </c>
      <c r="I145" s="189">
        <v>632.7</v>
      </c>
      <c r="J145" s="142">
        <v>367.65</v>
      </c>
    </row>
    <row r="146" spans="1:10" ht="23.25">
      <c r="A146" s="147"/>
      <c r="B146" s="149">
        <v>3</v>
      </c>
      <c r="C146" s="161">
        <v>85.8324</v>
      </c>
      <c r="D146" s="161">
        <v>85.8498</v>
      </c>
      <c r="E146" s="185">
        <f t="shared" si="17"/>
        <v>0.017399999999994975</v>
      </c>
      <c r="F146" s="186">
        <f t="shared" si="18"/>
        <v>66.0542100068141</v>
      </c>
      <c r="G146" s="187">
        <f t="shared" si="19"/>
        <v>263.4200000000001</v>
      </c>
      <c r="H146" s="149">
        <v>36</v>
      </c>
      <c r="I146" s="189">
        <v>631.57</v>
      </c>
      <c r="J146" s="142">
        <v>368.15</v>
      </c>
    </row>
    <row r="147" spans="1:10" ht="23.25">
      <c r="A147" s="147">
        <v>21415</v>
      </c>
      <c r="B147" s="149">
        <v>4</v>
      </c>
      <c r="C147" s="161">
        <v>85.0157</v>
      </c>
      <c r="D147" s="161">
        <v>85.0245</v>
      </c>
      <c r="E147" s="185">
        <f t="shared" si="17"/>
        <v>0.008800000000007913</v>
      </c>
      <c r="F147" s="186">
        <f t="shared" si="18"/>
        <v>31.401655723693665</v>
      </c>
      <c r="G147" s="187">
        <f t="shared" si="19"/>
        <v>280.24</v>
      </c>
      <c r="H147" s="200">
        <v>37</v>
      </c>
      <c r="I147" s="189">
        <v>799.36</v>
      </c>
      <c r="J147" s="142">
        <v>519.12</v>
      </c>
    </row>
    <row r="148" spans="1:10" ht="23.25">
      <c r="A148" s="147"/>
      <c r="B148" s="149">
        <v>5</v>
      </c>
      <c r="C148" s="161">
        <v>85.0294</v>
      </c>
      <c r="D148" s="161">
        <v>85.0404</v>
      </c>
      <c r="E148" s="185">
        <f t="shared" si="17"/>
        <v>0.01100000000000989</v>
      </c>
      <c r="F148" s="186">
        <f t="shared" si="18"/>
        <v>41.89997333641827</v>
      </c>
      <c r="G148" s="187">
        <f t="shared" si="19"/>
        <v>262.5300000000001</v>
      </c>
      <c r="H148" s="149">
        <v>38</v>
      </c>
      <c r="I148" s="189">
        <v>815.71</v>
      </c>
      <c r="J148" s="142">
        <v>553.18</v>
      </c>
    </row>
    <row r="149" spans="1:10" ht="23.25">
      <c r="A149" s="147"/>
      <c r="B149" s="149">
        <v>6</v>
      </c>
      <c r="C149" s="161">
        <v>87.3901</v>
      </c>
      <c r="D149" s="161">
        <v>87.402</v>
      </c>
      <c r="E149" s="185">
        <f t="shared" si="17"/>
        <v>0.011899999999997135</v>
      </c>
      <c r="F149" s="186">
        <f t="shared" si="18"/>
        <v>41.84394669291163</v>
      </c>
      <c r="G149" s="187">
        <f t="shared" si="19"/>
        <v>284.38999999999993</v>
      </c>
      <c r="H149" s="200">
        <v>39</v>
      </c>
      <c r="I149" s="189">
        <v>640.68</v>
      </c>
      <c r="J149" s="142">
        <v>356.29</v>
      </c>
    </row>
    <row r="150" spans="1:10" ht="23.25">
      <c r="A150" s="147">
        <v>21421</v>
      </c>
      <c r="B150" s="149">
        <v>7</v>
      </c>
      <c r="C150" s="161">
        <v>86.4568</v>
      </c>
      <c r="D150" s="161">
        <v>86.4666</v>
      </c>
      <c r="E150" s="185">
        <f t="shared" si="17"/>
        <v>0.009799999999998477</v>
      </c>
      <c r="F150" s="186">
        <f t="shared" si="18"/>
        <v>32.277188590996886</v>
      </c>
      <c r="G150" s="187">
        <f t="shared" si="19"/>
        <v>303.62</v>
      </c>
      <c r="H150" s="149">
        <v>40</v>
      </c>
      <c r="I150" s="189">
        <v>695.85</v>
      </c>
      <c r="J150" s="142">
        <v>392.23</v>
      </c>
    </row>
    <row r="151" spans="1:10" ht="23.25">
      <c r="A151" s="147"/>
      <c r="B151" s="149">
        <v>8</v>
      </c>
      <c r="C151" s="161">
        <v>84.79</v>
      </c>
      <c r="D151" s="161">
        <v>84.8011</v>
      </c>
      <c r="E151" s="185">
        <f t="shared" si="17"/>
        <v>0.011099999999999</v>
      </c>
      <c r="F151" s="186">
        <f t="shared" si="18"/>
        <v>33.99797849857269</v>
      </c>
      <c r="G151" s="187">
        <f t="shared" si="19"/>
        <v>326.49</v>
      </c>
      <c r="H151" s="200">
        <v>41</v>
      </c>
      <c r="I151" s="189">
        <v>689.23</v>
      </c>
      <c r="J151" s="142">
        <v>362.74</v>
      </c>
    </row>
    <row r="152" spans="1:10" ht="23.25">
      <c r="A152" s="147"/>
      <c r="B152" s="149">
        <v>9</v>
      </c>
      <c r="C152" s="161">
        <v>87.623</v>
      </c>
      <c r="D152" s="161">
        <v>87.6336</v>
      </c>
      <c r="E152" s="185">
        <f t="shared" si="17"/>
        <v>0.010599999999996612</v>
      </c>
      <c r="F152" s="186">
        <f t="shared" si="18"/>
        <v>36.00910418859466</v>
      </c>
      <c r="G152" s="187">
        <f t="shared" si="19"/>
        <v>294.37000000000006</v>
      </c>
      <c r="H152" s="149">
        <v>42</v>
      </c>
      <c r="I152" s="189">
        <v>665.32</v>
      </c>
      <c r="J152" s="142">
        <v>370.95</v>
      </c>
    </row>
    <row r="153" spans="1:10" ht="23.25">
      <c r="A153" s="147">
        <v>21432</v>
      </c>
      <c r="B153" s="149">
        <v>19</v>
      </c>
      <c r="C153" s="161">
        <v>88.9893</v>
      </c>
      <c r="D153" s="161">
        <v>89.0818</v>
      </c>
      <c r="E153" s="185">
        <f t="shared" si="17"/>
        <v>0.09250000000000114</v>
      </c>
      <c r="F153" s="186">
        <f t="shared" si="18"/>
        <v>302.7129626599507</v>
      </c>
      <c r="G153" s="187">
        <f t="shared" si="19"/>
        <v>305.57000000000005</v>
      </c>
      <c r="H153" s="200">
        <v>43</v>
      </c>
      <c r="I153" s="189">
        <v>672.07</v>
      </c>
      <c r="J153" s="142">
        <v>366.5</v>
      </c>
    </row>
    <row r="154" spans="1:10" ht="23.25">
      <c r="A154" s="147"/>
      <c r="B154" s="149">
        <v>20</v>
      </c>
      <c r="C154" s="161">
        <v>84.6693</v>
      </c>
      <c r="D154" s="161">
        <v>84.7453</v>
      </c>
      <c r="E154" s="185">
        <f t="shared" si="17"/>
        <v>0.0759999999999934</v>
      </c>
      <c r="F154" s="186">
        <f t="shared" si="18"/>
        <v>278.58216341040804</v>
      </c>
      <c r="G154" s="187">
        <f t="shared" si="19"/>
        <v>272.80999999999995</v>
      </c>
      <c r="H154" s="149">
        <v>44</v>
      </c>
      <c r="I154" s="189">
        <v>798.88</v>
      </c>
      <c r="J154" s="142">
        <v>526.07</v>
      </c>
    </row>
    <row r="155" spans="1:10" ht="23.25">
      <c r="A155" s="147"/>
      <c r="B155" s="149">
        <v>21</v>
      </c>
      <c r="C155" s="161">
        <v>86.3708</v>
      </c>
      <c r="D155" s="161">
        <v>86.4496</v>
      </c>
      <c r="E155" s="185">
        <f t="shared" si="17"/>
        <v>0.07880000000000109</v>
      </c>
      <c r="F155" s="186">
        <f t="shared" si="18"/>
        <v>286.6079871972107</v>
      </c>
      <c r="G155" s="187">
        <f t="shared" si="19"/>
        <v>274.93999999999994</v>
      </c>
      <c r="H155" s="200">
        <v>45</v>
      </c>
      <c r="I155" s="189">
        <v>628.56</v>
      </c>
      <c r="J155" s="142">
        <v>353.62</v>
      </c>
    </row>
    <row r="156" spans="1:10" ht="23.25">
      <c r="A156" s="147">
        <v>21437</v>
      </c>
      <c r="B156" s="149">
        <v>22</v>
      </c>
      <c r="C156" s="161">
        <v>85.1563</v>
      </c>
      <c r="D156" s="161">
        <v>85.1695</v>
      </c>
      <c r="E156" s="185">
        <f t="shared" si="17"/>
        <v>0.013199999999997658</v>
      </c>
      <c r="F156" s="186">
        <f t="shared" si="18"/>
        <v>42.8043323172633</v>
      </c>
      <c r="G156" s="187">
        <f t="shared" si="19"/>
        <v>308.38</v>
      </c>
      <c r="H156" s="149">
        <v>46</v>
      </c>
      <c r="I156" s="189">
        <v>686.64</v>
      </c>
      <c r="J156" s="142">
        <v>378.26</v>
      </c>
    </row>
    <row r="157" spans="1:10" ht="23.25">
      <c r="A157" s="147"/>
      <c r="B157" s="149">
        <v>23</v>
      </c>
      <c r="C157" s="161">
        <v>87.7006</v>
      </c>
      <c r="D157" s="161">
        <v>87.713</v>
      </c>
      <c r="E157" s="185">
        <f t="shared" si="17"/>
        <v>0.012399999999999523</v>
      </c>
      <c r="F157" s="186">
        <f t="shared" si="18"/>
        <v>41.488222698071205</v>
      </c>
      <c r="G157" s="187">
        <f t="shared" si="19"/>
        <v>298.88000000000005</v>
      </c>
      <c r="H157" s="200">
        <v>47</v>
      </c>
      <c r="I157" s="189">
        <v>686.09</v>
      </c>
      <c r="J157" s="142">
        <v>387.21</v>
      </c>
    </row>
    <row r="158" spans="1:10" ht="23.25">
      <c r="A158" s="147"/>
      <c r="B158" s="149">
        <v>24</v>
      </c>
      <c r="C158" s="161">
        <v>88.0965</v>
      </c>
      <c r="D158" s="161">
        <v>88.1172</v>
      </c>
      <c r="E158" s="185">
        <f t="shared" si="17"/>
        <v>0.020699999999990837</v>
      </c>
      <c r="F158" s="186">
        <f t="shared" si="18"/>
        <v>80.93841642225156</v>
      </c>
      <c r="G158" s="187">
        <f t="shared" si="19"/>
        <v>255.75</v>
      </c>
      <c r="H158" s="149">
        <v>48</v>
      </c>
      <c r="I158" s="189">
        <v>725.25</v>
      </c>
      <c r="J158" s="142">
        <v>469.5</v>
      </c>
    </row>
    <row r="159" spans="1:10" ht="23.25">
      <c r="A159" s="147">
        <v>21450</v>
      </c>
      <c r="B159" s="149">
        <v>25</v>
      </c>
      <c r="C159" s="161">
        <v>87.0583</v>
      </c>
      <c r="D159" s="161">
        <v>87.067</v>
      </c>
      <c r="E159" s="185">
        <f t="shared" si="17"/>
        <v>0.008699999999990382</v>
      </c>
      <c r="F159" s="186">
        <f t="shared" si="18"/>
        <v>25.944591894522947</v>
      </c>
      <c r="G159" s="187">
        <f t="shared" si="19"/>
        <v>335.33000000000004</v>
      </c>
      <c r="H159" s="200">
        <v>49</v>
      </c>
      <c r="I159" s="189">
        <v>634.45</v>
      </c>
      <c r="J159" s="142">
        <v>299.12</v>
      </c>
    </row>
    <row r="160" spans="1:10" ht="23.25">
      <c r="A160" s="147"/>
      <c r="B160" s="149">
        <v>26</v>
      </c>
      <c r="C160" s="161">
        <v>85.8205</v>
      </c>
      <c r="D160" s="161">
        <v>85.8256</v>
      </c>
      <c r="E160" s="185">
        <f t="shared" si="17"/>
        <v>0.005099999999998772</v>
      </c>
      <c r="F160" s="186">
        <f t="shared" si="18"/>
        <v>19.900885784519346</v>
      </c>
      <c r="G160" s="187">
        <f t="shared" si="19"/>
        <v>256.27</v>
      </c>
      <c r="H160" s="149">
        <v>50</v>
      </c>
      <c r="I160" s="189">
        <v>798.63</v>
      </c>
      <c r="J160" s="142">
        <v>542.36</v>
      </c>
    </row>
    <row r="161" spans="1:10" ht="23.25">
      <c r="A161" s="147"/>
      <c r="B161" s="149">
        <v>27</v>
      </c>
      <c r="C161" s="161">
        <v>86.2953</v>
      </c>
      <c r="D161" s="161">
        <v>86.2975</v>
      </c>
      <c r="E161" s="185">
        <f t="shared" si="17"/>
        <v>0.002200000000001978</v>
      </c>
      <c r="F161" s="186">
        <f t="shared" si="18"/>
        <v>8.193668528871427</v>
      </c>
      <c r="G161" s="187">
        <f t="shared" si="19"/>
        <v>268.5</v>
      </c>
      <c r="H161" s="200">
        <v>51</v>
      </c>
      <c r="I161" s="189">
        <v>806.36</v>
      </c>
      <c r="J161" s="142">
        <v>537.86</v>
      </c>
    </row>
    <row r="162" spans="1:10" ht="23.25">
      <c r="A162" s="147">
        <v>21464</v>
      </c>
      <c r="B162" s="149">
        <v>1</v>
      </c>
      <c r="C162" s="161">
        <v>85.3714</v>
      </c>
      <c r="D162" s="161">
        <v>85.38</v>
      </c>
      <c r="E162" s="185">
        <f t="shared" si="17"/>
        <v>0.008600000000001273</v>
      </c>
      <c r="F162" s="186">
        <f t="shared" si="18"/>
        <v>31.702731595831732</v>
      </c>
      <c r="G162" s="187">
        <f t="shared" si="19"/>
        <v>271.27</v>
      </c>
      <c r="H162" s="149">
        <v>52</v>
      </c>
      <c r="I162" s="189">
        <v>766.17</v>
      </c>
      <c r="J162" s="142">
        <v>494.9</v>
      </c>
    </row>
    <row r="163" spans="1:10" ht="23.25">
      <c r="A163" s="147"/>
      <c r="B163" s="149">
        <v>2</v>
      </c>
      <c r="C163" s="161">
        <v>87.4285</v>
      </c>
      <c r="D163" s="161">
        <v>87.4369</v>
      </c>
      <c r="E163" s="185">
        <f t="shared" si="17"/>
        <v>0.008399999999994634</v>
      </c>
      <c r="F163" s="186">
        <f t="shared" si="18"/>
        <v>32.76642221873394</v>
      </c>
      <c r="G163" s="187">
        <f t="shared" si="19"/>
        <v>256.36</v>
      </c>
      <c r="H163" s="200">
        <v>53</v>
      </c>
      <c r="I163" s="189">
        <v>657.35</v>
      </c>
      <c r="J163" s="142">
        <v>400.99</v>
      </c>
    </row>
    <row r="164" spans="1:10" ht="23.25">
      <c r="A164" s="147"/>
      <c r="B164" s="149">
        <v>3</v>
      </c>
      <c r="C164" s="161">
        <v>85.8238</v>
      </c>
      <c r="D164" s="161">
        <v>85.8327</v>
      </c>
      <c r="E164" s="185">
        <f t="shared" si="17"/>
        <v>0.008899999999997021</v>
      </c>
      <c r="F164" s="186">
        <f t="shared" si="18"/>
        <v>30.727800027610208</v>
      </c>
      <c r="G164" s="187">
        <f t="shared" si="19"/>
        <v>289.64</v>
      </c>
      <c r="H164" s="149">
        <v>54</v>
      </c>
      <c r="I164" s="189">
        <v>747.03</v>
      </c>
      <c r="J164" s="142">
        <v>457.39</v>
      </c>
    </row>
    <row r="165" spans="1:10" ht="23.25">
      <c r="A165" s="147">
        <v>21479</v>
      </c>
      <c r="B165" s="149">
        <v>4</v>
      </c>
      <c r="C165" s="161">
        <v>84.9851</v>
      </c>
      <c r="D165" s="161">
        <v>84.9913</v>
      </c>
      <c r="E165" s="185">
        <f t="shared" si="17"/>
        <v>0.006199999999992656</v>
      </c>
      <c r="F165" s="186">
        <f t="shared" si="18"/>
        <v>25.58811390834774</v>
      </c>
      <c r="G165" s="187">
        <f t="shared" si="19"/>
        <v>242.29999999999995</v>
      </c>
      <c r="H165" s="200">
        <v>55</v>
      </c>
      <c r="I165" s="189">
        <v>769.88</v>
      </c>
      <c r="J165" s="142">
        <v>527.58</v>
      </c>
    </row>
    <row r="166" spans="1:10" ht="23.25">
      <c r="A166" s="147"/>
      <c r="B166" s="149">
        <v>5</v>
      </c>
      <c r="C166" s="161">
        <v>85.0033</v>
      </c>
      <c r="D166" s="161">
        <v>85.015</v>
      </c>
      <c r="E166" s="185">
        <f t="shared" si="17"/>
        <v>0.011700000000004707</v>
      </c>
      <c r="F166" s="186">
        <f t="shared" si="18"/>
        <v>44.15927533498663</v>
      </c>
      <c r="G166" s="187">
        <f t="shared" si="19"/>
        <v>264.95</v>
      </c>
      <c r="H166" s="149">
        <v>56</v>
      </c>
      <c r="I166" s="189">
        <v>663.66</v>
      </c>
      <c r="J166" s="142">
        <v>398.71</v>
      </c>
    </row>
    <row r="167" spans="1:10" ht="23.25">
      <c r="A167" s="147"/>
      <c r="B167" s="149">
        <v>6</v>
      </c>
      <c r="C167" s="161">
        <v>87.3662</v>
      </c>
      <c r="D167" s="161">
        <v>87.3765</v>
      </c>
      <c r="E167" s="185">
        <f t="shared" si="17"/>
        <v>0.010299999999986653</v>
      </c>
      <c r="F167" s="186">
        <f t="shared" si="18"/>
        <v>36.28677118191527</v>
      </c>
      <c r="G167" s="187">
        <f t="shared" si="19"/>
        <v>283.8500000000001</v>
      </c>
      <c r="H167" s="200">
        <v>57</v>
      </c>
      <c r="I167" s="189">
        <v>675.94</v>
      </c>
      <c r="J167" s="142">
        <v>392.09</v>
      </c>
    </row>
    <row r="168" spans="1:10" ht="23.25">
      <c r="A168" s="147">
        <v>21486</v>
      </c>
      <c r="B168" s="149">
        <v>7</v>
      </c>
      <c r="C168" s="161">
        <v>86.4222</v>
      </c>
      <c r="D168" s="161">
        <v>86.4285</v>
      </c>
      <c r="E168" s="185">
        <f t="shared" si="17"/>
        <v>0.0062999999999959755</v>
      </c>
      <c r="F168" s="186">
        <f t="shared" si="18"/>
        <v>25.566106647171388</v>
      </c>
      <c r="G168" s="187">
        <f t="shared" si="19"/>
        <v>246.42000000000007</v>
      </c>
      <c r="H168" s="149">
        <v>58</v>
      </c>
      <c r="I168" s="189">
        <v>805.47</v>
      </c>
      <c r="J168" s="142">
        <v>559.05</v>
      </c>
    </row>
    <row r="169" spans="1:10" ht="23.25">
      <c r="A169" s="147"/>
      <c r="B169" s="149">
        <v>8</v>
      </c>
      <c r="C169" s="161">
        <v>84.7674</v>
      </c>
      <c r="D169" s="161">
        <v>84.769</v>
      </c>
      <c r="E169" s="185">
        <f t="shared" si="17"/>
        <v>0.001600000000010482</v>
      </c>
      <c r="F169" s="186">
        <f t="shared" si="18"/>
        <v>6.264192310744976</v>
      </c>
      <c r="G169" s="187">
        <f t="shared" si="19"/>
        <v>255.42000000000002</v>
      </c>
      <c r="H169" s="200">
        <v>59</v>
      </c>
      <c r="I169" s="189">
        <v>765.48</v>
      </c>
      <c r="J169" s="142">
        <v>510.06</v>
      </c>
    </row>
    <row r="170" spans="1:10" ht="23.25">
      <c r="A170" s="147"/>
      <c r="B170" s="149">
        <v>9</v>
      </c>
      <c r="C170" s="161">
        <v>87.6414</v>
      </c>
      <c r="D170" s="161">
        <v>87.6438</v>
      </c>
      <c r="E170" s="185">
        <f t="shared" si="17"/>
        <v>0.0023999999999944066</v>
      </c>
      <c r="F170" s="186">
        <f t="shared" si="18"/>
        <v>8.018174528913562</v>
      </c>
      <c r="G170" s="187">
        <f t="shared" si="19"/>
        <v>299.31999999999994</v>
      </c>
      <c r="H170" s="149">
        <v>60</v>
      </c>
      <c r="I170" s="189">
        <v>666.05</v>
      </c>
      <c r="J170" s="142">
        <v>366.73</v>
      </c>
    </row>
    <row r="171" spans="1:10" ht="23.25">
      <c r="A171" s="147">
        <v>21492</v>
      </c>
      <c r="B171" s="149">
        <v>28</v>
      </c>
      <c r="C171" s="161">
        <v>87.2082</v>
      </c>
      <c r="D171" s="161">
        <v>87.2153</v>
      </c>
      <c r="E171" s="185">
        <f t="shared" si="17"/>
        <v>0.007099999999994111</v>
      </c>
      <c r="F171" s="186">
        <f t="shared" si="18"/>
        <v>27.749550535426057</v>
      </c>
      <c r="G171" s="187">
        <f t="shared" si="19"/>
        <v>255.86</v>
      </c>
      <c r="H171" s="200">
        <v>61</v>
      </c>
      <c r="I171" s="189">
        <v>793.71</v>
      </c>
      <c r="J171" s="142">
        <v>537.85</v>
      </c>
    </row>
    <row r="172" spans="1:10" ht="23.25">
      <c r="A172" s="147"/>
      <c r="B172" s="149">
        <v>29</v>
      </c>
      <c r="C172" s="161">
        <v>85.2292</v>
      </c>
      <c r="D172" s="161">
        <v>85.2347</v>
      </c>
      <c r="E172" s="185">
        <f t="shared" si="17"/>
        <v>0.00549999999999784</v>
      </c>
      <c r="F172" s="186">
        <f t="shared" si="18"/>
        <v>19.45043675070849</v>
      </c>
      <c r="G172" s="187">
        <f t="shared" si="19"/>
        <v>282.77</v>
      </c>
      <c r="H172" s="149">
        <v>62</v>
      </c>
      <c r="I172" s="189">
        <v>636.29</v>
      </c>
      <c r="J172" s="142">
        <v>353.52</v>
      </c>
    </row>
    <row r="173" spans="1:10" ht="23.25">
      <c r="A173" s="147"/>
      <c r="B173" s="149">
        <v>30</v>
      </c>
      <c r="C173" s="161">
        <v>84.961</v>
      </c>
      <c r="D173" s="161">
        <v>84.966</v>
      </c>
      <c r="E173" s="185">
        <f t="shared" si="17"/>
        <v>0.0049999999999954525</v>
      </c>
      <c r="F173" s="186">
        <f t="shared" si="18"/>
        <v>18.80618347310886</v>
      </c>
      <c r="G173" s="187">
        <f t="shared" si="19"/>
        <v>265.87</v>
      </c>
      <c r="H173" s="200">
        <v>63</v>
      </c>
      <c r="I173" s="189">
        <v>644</v>
      </c>
      <c r="J173" s="142">
        <v>378.13</v>
      </c>
    </row>
    <row r="174" spans="1:10" ht="23.25">
      <c r="A174" s="147">
        <v>21498</v>
      </c>
      <c r="B174" s="149">
        <v>31</v>
      </c>
      <c r="C174" s="161">
        <v>84.8696</v>
      </c>
      <c r="D174" s="161">
        <v>84.872</v>
      </c>
      <c r="E174" s="185">
        <f t="shared" si="17"/>
        <v>0.0023999999999944066</v>
      </c>
      <c r="F174" s="186">
        <f t="shared" si="18"/>
        <v>9.276437847844798</v>
      </c>
      <c r="G174" s="187">
        <f t="shared" si="19"/>
        <v>258.72</v>
      </c>
      <c r="H174" s="149">
        <v>64</v>
      </c>
      <c r="I174" s="189">
        <v>625.57</v>
      </c>
      <c r="J174" s="142">
        <v>366.85</v>
      </c>
    </row>
    <row r="175" spans="1:10" ht="23.25">
      <c r="A175" s="147"/>
      <c r="B175" s="149">
        <v>32</v>
      </c>
      <c r="C175" s="161">
        <v>85.052</v>
      </c>
      <c r="D175" s="161">
        <v>85.054</v>
      </c>
      <c r="E175" s="185">
        <f t="shared" si="17"/>
        <v>0.001999999999995339</v>
      </c>
      <c r="F175" s="186">
        <f t="shared" si="18"/>
        <v>7.968127490021271</v>
      </c>
      <c r="G175" s="187">
        <f t="shared" si="19"/>
        <v>251</v>
      </c>
      <c r="H175" s="200">
        <v>65</v>
      </c>
      <c r="I175" s="189">
        <v>774.68</v>
      </c>
      <c r="J175" s="142">
        <v>523.68</v>
      </c>
    </row>
    <row r="176" spans="1:10" ht="23.25">
      <c r="A176" s="147"/>
      <c r="B176" s="149">
        <v>33</v>
      </c>
      <c r="C176" s="161">
        <v>85.9955</v>
      </c>
      <c r="D176" s="161">
        <v>85.9996</v>
      </c>
      <c r="E176" s="185">
        <f t="shared" si="17"/>
        <v>0.004099999999993997</v>
      </c>
      <c r="F176" s="186">
        <f t="shared" si="18"/>
        <v>14.917770339084546</v>
      </c>
      <c r="G176" s="187">
        <f t="shared" si="19"/>
        <v>274.84000000000003</v>
      </c>
      <c r="H176" s="149">
        <v>66</v>
      </c>
      <c r="I176" s="189">
        <v>622.48</v>
      </c>
      <c r="J176" s="142">
        <v>347.64</v>
      </c>
    </row>
    <row r="177" spans="1:10" ht="23.25">
      <c r="A177" s="147">
        <v>21514</v>
      </c>
      <c r="B177" s="149">
        <v>34</v>
      </c>
      <c r="C177" s="161">
        <v>83.741</v>
      </c>
      <c r="D177" s="161">
        <v>83.7431</v>
      </c>
      <c r="E177" s="185">
        <f t="shared" si="17"/>
        <v>0.0020999999999986585</v>
      </c>
      <c r="F177" s="186">
        <f t="shared" si="18"/>
        <v>7.190057178069155</v>
      </c>
      <c r="G177" s="187">
        <f t="shared" si="19"/>
        <v>292.07000000000005</v>
      </c>
      <c r="H177" s="200">
        <v>67</v>
      </c>
      <c r="I177" s="189">
        <v>606.44</v>
      </c>
      <c r="J177" s="142">
        <v>314.37</v>
      </c>
    </row>
    <row r="178" spans="1:10" ht="23.25">
      <c r="A178" s="147"/>
      <c r="B178" s="149">
        <v>35</v>
      </c>
      <c r="C178" s="161">
        <v>85.0303</v>
      </c>
      <c r="D178" s="161">
        <v>85.0336</v>
      </c>
      <c r="E178" s="185">
        <f t="shared" si="17"/>
        <v>0.0033000000000100727</v>
      </c>
      <c r="F178" s="186">
        <f t="shared" si="18"/>
        <v>12.578136911152894</v>
      </c>
      <c r="G178" s="187">
        <f t="shared" si="19"/>
        <v>262.35999999999996</v>
      </c>
      <c r="H178" s="149">
        <v>68</v>
      </c>
      <c r="I178" s="189">
        <v>622.18</v>
      </c>
      <c r="J178" s="142">
        <v>359.82</v>
      </c>
    </row>
    <row r="179" spans="1:10" ht="23.25">
      <c r="A179" s="147"/>
      <c r="B179" s="149">
        <v>36</v>
      </c>
      <c r="C179" s="161">
        <v>84.565</v>
      </c>
      <c r="D179" s="161">
        <v>84.5713</v>
      </c>
      <c r="E179" s="185">
        <f t="shared" si="17"/>
        <v>0.0062999999999959755</v>
      </c>
      <c r="F179" s="186">
        <f t="shared" si="18"/>
        <v>20.605069501213325</v>
      </c>
      <c r="G179" s="187">
        <f t="shared" si="19"/>
        <v>305.75000000000006</v>
      </c>
      <c r="H179" s="200">
        <v>69</v>
      </c>
      <c r="I179" s="189">
        <v>627.2</v>
      </c>
      <c r="J179" s="142">
        <v>321.45</v>
      </c>
    </row>
    <row r="180" spans="1:10" ht="23.25">
      <c r="A180" s="147">
        <v>21527</v>
      </c>
      <c r="B180" s="149">
        <v>31</v>
      </c>
      <c r="C180" s="161">
        <v>84.8644</v>
      </c>
      <c r="D180" s="161">
        <v>84.8729</v>
      </c>
      <c r="E180" s="185">
        <f t="shared" si="17"/>
        <v>0.008499999999997954</v>
      </c>
      <c r="F180" s="186">
        <f t="shared" si="18"/>
        <v>28.45283524134014</v>
      </c>
      <c r="G180" s="187">
        <f t="shared" si="19"/>
        <v>298.74</v>
      </c>
      <c r="H180" s="149">
        <v>70</v>
      </c>
      <c r="I180" s="189">
        <v>816.49</v>
      </c>
      <c r="J180" s="142">
        <v>517.75</v>
      </c>
    </row>
    <row r="181" spans="1:10" ht="23.25">
      <c r="A181" s="147"/>
      <c r="B181" s="149">
        <v>32</v>
      </c>
      <c r="C181" s="161">
        <v>85.0025</v>
      </c>
      <c r="D181" s="161">
        <v>85.0048</v>
      </c>
      <c r="E181" s="185">
        <f t="shared" si="17"/>
        <v>0.002300000000005298</v>
      </c>
      <c r="F181" s="186">
        <f t="shared" si="18"/>
        <v>8.470830878039548</v>
      </c>
      <c r="G181" s="187">
        <f t="shared" si="19"/>
        <v>271.52</v>
      </c>
      <c r="H181" s="200">
        <v>71</v>
      </c>
      <c r="I181" s="189">
        <v>693.92</v>
      </c>
      <c r="J181" s="142">
        <v>422.4</v>
      </c>
    </row>
    <row r="182" spans="1:10" ht="23.25">
      <c r="A182" s="147"/>
      <c r="B182" s="149">
        <v>33</v>
      </c>
      <c r="C182" s="161">
        <v>85.9647</v>
      </c>
      <c r="D182" s="161">
        <v>85.9707</v>
      </c>
      <c r="E182" s="185">
        <f t="shared" si="17"/>
        <v>0.006000000000000227</v>
      </c>
      <c r="F182" s="186">
        <f t="shared" si="18"/>
        <v>21.848372296264756</v>
      </c>
      <c r="G182" s="187">
        <f t="shared" si="19"/>
        <v>274.62</v>
      </c>
      <c r="H182" s="149">
        <v>72</v>
      </c>
      <c r="I182" s="189">
        <v>789.17</v>
      </c>
      <c r="J182" s="142">
        <v>514.55</v>
      </c>
    </row>
    <row r="183" spans="1:10" ht="23.25">
      <c r="A183" s="147">
        <v>21533</v>
      </c>
      <c r="B183" s="149">
        <v>34</v>
      </c>
      <c r="C183" s="161">
        <v>83.7171</v>
      </c>
      <c r="D183" s="161">
        <v>83.7213</v>
      </c>
      <c r="E183" s="185">
        <f t="shared" si="17"/>
        <v>0.004199999999997317</v>
      </c>
      <c r="F183" s="186">
        <f t="shared" si="18"/>
        <v>14.81481481480535</v>
      </c>
      <c r="G183" s="187">
        <f t="shared" si="19"/>
        <v>283.5</v>
      </c>
      <c r="H183" s="200">
        <v>73</v>
      </c>
      <c r="I183" s="189">
        <v>703.38</v>
      </c>
      <c r="J183" s="142">
        <v>419.88</v>
      </c>
    </row>
    <row r="184" spans="1:10" ht="23.25">
      <c r="A184" s="147"/>
      <c r="B184" s="149">
        <v>35</v>
      </c>
      <c r="C184" s="161">
        <v>84.9945</v>
      </c>
      <c r="D184" s="161">
        <v>84.9996</v>
      </c>
      <c r="E184" s="185">
        <f t="shared" si="17"/>
        <v>0.005099999999998772</v>
      </c>
      <c r="F184" s="186">
        <f t="shared" si="18"/>
        <v>16.067546706149052</v>
      </c>
      <c r="G184" s="187">
        <f t="shared" si="19"/>
        <v>317.4100000000001</v>
      </c>
      <c r="H184" s="149">
        <v>74</v>
      </c>
      <c r="I184" s="189">
        <v>687.19</v>
      </c>
      <c r="J184" s="142">
        <v>369.78</v>
      </c>
    </row>
    <row r="185" spans="1:10" ht="23.25">
      <c r="A185" s="147"/>
      <c r="B185" s="149">
        <v>36</v>
      </c>
      <c r="C185" s="161">
        <v>84.5687</v>
      </c>
      <c r="D185" s="161">
        <v>84.5723</v>
      </c>
      <c r="E185" s="185">
        <f t="shared" si="17"/>
        <v>0.00359999999999161</v>
      </c>
      <c r="F185" s="186">
        <f t="shared" si="18"/>
        <v>14.827018121876485</v>
      </c>
      <c r="G185" s="187">
        <f t="shared" si="19"/>
        <v>242.79999999999995</v>
      </c>
      <c r="H185" s="200">
        <v>75</v>
      </c>
      <c r="I185" s="189">
        <v>799.79</v>
      </c>
      <c r="J185" s="142">
        <v>556.99</v>
      </c>
    </row>
    <row r="186" spans="1:10" ht="23.25">
      <c r="A186" s="147">
        <v>21554</v>
      </c>
      <c r="B186" s="149">
        <v>19</v>
      </c>
      <c r="C186" s="161">
        <v>88.9736</v>
      </c>
      <c r="D186" s="161">
        <v>88.9759</v>
      </c>
      <c r="E186" s="185">
        <f t="shared" si="17"/>
        <v>0.002299999999991087</v>
      </c>
      <c r="F186" s="186">
        <f t="shared" si="18"/>
        <v>8.882023556636755</v>
      </c>
      <c r="G186" s="187">
        <f t="shared" si="19"/>
        <v>258.94999999999993</v>
      </c>
      <c r="H186" s="149">
        <v>76</v>
      </c>
      <c r="I186" s="189">
        <v>625.05</v>
      </c>
      <c r="J186" s="142">
        <v>366.1</v>
      </c>
    </row>
    <row r="187" spans="1:10" ht="23.25">
      <c r="A187" s="147"/>
      <c r="B187" s="149">
        <v>20</v>
      </c>
      <c r="C187" s="161">
        <v>84.674</v>
      </c>
      <c r="D187" s="161">
        <v>84.6745</v>
      </c>
      <c r="E187" s="185">
        <f t="shared" si="17"/>
        <v>0.0004999999999881766</v>
      </c>
      <c r="F187" s="186">
        <f t="shared" si="18"/>
        <v>1.7268174753520167</v>
      </c>
      <c r="G187" s="187">
        <f t="shared" si="19"/>
        <v>289.55000000000007</v>
      </c>
      <c r="H187" s="200">
        <v>77</v>
      </c>
      <c r="I187" s="189">
        <v>620.7</v>
      </c>
      <c r="J187" s="142">
        <v>331.15</v>
      </c>
    </row>
    <row r="188" spans="1:10" ht="23.25">
      <c r="A188" s="147"/>
      <c r="B188" s="149">
        <v>21</v>
      </c>
      <c r="C188" s="161">
        <v>86.3705</v>
      </c>
      <c r="D188" s="161">
        <v>86.3721</v>
      </c>
      <c r="E188" s="185">
        <f t="shared" si="17"/>
        <v>0.001599999999996271</v>
      </c>
      <c r="F188" s="186">
        <f t="shared" si="18"/>
        <v>5.5654109708034065</v>
      </c>
      <c r="G188" s="187">
        <f t="shared" si="19"/>
        <v>287.48999999999995</v>
      </c>
      <c r="H188" s="149">
        <v>78</v>
      </c>
      <c r="I188" s="189">
        <v>680.54</v>
      </c>
      <c r="J188" s="142">
        <v>393.05</v>
      </c>
    </row>
    <row r="189" spans="1:10" ht="23.25">
      <c r="A189" s="147">
        <v>21570</v>
      </c>
      <c r="B189" s="149">
        <v>22</v>
      </c>
      <c r="C189" s="161">
        <v>85.1265</v>
      </c>
      <c r="D189" s="161">
        <v>85.1286</v>
      </c>
      <c r="E189" s="185">
        <f t="shared" si="17"/>
        <v>0.0021000000000128694</v>
      </c>
      <c r="F189" s="186">
        <f t="shared" si="18"/>
        <v>6.535540893853072</v>
      </c>
      <c r="G189" s="187">
        <f t="shared" si="19"/>
        <v>321.32000000000005</v>
      </c>
      <c r="H189" s="200">
        <v>79</v>
      </c>
      <c r="I189" s="189">
        <v>690.72</v>
      </c>
      <c r="J189" s="142">
        <v>369.4</v>
      </c>
    </row>
    <row r="190" spans="1:10" ht="23.25">
      <c r="A190" s="147"/>
      <c r="B190" s="149">
        <v>23</v>
      </c>
      <c r="C190" s="161">
        <v>87.697</v>
      </c>
      <c r="D190" s="161">
        <v>87.6975</v>
      </c>
      <c r="E190" s="185">
        <f t="shared" si="17"/>
        <v>0.0005000000000023874</v>
      </c>
      <c r="F190" s="186">
        <f t="shared" si="18"/>
        <v>1.777272242570602</v>
      </c>
      <c r="G190" s="187">
        <f t="shared" si="19"/>
        <v>281.33</v>
      </c>
      <c r="H190" s="149">
        <v>80</v>
      </c>
      <c r="I190" s="189">
        <v>760.5</v>
      </c>
      <c r="J190" s="142">
        <v>479.17</v>
      </c>
    </row>
    <row r="191" spans="1:10" ht="23.25">
      <c r="A191" s="147"/>
      <c r="B191" s="149">
        <v>24</v>
      </c>
      <c r="C191" s="161">
        <v>88.066</v>
      </c>
      <c r="D191" s="161">
        <v>88.0662</v>
      </c>
      <c r="E191" s="185">
        <f t="shared" si="17"/>
        <v>0.00019999999999242846</v>
      </c>
      <c r="F191" s="186">
        <f t="shared" si="18"/>
        <v>0.7690532953642564</v>
      </c>
      <c r="G191" s="187">
        <f t="shared" si="19"/>
        <v>260.05999999999995</v>
      </c>
      <c r="H191" s="200">
        <v>81</v>
      </c>
      <c r="I191" s="189">
        <v>781.13</v>
      </c>
      <c r="J191" s="142">
        <v>521.07</v>
      </c>
    </row>
    <row r="192" spans="1:10" ht="23.25">
      <c r="A192" s="147">
        <v>21575</v>
      </c>
      <c r="B192" s="149">
        <v>25</v>
      </c>
      <c r="C192" s="161">
        <v>87.0581</v>
      </c>
      <c r="D192" s="161">
        <v>87.0695</v>
      </c>
      <c r="E192" s="185">
        <f t="shared" si="17"/>
        <v>0.011400000000008959</v>
      </c>
      <c r="F192" s="186">
        <f t="shared" si="18"/>
        <v>38.05200440605146</v>
      </c>
      <c r="G192" s="187">
        <f t="shared" si="19"/>
        <v>299.59000000000003</v>
      </c>
      <c r="H192" s="149">
        <v>82</v>
      </c>
      <c r="I192" s="189">
        <v>671.19</v>
      </c>
      <c r="J192" s="142">
        <v>371.6</v>
      </c>
    </row>
    <row r="193" spans="1:10" ht="23.25">
      <c r="A193" s="147"/>
      <c r="B193" s="149">
        <v>26</v>
      </c>
      <c r="C193" s="161">
        <v>85.8194</v>
      </c>
      <c r="D193" s="161">
        <v>85.8243</v>
      </c>
      <c r="E193" s="185">
        <f t="shared" si="17"/>
        <v>0.004899999999992133</v>
      </c>
      <c r="F193" s="186">
        <f t="shared" si="18"/>
        <v>15.175446746545672</v>
      </c>
      <c r="G193" s="187">
        <f t="shared" si="19"/>
        <v>322.89000000000004</v>
      </c>
      <c r="H193" s="200">
        <v>83</v>
      </c>
      <c r="I193" s="189">
        <v>699.1</v>
      </c>
      <c r="J193" s="142">
        <v>376.21</v>
      </c>
    </row>
    <row r="194" spans="1:10" ht="23.25">
      <c r="A194" s="147"/>
      <c r="B194" s="149">
        <v>27</v>
      </c>
      <c r="C194" s="161">
        <v>86.3547</v>
      </c>
      <c r="D194" s="161">
        <v>86.3558</v>
      </c>
      <c r="E194" s="185">
        <f t="shared" si="17"/>
        <v>0.0011000000000080945</v>
      </c>
      <c r="F194" s="186">
        <f t="shared" si="18"/>
        <v>3.759783983347898</v>
      </c>
      <c r="G194" s="187">
        <f t="shared" si="19"/>
        <v>292.57</v>
      </c>
      <c r="H194" s="149">
        <v>84</v>
      </c>
      <c r="I194" s="189">
        <v>592.11</v>
      </c>
      <c r="J194" s="142">
        <v>299.54</v>
      </c>
    </row>
    <row r="195" spans="1:10" ht="23.25">
      <c r="A195" s="147">
        <v>21583</v>
      </c>
      <c r="B195" s="149">
        <v>1</v>
      </c>
      <c r="C195" s="161">
        <v>85.3905</v>
      </c>
      <c r="D195" s="161">
        <v>85.4008</v>
      </c>
      <c r="E195" s="185">
        <f t="shared" si="17"/>
        <v>0.010300000000000864</v>
      </c>
      <c r="F195" s="186">
        <f t="shared" si="18"/>
        <v>34.69298393344627</v>
      </c>
      <c r="G195" s="187">
        <f t="shared" si="19"/>
        <v>296.89</v>
      </c>
      <c r="H195" s="200">
        <v>85</v>
      </c>
      <c r="I195" s="189">
        <v>770.9</v>
      </c>
      <c r="J195" s="142">
        <v>474.01</v>
      </c>
    </row>
    <row r="196" spans="1:10" ht="23.25">
      <c r="A196" s="147"/>
      <c r="B196" s="149">
        <v>2</v>
      </c>
      <c r="C196" s="161">
        <v>87.4695</v>
      </c>
      <c r="D196" s="161">
        <v>87.4827</v>
      </c>
      <c r="E196" s="185">
        <f t="shared" si="17"/>
        <v>0.013199999999997658</v>
      </c>
      <c r="F196" s="186">
        <f t="shared" si="18"/>
        <v>51.13702398015596</v>
      </c>
      <c r="G196" s="187">
        <f t="shared" si="19"/>
        <v>258.13</v>
      </c>
      <c r="H196" s="149">
        <v>86</v>
      </c>
      <c r="I196" s="189">
        <v>787.91</v>
      </c>
      <c r="J196" s="142">
        <v>529.78</v>
      </c>
    </row>
    <row r="197" spans="1:10" ht="23.25">
      <c r="A197" s="147"/>
      <c r="B197" s="149">
        <v>3</v>
      </c>
      <c r="C197" s="161">
        <v>85.8984</v>
      </c>
      <c r="D197" s="161">
        <v>85.9084</v>
      </c>
      <c r="E197" s="185">
        <f t="shared" si="17"/>
        <v>0.010000000000005116</v>
      </c>
      <c r="F197" s="186">
        <f t="shared" si="18"/>
        <v>43.04222442218015</v>
      </c>
      <c r="G197" s="187">
        <f t="shared" si="19"/>
        <v>232.33000000000004</v>
      </c>
      <c r="H197" s="200">
        <v>87</v>
      </c>
      <c r="I197" s="189">
        <v>758.57</v>
      </c>
      <c r="J197" s="142">
        <v>526.24</v>
      </c>
    </row>
    <row r="198" spans="1:10" ht="23.25">
      <c r="A198" s="147">
        <v>21596</v>
      </c>
      <c r="B198" s="149">
        <v>4</v>
      </c>
      <c r="C198" s="161">
        <v>85.0022</v>
      </c>
      <c r="D198" s="161">
        <v>85.0056</v>
      </c>
      <c r="E198" s="185">
        <f t="shared" si="17"/>
        <v>0.0033999999999991815</v>
      </c>
      <c r="F198" s="186">
        <f t="shared" si="18"/>
        <v>12.353753360944633</v>
      </c>
      <c r="G198" s="187">
        <f t="shared" si="19"/>
        <v>275.21999999999997</v>
      </c>
      <c r="H198" s="149">
        <v>88</v>
      </c>
      <c r="I198" s="189">
        <v>640.43</v>
      </c>
      <c r="J198" s="142">
        <v>365.21</v>
      </c>
    </row>
    <row r="199" spans="1:10" ht="23.25">
      <c r="A199" s="147"/>
      <c r="B199" s="149">
        <v>5</v>
      </c>
      <c r="C199" s="161">
        <v>85.0205</v>
      </c>
      <c r="D199" s="161">
        <v>85.0278</v>
      </c>
      <c r="E199" s="185">
        <f t="shared" si="17"/>
        <v>0.00730000000000075</v>
      </c>
      <c r="F199" s="186">
        <f t="shared" si="18"/>
        <v>23.301094832266426</v>
      </c>
      <c r="G199" s="187">
        <f t="shared" si="19"/>
        <v>313.2900000000001</v>
      </c>
      <c r="H199" s="200">
        <v>89</v>
      </c>
      <c r="I199" s="189">
        <v>656.82</v>
      </c>
      <c r="J199" s="142">
        <v>343.53</v>
      </c>
    </row>
    <row r="200" spans="1:10" ht="23.25">
      <c r="A200" s="147"/>
      <c r="B200" s="149">
        <v>6</v>
      </c>
      <c r="C200" s="161">
        <v>87.3674</v>
      </c>
      <c r="D200" s="161">
        <v>87.3795</v>
      </c>
      <c r="E200" s="185">
        <f t="shared" si="17"/>
        <v>0.012099999999989564</v>
      </c>
      <c r="F200" s="186">
        <f t="shared" si="18"/>
        <v>42.0781749895311</v>
      </c>
      <c r="G200" s="187">
        <f t="shared" si="19"/>
        <v>287.56</v>
      </c>
      <c r="H200" s="149">
        <v>90</v>
      </c>
      <c r="I200" s="189">
        <v>655.01</v>
      </c>
      <c r="J200" s="142">
        <v>367.45</v>
      </c>
    </row>
    <row r="201" spans="1:10" ht="23.25">
      <c r="A201" s="147">
        <v>21604</v>
      </c>
      <c r="B201" s="149">
        <v>7</v>
      </c>
      <c r="C201" s="161">
        <v>86.424</v>
      </c>
      <c r="D201" s="161">
        <v>86.4316</v>
      </c>
      <c r="E201" s="185">
        <f t="shared" si="17"/>
        <v>0.0075999999999964984</v>
      </c>
      <c r="F201" s="186">
        <f t="shared" si="18"/>
        <v>26.184323858730398</v>
      </c>
      <c r="G201" s="187">
        <f t="shared" si="19"/>
        <v>290.25</v>
      </c>
      <c r="H201" s="200">
        <v>91</v>
      </c>
      <c r="I201" s="189">
        <v>781.39</v>
      </c>
      <c r="J201" s="142">
        <v>491.14</v>
      </c>
    </row>
    <row r="202" spans="1:10" ht="23.25">
      <c r="A202" s="147"/>
      <c r="B202" s="149">
        <v>8</v>
      </c>
      <c r="C202" s="161">
        <v>84.766</v>
      </c>
      <c r="D202" s="161">
        <v>84.7795</v>
      </c>
      <c r="E202" s="185">
        <f t="shared" si="17"/>
        <v>0.013499999999993406</v>
      </c>
      <c r="F202" s="186">
        <f t="shared" si="18"/>
        <v>52.25267069203208</v>
      </c>
      <c r="G202" s="187">
        <f t="shared" si="19"/>
        <v>258.35999999999996</v>
      </c>
      <c r="H202" s="149">
        <v>92</v>
      </c>
      <c r="I202" s="189">
        <v>768.15</v>
      </c>
      <c r="J202" s="142">
        <v>509.79</v>
      </c>
    </row>
    <row r="203" spans="1:10" ht="23.25">
      <c r="A203" s="147"/>
      <c r="B203" s="149">
        <v>9</v>
      </c>
      <c r="C203" s="161">
        <v>87.6366</v>
      </c>
      <c r="D203" s="161">
        <v>87.6497</v>
      </c>
      <c r="E203" s="185">
        <f t="shared" si="17"/>
        <v>0.013099999999994338</v>
      </c>
      <c r="F203" s="186">
        <f t="shared" si="18"/>
        <v>56.685417568127846</v>
      </c>
      <c r="G203" s="187">
        <f t="shared" si="19"/>
        <v>231.0999999999999</v>
      </c>
      <c r="H203" s="200">
        <v>93</v>
      </c>
      <c r="I203" s="189">
        <v>780.92</v>
      </c>
      <c r="J203" s="142">
        <v>549.82</v>
      </c>
    </row>
    <row r="204" spans="1:10" ht="23.25">
      <c r="A204" s="147">
        <v>21616</v>
      </c>
      <c r="B204" s="149">
        <v>28</v>
      </c>
      <c r="C204" s="161">
        <v>87.2162</v>
      </c>
      <c r="D204" s="161">
        <v>87.2163</v>
      </c>
      <c r="E204" s="185">
        <f t="shared" si="17"/>
        <v>0.00010000000000331966</v>
      </c>
      <c r="F204" s="186">
        <f t="shared" si="18"/>
        <v>0.39701445133920776</v>
      </c>
      <c r="G204" s="187">
        <f t="shared" si="19"/>
        <v>251.88</v>
      </c>
      <c r="H204" s="149">
        <v>94</v>
      </c>
      <c r="I204" s="189">
        <v>772.9</v>
      </c>
      <c r="J204" s="142">
        <v>521.02</v>
      </c>
    </row>
    <row r="205" spans="1:10" ht="23.25">
      <c r="A205" s="147"/>
      <c r="B205" s="149">
        <v>29</v>
      </c>
      <c r="C205" s="161">
        <v>85.2525</v>
      </c>
      <c r="D205" s="161">
        <v>85.2525</v>
      </c>
      <c r="E205" s="185">
        <f t="shared" si="17"/>
        <v>0</v>
      </c>
      <c r="F205" s="186">
        <f t="shared" si="18"/>
        <v>0</v>
      </c>
      <c r="G205" s="187">
        <f t="shared" si="19"/>
        <v>252.42000000000002</v>
      </c>
      <c r="H205" s="200">
        <v>95</v>
      </c>
      <c r="I205" s="189">
        <v>635.61</v>
      </c>
      <c r="J205" s="142">
        <v>383.19</v>
      </c>
    </row>
    <row r="206" spans="1:10" ht="23.25">
      <c r="A206" s="147"/>
      <c r="B206" s="149">
        <v>30</v>
      </c>
      <c r="C206" s="161">
        <v>84.953</v>
      </c>
      <c r="D206" s="161">
        <v>84.9549</v>
      </c>
      <c r="E206" s="185">
        <f t="shared" si="17"/>
        <v>0.0018999999999920192</v>
      </c>
      <c r="F206" s="186">
        <f t="shared" si="18"/>
        <v>6.733768074822863</v>
      </c>
      <c r="G206" s="187">
        <f t="shared" si="19"/>
        <v>282.16</v>
      </c>
      <c r="H206" s="149">
        <v>96</v>
      </c>
      <c r="I206" s="189">
        <v>649.48</v>
      </c>
      <c r="J206" s="142">
        <v>367.32</v>
      </c>
    </row>
    <row r="207" spans="1:10" ht="23.25">
      <c r="A207" s="147">
        <v>21631</v>
      </c>
      <c r="B207" s="149">
        <v>31</v>
      </c>
      <c r="C207" s="161">
        <v>84.8625</v>
      </c>
      <c r="D207" s="161">
        <v>84.865</v>
      </c>
      <c r="E207" s="185">
        <f t="shared" si="17"/>
        <v>0.0024999999999977263</v>
      </c>
      <c r="F207" s="186">
        <f t="shared" si="18"/>
        <v>10.844575543303373</v>
      </c>
      <c r="G207" s="187">
        <f t="shared" si="19"/>
        <v>230.52999999999997</v>
      </c>
      <c r="H207" s="200">
        <v>97</v>
      </c>
      <c r="I207" s="189">
        <v>739.29</v>
      </c>
      <c r="J207" s="142">
        <v>508.76</v>
      </c>
    </row>
    <row r="208" spans="1:10" ht="23.25">
      <c r="A208" s="147"/>
      <c r="B208" s="149">
        <v>32</v>
      </c>
      <c r="C208" s="161">
        <v>85.032</v>
      </c>
      <c r="D208" s="161">
        <v>85.0346</v>
      </c>
      <c r="E208" s="185">
        <f t="shared" si="17"/>
        <v>0.002600000000001046</v>
      </c>
      <c r="F208" s="186">
        <f t="shared" si="18"/>
        <v>9.958633369086279</v>
      </c>
      <c r="G208" s="187">
        <f t="shared" si="19"/>
        <v>261.08000000000004</v>
      </c>
      <c r="H208" s="149">
        <v>98</v>
      </c>
      <c r="I208" s="189">
        <v>708.86</v>
      </c>
      <c r="J208" s="142">
        <v>447.78</v>
      </c>
    </row>
    <row r="209" spans="1:10" ht="23.25">
      <c r="A209" s="147"/>
      <c r="B209" s="149">
        <v>33</v>
      </c>
      <c r="C209" s="161">
        <v>85.9883</v>
      </c>
      <c r="D209" s="161">
        <v>85.9912</v>
      </c>
      <c r="E209" s="185">
        <f aca="true" t="shared" si="20" ref="E209:E272">D209-C209</f>
        <v>0.002900000000011005</v>
      </c>
      <c r="F209" s="186">
        <f aca="true" t="shared" si="21" ref="F209:F272">((10^6)*E209/G209)</f>
        <v>10.484833146574369</v>
      </c>
      <c r="G209" s="187">
        <f aca="true" t="shared" si="22" ref="G209:G272">I209-J209</f>
        <v>276.59000000000003</v>
      </c>
      <c r="H209" s="200">
        <v>99</v>
      </c>
      <c r="I209" s="189">
        <v>559.07</v>
      </c>
      <c r="J209" s="142">
        <v>282.48</v>
      </c>
    </row>
    <row r="210" spans="1:10" ht="23.25">
      <c r="A210" s="147">
        <v>21640</v>
      </c>
      <c r="B210" s="149">
        <v>34</v>
      </c>
      <c r="C210" s="161">
        <v>83.7498</v>
      </c>
      <c r="D210" s="161">
        <v>83.7576</v>
      </c>
      <c r="E210" s="185">
        <f t="shared" si="20"/>
        <v>0.007800000000003138</v>
      </c>
      <c r="F210" s="186">
        <f t="shared" si="21"/>
        <v>26.768248738814428</v>
      </c>
      <c r="G210" s="187">
        <f t="shared" si="22"/>
        <v>291.39000000000004</v>
      </c>
      <c r="H210" s="149">
        <v>100</v>
      </c>
      <c r="I210" s="189">
        <v>622.44</v>
      </c>
      <c r="J210" s="142">
        <v>331.05</v>
      </c>
    </row>
    <row r="211" spans="1:10" ht="23.25">
      <c r="A211" s="147"/>
      <c r="B211" s="149">
        <v>35</v>
      </c>
      <c r="C211" s="161">
        <v>85.0483</v>
      </c>
      <c r="D211" s="161">
        <v>85.0503</v>
      </c>
      <c r="E211" s="185">
        <f t="shared" si="20"/>
        <v>0.001999999999995339</v>
      </c>
      <c r="F211" s="186">
        <f t="shared" si="21"/>
        <v>8.74928912023859</v>
      </c>
      <c r="G211" s="187">
        <f t="shared" si="22"/>
        <v>228.58999999999997</v>
      </c>
      <c r="H211" s="200">
        <v>101</v>
      </c>
      <c r="I211" s="189">
        <v>737.05</v>
      </c>
      <c r="J211" s="142">
        <v>508.46</v>
      </c>
    </row>
    <row r="212" spans="1:10" ht="23.25">
      <c r="A212" s="207"/>
      <c r="B212" s="208">
        <v>36</v>
      </c>
      <c r="C212" s="209">
        <v>84.594</v>
      </c>
      <c r="D212" s="209">
        <v>84.599</v>
      </c>
      <c r="E212" s="210">
        <f t="shared" si="20"/>
        <v>0.005000000000009663</v>
      </c>
      <c r="F212" s="211">
        <f t="shared" si="21"/>
        <v>20.84723148769873</v>
      </c>
      <c r="G212" s="212">
        <f t="shared" si="22"/>
        <v>239.84000000000003</v>
      </c>
      <c r="H212" s="208">
        <v>102</v>
      </c>
      <c r="I212" s="213">
        <v>650.59</v>
      </c>
      <c r="J212" s="214">
        <v>410.75</v>
      </c>
    </row>
    <row r="213" spans="1:10" ht="23.25">
      <c r="A213" s="147">
        <v>21644</v>
      </c>
      <c r="B213" s="200">
        <v>28</v>
      </c>
      <c r="C213" s="201">
        <v>87.2255</v>
      </c>
      <c r="D213" s="201">
        <v>87.2333</v>
      </c>
      <c r="E213" s="202">
        <f t="shared" si="20"/>
        <v>0.007800000000003138</v>
      </c>
      <c r="F213" s="203">
        <f t="shared" si="21"/>
        <v>28.640669751058002</v>
      </c>
      <c r="G213" s="204">
        <f t="shared" si="22"/>
        <v>272.34000000000003</v>
      </c>
      <c r="H213" s="200">
        <v>1</v>
      </c>
      <c r="I213" s="205">
        <v>630.46</v>
      </c>
      <c r="J213" s="206">
        <v>358.12</v>
      </c>
    </row>
    <row r="214" spans="1:10" ht="23.25">
      <c r="A214" s="147"/>
      <c r="B214" s="149">
        <v>29</v>
      </c>
      <c r="C214" s="161">
        <v>85.2382</v>
      </c>
      <c r="D214" s="161">
        <v>85.244</v>
      </c>
      <c r="E214" s="185">
        <f t="shared" si="20"/>
        <v>0.005799999999993588</v>
      </c>
      <c r="F214" s="186">
        <f t="shared" si="21"/>
        <v>26.866777839510778</v>
      </c>
      <c r="G214" s="187">
        <f t="shared" si="22"/>
        <v>215.88000000000005</v>
      </c>
      <c r="H214" s="149">
        <v>2</v>
      </c>
      <c r="I214" s="189">
        <v>575.44</v>
      </c>
      <c r="J214" s="142">
        <v>359.56</v>
      </c>
    </row>
    <row r="215" spans="1:10" ht="23.25">
      <c r="A215" s="147"/>
      <c r="B215" s="200">
        <v>30</v>
      </c>
      <c r="C215" s="161">
        <v>84.989</v>
      </c>
      <c r="D215" s="161">
        <v>84.9965</v>
      </c>
      <c r="E215" s="185">
        <f t="shared" si="20"/>
        <v>0.007499999999993179</v>
      </c>
      <c r="F215" s="186">
        <f t="shared" si="21"/>
        <v>28.85836315361568</v>
      </c>
      <c r="G215" s="187">
        <f t="shared" si="22"/>
        <v>259.89</v>
      </c>
      <c r="H215" s="200">
        <v>3</v>
      </c>
      <c r="I215" s="189">
        <v>769.67</v>
      </c>
      <c r="J215" s="142">
        <v>509.78</v>
      </c>
    </row>
    <row r="216" spans="1:10" ht="23.25">
      <c r="A216" s="147">
        <v>21667</v>
      </c>
      <c r="B216" s="149">
        <v>31</v>
      </c>
      <c r="C216" s="161">
        <v>84.8707</v>
      </c>
      <c r="D216" s="161">
        <v>84.8783</v>
      </c>
      <c r="E216" s="185">
        <f t="shared" si="20"/>
        <v>0.0075999999999964984</v>
      </c>
      <c r="F216" s="186">
        <f t="shared" si="21"/>
        <v>28.440984956202744</v>
      </c>
      <c r="G216" s="187">
        <f t="shared" si="22"/>
        <v>267.22</v>
      </c>
      <c r="H216" s="149">
        <v>4</v>
      </c>
      <c r="I216" s="189">
        <v>778.36</v>
      </c>
      <c r="J216" s="142">
        <v>511.14</v>
      </c>
    </row>
    <row r="217" spans="1:10" ht="23.25">
      <c r="A217" s="147"/>
      <c r="B217" s="200">
        <v>32</v>
      </c>
      <c r="C217" s="161">
        <v>85.0112</v>
      </c>
      <c r="D217" s="161">
        <v>85.0235</v>
      </c>
      <c r="E217" s="185">
        <f t="shared" si="20"/>
        <v>0.012299999999996203</v>
      </c>
      <c r="F217" s="186">
        <f t="shared" si="21"/>
        <v>50.2944062806518</v>
      </c>
      <c r="G217" s="187">
        <f t="shared" si="22"/>
        <v>244.55999999999995</v>
      </c>
      <c r="H217" s="200">
        <v>5</v>
      </c>
      <c r="I217" s="189">
        <v>796.91</v>
      </c>
      <c r="J217" s="142">
        <v>552.35</v>
      </c>
    </row>
    <row r="218" spans="1:10" ht="23.25">
      <c r="A218" s="147"/>
      <c r="B218" s="149">
        <v>33</v>
      </c>
      <c r="C218" s="161">
        <v>85.998</v>
      </c>
      <c r="D218" s="161">
        <v>86.005</v>
      </c>
      <c r="E218" s="185">
        <f t="shared" si="20"/>
        <v>0.006999999999990791</v>
      </c>
      <c r="F218" s="186">
        <f t="shared" si="21"/>
        <v>24.585557740906125</v>
      </c>
      <c r="G218" s="187">
        <f t="shared" si="22"/>
        <v>284.71999999999997</v>
      </c>
      <c r="H218" s="149">
        <v>6</v>
      </c>
      <c r="I218" s="189">
        <v>613.4</v>
      </c>
      <c r="J218" s="142">
        <v>328.68</v>
      </c>
    </row>
    <row r="219" spans="1:10" ht="23.25">
      <c r="A219" s="147">
        <v>21671</v>
      </c>
      <c r="B219" s="149">
        <v>25</v>
      </c>
      <c r="C219" s="161">
        <v>87.032</v>
      </c>
      <c r="D219" s="161">
        <v>87.0379</v>
      </c>
      <c r="E219" s="185">
        <f t="shared" si="20"/>
        <v>0.005899999999996908</v>
      </c>
      <c r="F219" s="186">
        <f t="shared" si="21"/>
        <v>22.807220998093882</v>
      </c>
      <c r="G219" s="187">
        <f t="shared" si="22"/>
        <v>258.69000000000005</v>
      </c>
      <c r="H219" s="200">
        <v>7</v>
      </c>
      <c r="I219" s="189">
        <v>663.69</v>
      </c>
      <c r="J219" s="142">
        <v>405</v>
      </c>
    </row>
    <row r="220" spans="1:10" ht="23.25">
      <c r="A220" s="147"/>
      <c r="B220" s="149">
        <v>26</v>
      </c>
      <c r="C220" s="161">
        <v>85.766</v>
      </c>
      <c r="D220" s="161">
        <v>85.7679</v>
      </c>
      <c r="E220" s="185">
        <f t="shared" si="20"/>
        <v>0.0018999999999920192</v>
      </c>
      <c r="F220" s="186">
        <f t="shared" si="21"/>
        <v>8.78409616270004</v>
      </c>
      <c r="G220" s="187">
        <f t="shared" si="22"/>
        <v>216.30000000000007</v>
      </c>
      <c r="H220" s="149">
        <v>8</v>
      </c>
      <c r="I220" s="189">
        <v>760.48</v>
      </c>
      <c r="J220" s="142">
        <v>544.18</v>
      </c>
    </row>
    <row r="221" spans="1:10" ht="23.25">
      <c r="A221" s="147"/>
      <c r="B221" s="149">
        <v>27</v>
      </c>
      <c r="C221" s="161">
        <v>86.3064</v>
      </c>
      <c r="D221" s="161">
        <v>86.3088</v>
      </c>
      <c r="E221" s="185">
        <f t="shared" si="20"/>
        <v>0.0024000000000086175</v>
      </c>
      <c r="F221" s="186">
        <f t="shared" si="21"/>
        <v>11.237007210453305</v>
      </c>
      <c r="G221" s="187">
        <f t="shared" si="22"/>
        <v>213.58000000000004</v>
      </c>
      <c r="H221" s="200">
        <v>9</v>
      </c>
      <c r="I221" s="189">
        <v>762.82</v>
      </c>
      <c r="J221" s="142">
        <v>549.24</v>
      </c>
    </row>
    <row r="222" spans="1:10" ht="23.25">
      <c r="A222" s="147">
        <v>21686</v>
      </c>
      <c r="B222" s="149">
        <v>28</v>
      </c>
      <c r="C222" s="161">
        <v>87.1928</v>
      </c>
      <c r="D222" s="161">
        <v>87.193</v>
      </c>
      <c r="E222" s="185">
        <f t="shared" si="20"/>
        <v>0.00019999999999242846</v>
      </c>
      <c r="F222" s="186">
        <f t="shared" si="21"/>
        <v>0.7005744710397521</v>
      </c>
      <c r="G222" s="187">
        <f t="shared" si="22"/>
        <v>285.48</v>
      </c>
      <c r="H222" s="149">
        <v>10</v>
      </c>
      <c r="I222" s="189">
        <v>652.87</v>
      </c>
      <c r="J222" s="142">
        <v>367.39</v>
      </c>
    </row>
    <row r="223" spans="1:10" ht="23.25">
      <c r="A223" s="147"/>
      <c r="B223" s="149">
        <v>29</v>
      </c>
      <c r="C223" s="161">
        <v>85.225</v>
      </c>
      <c r="D223" s="161">
        <v>85.2251</v>
      </c>
      <c r="E223" s="185">
        <f t="shared" si="20"/>
        <v>0.00010000000000331966</v>
      </c>
      <c r="F223" s="186">
        <f t="shared" si="21"/>
        <v>0.39564787340581464</v>
      </c>
      <c r="G223" s="187">
        <f t="shared" si="22"/>
        <v>252.75</v>
      </c>
      <c r="H223" s="200">
        <v>11</v>
      </c>
      <c r="I223" s="189">
        <v>787.25</v>
      </c>
      <c r="J223" s="142">
        <v>534.5</v>
      </c>
    </row>
    <row r="224" spans="1:10" ht="23.25">
      <c r="A224" s="147"/>
      <c r="B224" s="149">
        <v>30</v>
      </c>
      <c r="C224" s="161">
        <v>84.9323</v>
      </c>
      <c r="D224" s="161">
        <v>84.9351</v>
      </c>
      <c r="E224" s="185">
        <f t="shared" si="20"/>
        <v>0.0028000000000076852</v>
      </c>
      <c r="F224" s="186">
        <f t="shared" si="21"/>
        <v>10.204453515097802</v>
      </c>
      <c r="G224" s="187">
        <f t="shared" si="22"/>
        <v>274.38999999999993</v>
      </c>
      <c r="H224" s="149">
        <v>12</v>
      </c>
      <c r="I224" s="189">
        <v>573.93</v>
      </c>
      <c r="J224" s="142">
        <v>299.54</v>
      </c>
    </row>
    <row r="225" spans="1:10" ht="23.25">
      <c r="A225" s="147">
        <v>21693</v>
      </c>
      <c r="B225" s="149">
        <v>31</v>
      </c>
      <c r="C225" s="161">
        <v>84.8555</v>
      </c>
      <c r="D225" s="161">
        <v>84.8564</v>
      </c>
      <c r="E225" s="185">
        <f t="shared" si="20"/>
        <v>0.0008999999999872443</v>
      </c>
      <c r="F225" s="186">
        <f t="shared" si="21"/>
        <v>3.3662477557871204</v>
      </c>
      <c r="G225" s="187">
        <f t="shared" si="22"/>
        <v>267.35999999999996</v>
      </c>
      <c r="H225" s="200">
        <v>13</v>
      </c>
      <c r="I225" s="189">
        <v>633.29</v>
      </c>
      <c r="J225" s="142">
        <v>365.93</v>
      </c>
    </row>
    <row r="226" spans="1:10" ht="23.25">
      <c r="A226" s="147"/>
      <c r="B226" s="149">
        <v>32</v>
      </c>
      <c r="C226" s="161">
        <v>85.012</v>
      </c>
      <c r="D226" s="161">
        <v>85.0121</v>
      </c>
      <c r="E226" s="185">
        <f t="shared" si="20"/>
        <v>0.00010000000000331966</v>
      </c>
      <c r="F226" s="186">
        <f t="shared" si="21"/>
        <v>0.45471080394379626</v>
      </c>
      <c r="G226" s="187">
        <f t="shared" si="22"/>
        <v>219.91999999999996</v>
      </c>
      <c r="H226" s="149">
        <v>14</v>
      </c>
      <c r="I226" s="189">
        <v>738.76</v>
      </c>
      <c r="J226" s="142">
        <v>518.84</v>
      </c>
    </row>
    <row r="227" spans="1:10" ht="23.25">
      <c r="A227" s="147"/>
      <c r="B227" s="149">
        <v>33</v>
      </c>
      <c r="C227" s="161">
        <v>85.9721</v>
      </c>
      <c r="D227" s="161">
        <v>85.9725</v>
      </c>
      <c r="E227" s="185">
        <f t="shared" si="20"/>
        <v>0.00039999999999906777</v>
      </c>
      <c r="F227" s="186">
        <f t="shared" si="21"/>
        <v>1.783484929548189</v>
      </c>
      <c r="G227" s="187">
        <f t="shared" si="22"/>
        <v>224.27999999999997</v>
      </c>
      <c r="H227" s="200">
        <v>15</v>
      </c>
      <c r="I227" s="189">
        <v>799.64</v>
      </c>
      <c r="J227" s="142">
        <v>575.36</v>
      </c>
    </row>
    <row r="228" spans="1:10" ht="23.25">
      <c r="A228" s="147">
        <v>21707</v>
      </c>
      <c r="B228" s="149">
        <v>22</v>
      </c>
      <c r="C228" s="161">
        <v>85.0984</v>
      </c>
      <c r="D228" s="161">
        <v>85.2042</v>
      </c>
      <c r="E228" s="185">
        <f t="shared" si="20"/>
        <v>0.10580000000000211</v>
      </c>
      <c r="F228" s="186">
        <f t="shared" si="21"/>
        <v>416.46984726815504</v>
      </c>
      <c r="G228" s="187">
        <f t="shared" si="22"/>
        <v>254.04000000000002</v>
      </c>
      <c r="H228" s="149">
        <v>16</v>
      </c>
      <c r="I228" s="189">
        <v>589.48</v>
      </c>
      <c r="J228" s="142">
        <v>335.44</v>
      </c>
    </row>
    <row r="229" spans="1:10" ht="23.25">
      <c r="A229" s="147"/>
      <c r="B229" s="149">
        <v>23</v>
      </c>
      <c r="C229" s="161">
        <v>87.6902</v>
      </c>
      <c r="D229" s="161">
        <v>87.8076</v>
      </c>
      <c r="E229" s="185">
        <f t="shared" si="20"/>
        <v>0.11739999999998929</v>
      </c>
      <c r="F229" s="186">
        <f t="shared" si="21"/>
        <v>444.7980601651484</v>
      </c>
      <c r="G229" s="187">
        <f t="shared" si="22"/>
        <v>263.94000000000005</v>
      </c>
      <c r="H229" s="200">
        <v>17</v>
      </c>
      <c r="I229" s="189">
        <v>809.46</v>
      </c>
      <c r="J229" s="142">
        <v>545.52</v>
      </c>
    </row>
    <row r="230" spans="1:10" ht="23.25">
      <c r="A230" s="147"/>
      <c r="B230" s="149">
        <v>24</v>
      </c>
      <c r="C230" s="161">
        <v>88.0451</v>
      </c>
      <c r="D230" s="161">
        <v>88.1731</v>
      </c>
      <c r="E230" s="185">
        <f t="shared" si="20"/>
        <v>0.1280000000000001</v>
      </c>
      <c r="F230" s="186">
        <f t="shared" si="21"/>
        <v>481.7644623433329</v>
      </c>
      <c r="G230" s="187">
        <f t="shared" si="22"/>
        <v>265.69</v>
      </c>
      <c r="H230" s="149">
        <v>18</v>
      </c>
      <c r="I230" s="189">
        <v>767.98</v>
      </c>
      <c r="J230" s="142">
        <v>502.29</v>
      </c>
    </row>
    <row r="231" spans="1:10" ht="23.25">
      <c r="A231" s="147">
        <v>21714</v>
      </c>
      <c r="B231" s="149">
        <v>25</v>
      </c>
      <c r="C231" s="161">
        <v>87.0376</v>
      </c>
      <c r="D231" s="161">
        <v>87.0542</v>
      </c>
      <c r="E231" s="185">
        <f t="shared" si="20"/>
        <v>0.01659999999999684</v>
      </c>
      <c r="F231" s="186">
        <f t="shared" si="21"/>
        <v>67.20103635331893</v>
      </c>
      <c r="G231" s="187">
        <f t="shared" si="22"/>
        <v>247.01999999999998</v>
      </c>
      <c r="H231" s="200">
        <v>19</v>
      </c>
      <c r="I231" s="189">
        <v>785.11</v>
      </c>
      <c r="J231" s="142">
        <v>538.09</v>
      </c>
    </row>
    <row r="232" spans="1:10" ht="23.25">
      <c r="A232" s="147"/>
      <c r="B232" s="149">
        <v>26</v>
      </c>
      <c r="C232" s="161">
        <v>85.7907</v>
      </c>
      <c r="D232" s="161">
        <v>85.8075</v>
      </c>
      <c r="E232" s="185">
        <f t="shared" si="20"/>
        <v>0.01680000000000348</v>
      </c>
      <c r="F232" s="186">
        <f t="shared" si="21"/>
        <v>57.90507703444483</v>
      </c>
      <c r="G232" s="187">
        <f t="shared" si="22"/>
        <v>290.13</v>
      </c>
      <c r="H232" s="149">
        <v>20</v>
      </c>
      <c r="I232" s="189">
        <v>804.91</v>
      </c>
      <c r="J232" s="142">
        <v>514.78</v>
      </c>
    </row>
    <row r="233" spans="1:10" ht="23.25">
      <c r="A233" s="147"/>
      <c r="B233" s="149">
        <v>27</v>
      </c>
      <c r="C233" s="161">
        <v>86.3041</v>
      </c>
      <c r="D233" s="161">
        <v>86.3228</v>
      </c>
      <c r="E233" s="185">
        <f t="shared" si="20"/>
        <v>0.018699999999995498</v>
      </c>
      <c r="F233" s="186">
        <f t="shared" si="21"/>
        <v>67.37282029109201</v>
      </c>
      <c r="G233" s="187">
        <f t="shared" si="22"/>
        <v>277.55999999999995</v>
      </c>
      <c r="H233" s="200">
        <v>21</v>
      </c>
      <c r="I233" s="189">
        <v>830.13</v>
      </c>
      <c r="J233" s="142">
        <v>552.57</v>
      </c>
    </row>
    <row r="234" spans="1:10" ht="23.25">
      <c r="A234" s="147">
        <v>21721</v>
      </c>
      <c r="B234" s="149">
        <v>28</v>
      </c>
      <c r="C234" s="161">
        <v>87.1952</v>
      </c>
      <c r="D234" s="161">
        <v>87.2137</v>
      </c>
      <c r="E234" s="185">
        <f t="shared" si="20"/>
        <v>0.01850000000000307</v>
      </c>
      <c r="F234" s="186">
        <f t="shared" si="21"/>
        <v>64.87358417786959</v>
      </c>
      <c r="G234" s="187">
        <f t="shared" si="22"/>
        <v>285.17</v>
      </c>
      <c r="H234" s="149">
        <v>22</v>
      </c>
      <c r="I234" s="189">
        <v>614.76</v>
      </c>
      <c r="J234" s="142">
        <v>329.59</v>
      </c>
    </row>
    <row r="235" spans="1:10" ht="23.25">
      <c r="A235" s="147"/>
      <c r="B235" s="149">
        <v>29</v>
      </c>
      <c r="C235" s="161">
        <v>85.1901</v>
      </c>
      <c r="D235" s="161">
        <v>85.2077</v>
      </c>
      <c r="E235" s="185">
        <f t="shared" si="20"/>
        <v>0.017600000000001614</v>
      </c>
      <c r="F235" s="186">
        <f t="shared" si="21"/>
        <v>56.526207605349484</v>
      </c>
      <c r="G235" s="187">
        <f t="shared" si="22"/>
        <v>311.36</v>
      </c>
      <c r="H235" s="200">
        <v>23</v>
      </c>
      <c r="I235" s="189">
        <v>649.46</v>
      </c>
      <c r="J235" s="142">
        <v>338.1</v>
      </c>
    </row>
    <row r="236" spans="1:10" ht="23.25">
      <c r="A236" s="147"/>
      <c r="B236" s="149">
        <v>30</v>
      </c>
      <c r="C236" s="161">
        <v>84.9695</v>
      </c>
      <c r="D236" s="161">
        <v>84.9826</v>
      </c>
      <c r="E236" s="185">
        <f t="shared" si="20"/>
        <v>0.01310000000000855</v>
      </c>
      <c r="F236" s="186">
        <f t="shared" si="21"/>
        <v>54.1658052512241</v>
      </c>
      <c r="G236" s="187">
        <f t="shared" si="22"/>
        <v>241.85000000000002</v>
      </c>
      <c r="H236" s="149">
        <v>24</v>
      </c>
      <c r="I236" s="189">
        <v>771.34</v>
      </c>
      <c r="J236" s="142">
        <v>529.49</v>
      </c>
    </row>
    <row r="237" spans="1:10" ht="23.25">
      <c r="A237" s="147">
        <v>21735</v>
      </c>
      <c r="B237" s="149">
        <v>28</v>
      </c>
      <c r="C237" s="161">
        <v>87.1938</v>
      </c>
      <c r="D237" s="161">
        <v>87.24</v>
      </c>
      <c r="E237" s="185">
        <f t="shared" si="20"/>
        <v>0.04619999999999891</v>
      </c>
      <c r="F237" s="186">
        <f t="shared" si="21"/>
        <v>164.9352040269855</v>
      </c>
      <c r="G237" s="187">
        <f t="shared" si="22"/>
        <v>280.11</v>
      </c>
      <c r="H237" s="200">
        <v>25</v>
      </c>
      <c r="I237" s="189">
        <v>832.5</v>
      </c>
      <c r="J237" s="142">
        <v>552.39</v>
      </c>
    </row>
    <row r="238" spans="1:10" ht="23.25">
      <c r="A238" s="147"/>
      <c r="B238" s="149">
        <v>29</v>
      </c>
      <c r="C238" s="161">
        <v>85.2347</v>
      </c>
      <c r="D238" s="161">
        <v>85.2788</v>
      </c>
      <c r="E238" s="185">
        <f t="shared" si="20"/>
        <v>0.04410000000000025</v>
      </c>
      <c r="F238" s="186">
        <f t="shared" si="21"/>
        <v>151.07396115241085</v>
      </c>
      <c r="G238" s="187">
        <f t="shared" si="22"/>
        <v>291.90999999999997</v>
      </c>
      <c r="H238" s="149">
        <v>26</v>
      </c>
      <c r="I238" s="189">
        <v>803.01</v>
      </c>
      <c r="J238" s="142">
        <v>511.1</v>
      </c>
    </row>
    <row r="239" spans="1:10" ht="23.25">
      <c r="A239" s="147"/>
      <c r="B239" s="149">
        <v>30</v>
      </c>
      <c r="C239" s="161">
        <v>84.974</v>
      </c>
      <c r="D239" s="161">
        <v>85.0222</v>
      </c>
      <c r="E239" s="185">
        <f t="shared" si="20"/>
        <v>0.04819999999999425</v>
      </c>
      <c r="F239" s="186">
        <f t="shared" si="21"/>
        <v>145.49625694275008</v>
      </c>
      <c r="G239" s="187">
        <f t="shared" si="22"/>
        <v>331.28</v>
      </c>
      <c r="H239" s="200">
        <v>27</v>
      </c>
      <c r="I239" s="189">
        <v>702.9</v>
      </c>
      <c r="J239" s="142">
        <v>371.62</v>
      </c>
    </row>
    <row r="240" spans="1:10" ht="23.25">
      <c r="A240" s="147">
        <v>21742</v>
      </c>
      <c r="B240" s="149">
        <v>31</v>
      </c>
      <c r="C240" s="161">
        <v>84.8645</v>
      </c>
      <c r="D240" s="161">
        <v>84.8867</v>
      </c>
      <c r="E240" s="185">
        <f t="shared" si="20"/>
        <v>0.022199999999998</v>
      </c>
      <c r="F240" s="186">
        <f t="shared" si="21"/>
        <v>97.59528729062292</v>
      </c>
      <c r="G240" s="187">
        <f t="shared" si="22"/>
        <v>227.47000000000003</v>
      </c>
      <c r="H240" s="149">
        <v>28</v>
      </c>
      <c r="I240" s="189">
        <v>750.57</v>
      </c>
      <c r="J240" s="142">
        <v>523.1</v>
      </c>
    </row>
    <row r="241" spans="1:10" ht="23.25">
      <c r="A241" s="147"/>
      <c r="B241" s="149">
        <v>32</v>
      </c>
      <c r="C241" s="161">
        <v>85.0183</v>
      </c>
      <c r="D241" s="161">
        <v>85.0437</v>
      </c>
      <c r="E241" s="185">
        <f t="shared" si="20"/>
        <v>0.025400000000004752</v>
      </c>
      <c r="F241" s="186">
        <f t="shared" si="21"/>
        <v>99.92132179388182</v>
      </c>
      <c r="G241" s="187">
        <f t="shared" si="22"/>
        <v>254.19999999999993</v>
      </c>
      <c r="H241" s="200">
        <v>29</v>
      </c>
      <c r="I241" s="189">
        <v>795.89</v>
      </c>
      <c r="J241" s="142">
        <v>541.69</v>
      </c>
    </row>
    <row r="242" spans="1:10" ht="23.25">
      <c r="A242" s="147"/>
      <c r="B242" s="149">
        <v>33</v>
      </c>
      <c r="C242" s="161">
        <v>85.9799</v>
      </c>
      <c r="D242" s="161">
        <v>86.0076</v>
      </c>
      <c r="E242" s="185">
        <f t="shared" si="20"/>
        <v>0.02769999999999584</v>
      </c>
      <c r="F242" s="186">
        <f t="shared" si="21"/>
        <v>105.78979529482066</v>
      </c>
      <c r="G242" s="187">
        <f t="shared" si="22"/>
        <v>261.84</v>
      </c>
      <c r="H242" s="149">
        <v>30</v>
      </c>
      <c r="I242" s="189">
        <v>726.43</v>
      </c>
      <c r="J242" s="142">
        <v>464.59</v>
      </c>
    </row>
    <row r="243" spans="1:10" ht="23.25">
      <c r="A243" s="147">
        <v>21752</v>
      </c>
      <c r="B243" s="149">
        <v>34</v>
      </c>
      <c r="C243" s="161">
        <v>83.7362</v>
      </c>
      <c r="D243" s="161">
        <v>83.7534</v>
      </c>
      <c r="E243" s="185">
        <f t="shared" si="20"/>
        <v>0.017200000000002547</v>
      </c>
      <c r="F243" s="186">
        <f t="shared" si="21"/>
        <v>64.20545746389394</v>
      </c>
      <c r="G243" s="187">
        <f t="shared" si="22"/>
        <v>267.89</v>
      </c>
      <c r="H243" s="200">
        <v>31</v>
      </c>
      <c r="I243" s="189">
        <v>785.61</v>
      </c>
      <c r="J243" s="142">
        <v>517.72</v>
      </c>
    </row>
    <row r="244" spans="1:10" ht="23.25">
      <c r="A244" s="147"/>
      <c r="B244" s="149">
        <v>35</v>
      </c>
      <c r="C244" s="161">
        <v>85.0154</v>
      </c>
      <c r="D244" s="161">
        <v>85.0472</v>
      </c>
      <c r="E244" s="185">
        <f t="shared" si="20"/>
        <v>0.03180000000000405</v>
      </c>
      <c r="F244" s="186">
        <f t="shared" si="21"/>
        <v>134.25085489932894</v>
      </c>
      <c r="G244" s="187">
        <f t="shared" si="22"/>
        <v>236.87</v>
      </c>
      <c r="H244" s="149">
        <v>32</v>
      </c>
      <c r="I244" s="189">
        <v>646.11</v>
      </c>
      <c r="J244" s="142">
        <v>409.24</v>
      </c>
    </row>
    <row r="245" spans="1:10" ht="23.25">
      <c r="A245" s="147"/>
      <c r="B245" s="149">
        <v>36</v>
      </c>
      <c r="C245" s="161">
        <v>84.5722</v>
      </c>
      <c r="D245" s="161">
        <v>84.598</v>
      </c>
      <c r="E245" s="185">
        <f t="shared" si="20"/>
        <v>0.02580000000000382</v>
      </c>
      <c r="F245" s="186">
        <f t="shared" si="21"/>
        <v>92.66575677036069</v>
      </c>
      <c r="G245" s="187">
        <f t="shared" si="22"/>
        <v>278.41999999999996</v>
      </c>
      <c r="H245" s="200">
        <v>33</v>
      </c>
      <c r="I245" s="189">
        <v>763.91</v>
      </c>
      <c r="J245" s="142">
        <v>485.49</v>
      </c>
    </row>
    <row r="246" spans="1:10" ht="23.25">
      <c r="A246" s="147">
        <v>21764</v>
      </c>
      <c r="B246" s="149">
        <v>19</v>
      </c>
      <c r="C246" s="161">
        <v>88.9858</v>
      </c>
      <c r="D246" s="161">
        <v>89.0106</v>
      </c>
      <c r="E246" s="185">
        <f t="shared" si="20"/>
        <v>0.024799999999999045</v>
      </c>
      <c r="F246" s="186">
        <f t="shared" si="21"/>
        <v>95.59418725667443</v>
      </c>
      <c r="G246" s="187">
        <f t="shared" si="22"/>
        <v>259.43</v>
      </c>
      <c r="H246" s="149">
        <v>34</v>
      </c>
      <c r="I246" s="189">
        <v>761.76</v>
      </c>
      <c r="J246" s="142">
        <v>502.33</v>
      </c>
    </row>
    <row r="247" spans="1:10" ht="23.25">
      <c r="A247" s="147"/>
      <c r="B247" s="149">
        <v>20</v>
      </c>
      <c r="C247" s="161">
        <v>84.6691</v>
      </c>
      <c r="D247" s="161">
        <v>84.6976</v>
      </c>
      <c r="E247" s="185">
        <f t="shared" si="20"/>
        <v>0.028499999999993975</v>
      </c>
      <c r="F247" s="186">
        <f t="shared" si="21"/>
        <v>120.18217086950312</v>
      </c>
      <c r="G247" s="187">
        <f t="shared" si="22"/>
        <v>237.14000000000004</v>
      </c>
      <c r="H247" s="200">
        <v>35</v>
      </c>
      <c r="I247" s="189">
        <v>746.1</v>
      </c>
      <c r="J247" s="142">
        <v>508.96</v>
      </c>
    </row>
    <row r="248" spans="1:10" ht="23.25">
      <c r="A248" s="147"/>
      <c r="B248" s="149">
        <v>21</v>
      </c>
      <c r="C248" s="161">
        <v>86.3866</v>
      </c>
      <c r="D248" s="161">
        <v>86.412</v>
      </c>
      <c r="E248" s="185">
        <f t="shared" si="20"/>
        <v>0.025400000000004752</v>
      </c>
      <c r="F248" s="186">
        <f t="shared" si="21"/>
        <v>95.29884065585395</v>
      </c>
      <c r="G248" s="187">
        <f t="shared" si="22"/>
        <v>266.53</v>
      </c>
      <c r="H248" s="149">
        <v>36</v>
      </c>
      <c r="I248" s="189">
        <v>775.14</v>
      </c>
      <c r="J248" s="142">
        <v>508.61</v>
      </c>
    </row>
    <row r="249" spans="1:10" ht="23.25">
      <c r="A249" s="147">
        <v>21776</v>
      </c>
      <c r="B249" s="149">
        <v>22</v>
      </c>
      <c r="C249" s="161">
        <v>85.1406</v>
      </c>
      <c r="D249" s="161">
        <v>85.2375</v>
      </c>
      <c r="E249" s="185">
        <f t="shared" si="20"/>
        <v>0.09689999999999088</v>
      </c>
      <c r="F249" s="186">
        <f t="shared" si="21"/>
        <v>333.55134074555394</v>
      </c>
      <c r="G249" s="187">
        <f t="shared" si="22"/>
        <v>290.51</v>
      </c>
      <c r="H249" s="200">
        <v>37</v>
      </c>
      <c r="I249" s="189">
        <v>701.36</v>
      </c>
      <c r="J249" s="142">
        <v>410.85</v>
      </c>
    </row>
    <row r="250" spans="1:10" ht="23.25">
      <c r="A250" s="147"/>
      <c r="B250" s="149">
        <v>23</v>
      </c>
      <c r="C250" s="161">
        <v>87.692</v>
      </c>
      <c r="D250" s="161">
        <v>87.8201</v>
      </c>
      <c r="E250" s="185">
        <f t="shared" si="20"/>
        <v>0.12810000000000343</v>
      </c>
      <c r="F250" s="186">
        <f t="shared" si="21"/>
        <v>450.88170074972186</v>
      </c>
      <c r="G250" s="187">
        <f t="shared" si="22"/>
        <v>284.1099999999999</v>
      </c>
      <c r="H250" s="149">
        <v>38</v>
      </c>
      <c r="I250" s="189">
        <v>805.3</v>
      </c>
      <c r="J250" s="142">
        <v>521.19</v>
      </c>
    </row>
    <row r="251" spans="1:10" ht="23.25">
      <c r="A251" s="147"/>
      <c r="B251" s="149">
        <v>24</v>
      </c>
      <c r="C251" s="161">
        <v>88.0698</v>
      </c>
      <c r="D251" s="161">
        <v>88.2005</v>
      </c>
      <c r="E251" s="185">
        <f t="shared" si="20"/>
        <v>0.13070000000000448</v>
      </c>
      <c r="F251" s="186">
        <f t="shared" si="21"/>
        <v>422.7857928446804</v>
      </c>
      <c r="G251" s="187">
        <f t="shared" si="22"/>
        <v>309.14</v>
      </c>
      <c r="H251" s="200">
        <v>39</v>
      </c>
      <c r="I251" s="189">
        <v>591.88</v>
      </c>
      <c r="J251" s="142">
        <v>282.74</v>
      </c>
    </row>
    <row r="252" spans="1:10" ht="23.25">
      <c r="A252" s="147">
        <v>21792</v>
      </c>
      <c r="B252" s="149">
        <v>25</v>
      </c>
      <c r="C252" s="161">
        <v>87.066</v>
      </c>
      <c r="D252" s="161">
        <v>87.1557</v>
      </c>
      <c r="E252" s="185">
        <f t="shared" si="20"/>
        <v>0.08969999999999345</v>
      </c>
      <c r="F252" s="186">
        <f t="shared" si="21"/>
        <v>350.87033052999595</v>
      </c>
      <c r="G252" s="187">
        <f t="shared" si="22"/>
        <v>255.64999999999998</v>
      </c>
      <c r="H252" s="149">
        <v>40</v>
      </c>
      <c r="I252" s="189">
        <v>623.13</v>
      </c>
      <c r="J252" s="142">
        <v>367.48</v>
      </c>
    </row>
    <row r="253" spans="1:10" ht="23.25">
      <c r="A253" s="147"/>
      <c r="B253" s="149">
        <v>26</v>
      </c>
      <c r="C253" s="161">
        <v>85.8266</v>
      </c>
      <c r="D253" s="161">
        <v>85.9176</v>
      </c>
      <c r="E253" s="185">
        <f t="shared" si="20"/>
        <v>0.09099999999999397</v>
      </c>
      <c r="F253" s="186">
        <f t="shared" si="21"/>
        <v>344.4621091679686</v>
      </c>
      <c r="G253" s="187">
        <f t="shared" si="22"/>
        <v>264.18000000000006</v>
      </c>
      <c r="H253" s="200">
        <v>41</v>
      </c>
      <c r="I253" s="189">
        <v>647.46</v>
      </c>
      <c r="J253" s="142">
        <v>383.28</v>
      </c>
    </row>
    <row r="254" spans="1:10" ht="23.25">
      <c r="A254" s="147"/>
      <c r="B254" s="149">
        <v>27</v>
      </c>
      <c r="C254" s="161">
        <v>86.3428</v>
      </c>
      <c r="D254" s="161">
        <v>86.4344</v>
      </c>
      <c r="E254" s="185">
        <f t="shared" si="20"/>
        <v>0.09159999999999968</v>
      </c>
      <c r="F254" s="186">
        <f t="shared" si="21"/>
        <v>283.31065198564784</v>
      </c>
      <c r="G254" s="187">
        <f t="shared" si="22"/>
        <v>323.32000000000005</v>
      </c>
      <c r="H254" s="149">
        <v>42</v>
      </c>
      <c r="I254" s="189">
        <v>771.34</v>
      </c>
      <c r="J254" s="142">
        <v>448.02</v>
      </c>
    </row>
    <row r="255" spans="1:10" ht="23.25">
      <c r="A255" s="147">
        <v>21806</v>
      </c>
      <c r="B255" s="149">
        <v>28</v>
      </c>
      <c r="C255" s="161">
        <v>87.2012</v>
      </c>
      <c r="D255" s="161">
        <v>87.2322</v>
      </c>
      <c r="E255" s="185">
        <f t="shared" si="20"/>
        <v>0.03100000000000591</v>
      </c>
      <c r="F255" s="186">
        <f t="shared" si="21"/>
        <v>120.88597722666474</v>
      </c>
      <c r="G255" s="187">
        <f t="shared" si="22"/>
        <v>256.44000000000005</v>
      </c>
      <c r="H255" s="200">
        <v>43</v>
      </c>
      <c r="I255" s="189">
        <v>804.72</v>
      </c>
      <c r="J255" s="142">
        <v>548.28</v>
      </c>
    </row>
    <row r="256" spans="1:10" ht="23.25">
      <c r="A256" s="147"/>
      <c r="B256" s="149">
        <v>29</v>
      </c>
      <c r="C256" s="161">
        <v>85.2527</v>
      </c>
      <c r="D256" s="161">
        <v>85.2802</v>
      </c>
      <c r="E256" s="185">
        <f t="shared" si="20"/>
        <v>0.0274999999999892</v>
      </c>
      <c r="F256" s="186">
        <f t="shared" si="21"/>
        <v>91.47761293323532</v>
      </c>
      <c r="G256" s="187">
        <f t="shared" si="22"/>
        <v>300.61999999999995</v>
      </c>
      <c r="H256" s="149">
        <v>44</v>
      </c>
      <c r="I256" s="189">
        <v>684.67</v>
      </c>
      <c r="J256" s="142">
        <v>384.05</v>
      </c>
    </row>
    <row r="257" spans="1:10" ht="23.25">
      <c r="A257" s="147"/>
      <c r="B257" s="149">
        <v>30</v>
      </c>
      <c r="C257" s="161">
        <v>84.9583</v>
      </c>
      <c r="D257" s="161">
        <v>84.9909</v>
      </c>
      <c r="E257" s="185">
        <f t="shared" si="20"/>
        <v>0.03260000000000218</v>
      </c>
      <c r="F257" s="186">
        <f t="shared" si="21"/>
        <v>124.02039108271391</v>
      </c>
      <c r="G257" s="187">
        <f t="shared" si="22"/>
        <v>262.86</v>
      </c>
      <c r="H257" s="200">
        <v>45</v>
      </c>
      <c r="I257" s="189">
        <v>824.84</v>
      </c>
      <c r="J257" s="142">
        <v>561.98</v>
      </c>
    </row>
    <row r="258" spans="1:10" ht="23.25">
      <c r="A258" s="147">
        <v>21813</v>
      </c>
      <c r="B258" s="149">
        <v>31</v>
      </c>
      <c r="C258" s="161">
        <v>84.8758</v>
      </c>
      <c r="D258" s="161">
        <v>84.9121</v>
      </c>
      <c r="E258" s="185">
        <f t="shared" si="20"/>
        <v>0.03629999999999711</v>
      </c>
      <c r="F258" s="186">
        <f t="shared" si="21"/>
        <v>142.70550772495622</v>
      </c>
      <c r="G258" s="187">
        <f t="shared" si="22"/>
        <v>254.37</v>
      </c>
      <c r="H258" s="149">
        <v>46</v>
      </c>
      <c r="I258" s="189">
        <v>792.02</v>
      </c>
      <c r="J258" s="142">
        <v>537.65</v>
      </c>
    </row>
    <row r="259" spans="1:10" ht="23.25">
      <c r="A259" s="147"/>
      <c r="B259" s="149">
        <v>32</v>
      </c>
      <c r="C259" s="161">
        <v>85.0066</v>
      </c>
      <c r="D259" s="161">
        <v>85.0375</v>
      </c>
      <c r="E259" s="185">
        <f t="shared" si="20"/>
        <v>0.03089999999998838</v>
      </c>
      <c r="F259" s="186">
        <f t="shared" si="21"/>
        <v>128.3542410899243</v>
      </c>
      <c r="G259" s="187">
        <f t="shared" si="22"/>
        <v>240.74</v>
      </c>
      <c r="H259" s="200">
        <v>47</v>
      </c>
      <c r="I259" s="189">
        <v>784.88</v>
      </c>
      <c r="J259" s="142">
        <v>544.14</v>
      </c>
    </row>
    <row r="260" spans="1:10" ht="23.25">
      <c r="A260" s="147"/>
      <c r="B260" s="149">
        <v>33</v>
      </c>
      <c r="C260" s="161">
        <v>85.9662</v>
      </c>
      <c r="D260" s="161">
        <v>85.9979</v>
      </c>
      <c r="E260" s="185">
        <f t="shared" si="20"/>
        <v>0.03170000000000073</v>
      </c>
      <c r="F260" s="186">
        <f t="shared" si="21"/>
        <v>131.04046959613382</v>
      </c>
      <c r="G260" s="187">
        <f t="shared" si="22"/>
        <v>241.90999999999997</v>
      </c>
      <c r="H260" s="149">
        <v>48</v>
      </c>
      <c r="I260" s="189">
        <v>760.8</v>
      </c>
      <c r="J260" s="142">
        <v>518.89</v>
      </c>
    </row>
    <row r="261" spans="1:10" ht="23.25">
      <c r="A261" s="147">
        <v>21821</v>
      </c>
      <c r="B261" s="149">
        <v>34</v>
      </c>
      <c r="C261" s="161">
        <v>83.728</v>
      </c>
      <c r="D261" s="161">
        <v>83.7333</v>
      </c>
      <c r="E261" s="185">
        <f t="shared" si="20"/>
        <v>0.0053000000000054115</v>
      </c>
      <c r="F261" s="186">
        <f t="shared" si="21"/>
        <v>18.952939493654025</v>
      </c>
      <c r="G261" s="187">
        <f t="shared" si="22"/>
        <v>279.64</v>
      </c>
      <c r="H261" s="200">
        <v>49</v>
      </c>
      <c r="I261" s="189">
        <v>614.86</v>
      </c>
      <c r="J261" s="142">
        <v>335.22</v>
      </c>
    </row>
    <row r="262" spans="1:10" ht="23.25">
      <c r="A262" s="147"/>
      <c r="B262" s="149">
        <v>35</v>
      </c>
      <c r="C262" s="161">
        <v>85.0078</v>
      </c>
      <c r="D262" s="161">
        <v>85.0115</v>
      </c>
      <c r="E262" s="185">
        <f t="shared" si="20"/>
        <v>0.0036999999999949296</v>
      </c>
      <c r="F262" s="186">
        <f t="shared" si="21"/>
        <v>11.775564113156582</v>
      </c>
      <c r="G262" s="187">
        <f t="shared" si="22"/>
        <v>314.21</v>
      </c>
      <c r="H262" s="149">
        <v>50</v>
      </c>
      <c r="I262" s="189">
        <v>680.02</v>
      </c>
      <c r="J262" s="142">
        <v>365.81</v>
      </c>
    </row>
    <row r="263" spans="1:10" ht="23.25">
      <c r="A263" s="147"/>
      <c r="B263" s="149">
        <v>36</v>
      </c>
      <c r="C263" s="161">
        <v>84.5732</v>
      </c>
      <c r="D263" s="161">
        <v>84.5816</v>
      </c>
      <c r="E263" s="185">
        <f t="shared" si="20"/>
        <v>0.008399999999994634</v>
      </c>
      <c r="F263" s="186">
        <f t="shared" si="21"/>
        <v>31.453605931231305</v>
      </c>
      <c r="G263" s="187">
        <f t="shared" si="22"/>
        <v>267.06000000000006</v>
      </c>
      <c r="H263" s="200">
        <v>51</v>
      </c>
      <c r="I263" s="189">
        <v>771.34</v>
      </c>
      <c r="J263" s="142">
        <v>504.28</v>
      </c>
    </row>
    <row r="264" spans="1:10" ht="23.25">
      <c r="A264" s="147">
        <v>21828</v>
      </c>
      <c r="B264" s="149">
        <v>19</v>
      </c>
      <c r="C264" s="161">
        <v>88.93</v>
      </c>
      <c r="D264" s="161">
        <v>88.93</v>
      </c>
      <c r="E264" s="185">
        <f t="shared" si="20"/>
        <v>0</v>
      </c>
      <c r="F264" s="186">
        <f t="shared" si="21"/>
        <v>0</v>
      </c>
      <c r="G264" s="187">
        <f t="shared" si="22"/>
        <v>251.93000000000006</v>
      </c>
      <c r="H264" s="149">
        <v>52</v>
      </c>
      <c r="I264" s="189">
        <v>805.6</v>
      </c>
      <c r="J264" s="142">
        <v>553.67</v>
      </c>
    </row>
    <row r="265" spans="1:10" ht="23.25">
      <c r="A265" s="147"/>
      <c r="B265" s="149">
        <v>20</v>
      </c>
      <c r="C265" s="161">
        <v>84.6386</v>
      </c>
      <c r="D265" s="161">
        <v>84.6386</v>
      </c>
      <c r="E265" s="185">
        <f t="shared" si="20"/>
        <v>0</v>
      </c>
      <c r="F265" s="186">
        <f t="shared" si="21"/>
        <v>0</v>
      </c>
      <c r="G265" s="187">
        <f t="shared" si="22"/>
        <v>288.79</v>
      </c>
      <c r="H265" s="200">
        <v>53</v>
      </c>
      <c r="I265" s="189">
        <v>637.87</v>
      </c>
      <c r="J265" s="142">
        <v>349.08</v>
      </c>
    </row>
    <row r="266" spans="1:10" ht="23.25">
      <c r="A266" s="147"/>
      <c r="B266" s="149">
        <v>21</v>
      </c>
      <c r="C266" s="161">
        <v>86.3434</v>
      </c>
      <c r="D266" s="161">
        <v>86.3454</v>
      </c>
      <c r="E266" s="185">
        <f t="shared" si="20"/>
        <v>0.001999999999995339</v>
      </c>
      <c r="F266" s="186">
        <f t="shared" si="21"/>
        <v>7.383070619053265</v>
      </c>
      <c r="G266" s="187">
        <f t="shared" si="22"/>
        <v>270.89</v>
      </c>
      <c r="H266" s="149">
        <v>54</v>
      </c>
      <c r="I266" s="189">
        <v>783.48</v>
      </c>
      <c r="J266" s="142">
        <v>512.59</v>
      </c>
    </row>
    <row r="267" spans="1:10" ht="23.25">
      <c r="A267" s="147">
        <v>21833</v>
      </c>
      <c r="B267" s="149">
        <v>22</v>
      </c>
      <c r="C267" s="161">
        <v>85.115</v>
      </c>
      <c r="D267" s="161">
        <v>85.1228</v>
      </c>
      <c r="E267" s="185">
        <f t="shared" si="20"/>
        <v>0.007800000000003138</v>
      </c>
      <c r="F267" s="186">
        <f t="shared" si="21"/>
        <v>27.14743143534435</v>
      </c>
      <c r="G267" s="187">
        <f t="shared" si="22"/>
        <v>287.31999999999994</v>
      </c>
      <c r="H267" s="200">
        <v>55</v>
      </c>
      <c r="I267" s="189">
        <v>631.93</v>
      </c>
      <c r="J267" s="142">
        <v>344.61</v>
      </c>
    </row>
    <row r="268" spans="1:10" ht="23.25">
      <c r="A268" s="147"/>
      <c r="B268" s="149">
        <v>23</v>
      </c>
      <c r="C268" s="161">
        <v>87.6687</v>
      </c>
      <c r="D268" s="161">
        <v>87.6728</v>
      </c>
      <c r="E268" s="185">
        <f t="shared" si="20"/>
        <v>0.004099999999993997</v>
      </c>
      <c r="F268" s="186">
        <f t="shared" si="21"/>
        <v>18.06167400878413</v>
      </c>
      <c r="G268" s="187">
        <f t="shared" si="22"/>
        <v>227</v>
      </c>
      <c r="H268" s="149">
        <v>56</v>
      </c>
      <c r="I268" s="189">
        <v>761.89</v>
      </c>
      <c r="J268" s="142">
        <v>534.89</v>
      </c>
    </row>
    <row r="269" spans="1:10" ht="23.25">
      <c r="A269" s="147"/>
      <c r="B269" s="149">
        <v>24</v>
      </c>
      <c r="C269" s="161">
        <v>88.0576</v>
      </c>
      <c r="D269" s="161">
        <v>88.0641</v>
      </c>
      <c r="E269" s="185">
        <f t="shared" si="20"/>
        <v>0.006500000000002615</v>
      </c>
      <c r="F269" s="186">
        <f t="shared" si="21"/>
        <v>24.76850969783414</v>
      </c>
      <c r="G269" s="187">
        <f t="shared" si="22"/>
        <v>262.43000000000006</v>
      </c>
      <c r="H269" s="200">
        <v>57</v>
      </c>
      <c r="I269" s="189">
        <v>823.34</v>
      </c>
      <c r="J269" s="142">
        <v>560.91</v>
      </c>
    </row>
    <row r="270" spans="1:10" ht="23.25">
      <c r="A270" s="147">
        <v>21843</v>
      </c>
      <c r="B270" s="149">
        <v>25</v>
      </c>
      <c r="C270" s="161">
        <v>87.0468</v>
      </c>
      <c r="D270" s="161">
        <v>87.0565</v>
      </c>
      <c r="E270" s="185">
        <f t="shared" si="20"/>
        <v>0.009699999999995157</v>
      </c>
      <c r="F270" s="186">
        <f t="shared" si="21"/>
        <v>36.03670542777858</v>
      </c>
      <c r="G270" s="187">
        <f t="shared" si="22"/>
        <v>269.16999999999996</v>
      </c>
      <c r="H270" s="149">
        <v>58</v>
      </c>
      <c r="I270" s="189">
        <v>635.55</v>
      </c>
      <c r="J270" s="142">
        <v>366.38</v>
      </c>
    </row>
    <row r="271" spans="1:10" ht="23.25">
      <c r="A271" s="147"/>
      <c r="B271" s="149">
        <v>26</v>
      </c>
      <c r="C271" s="161">
        <v>85.7861</v>
      </c>
      <c r="D271" s="161">
        <v>85.7966</v>
      </c>
      <c r="E271" s="185">
        <f t="shared" si="20"/>
        <v>0.010499999999993292</v>
      </c>
      <c r="F271" s="186">
        <f t="shared" si="21"/>
        <v>40.10388816741767</v>
      </c>
      <c r="G271" s="187">
        <f t="shared" si="22"/>
        <v>261.81999999999994</v>
      </c>
      <c r="H271" s="200">
        <v>59</v>
      </c>
      <c r="I271" s="189">
        <v>753.8</v>
      </c>
      <c r="J271" s="142">
        <v>491.98</v>
      </c>
    </row>
    <row r="272" spans="1:10" ht="23.25">
      <c r="A272" s="147"/>
      <c r="B272" s="149">
        <v>27</v>
      </c>
      <c r="C272" s="161">
        <v>86.3147</v>
      </c>
      <c r="D272" s="161">
        <v>86.328</v>
      </c>
      <c r="E272" s="185">
        <f t="shared" si="20"/>
        <v>0.013300000000000978</v>
      </c>
      <c r="F272" s="186">
        <f t="shared" si="21"/>
        <v>48.469387755105615</v>
      </c>
      <c r="G272" s="187">
        <f t="shared" si="22"/>
        <v>274.4</v>
      </c>
      <c r="H272" s="149">
        <v>60</v>
      </c>
      <c r="I272" s="189">
        <v>808.11</v>
      </c>
      <c r="J272" s="142">
        <v>533.71</v>
      </c>
    </row>
    <row r="273" spans="1:10" ht="23.25">
      <c r="A273" s="147">
        <v>21855</v>
      </c>
      <c r="B273" s="149">
        <v>28</v>
      </c>
      <c r="C273" s="161">
        <v>87.1838</v>
      </c>
      <c r="D273" s="161">
        <v>87.1864</v>
      </c>
      <c r="E273" s="185">
        <f aca="true" t="shared" si="23" ref="E273:E518">D273-C273</f>
        <v>0.002600000000001046</v>
      </c>
      <c r="F273" s="186">
        <f aca="true" t="shared" si="24" ref="F273:F404">((10^6)*E273/G273)</f>
        <v>9.005264616240806</v>
      </c>
      <c r="G273" s="187">
        <f aca="true" t="shared" si="25" ref="G273:G404">I273-J273</f>
        <v>288.72</v>
      </c>
      <c r="H273" s="200">
        <v>61</v>
      </c>
      <c r="I273" s="189">
        <v>781.96</v>
      </c>
      <c r="J273" s="142">
        <v>493.24</v>
      </c>
    </row>
    <row r="274" spans="1:10" ht="23.25">
      <c r="A274" s="147"/>
      <c r="B274" s="149">
        <v>29</v>
      </c>
      <c r="C274" s="161">
        <v>85.2328</v>
      </c>
      <c r="D274" s="161">
        <v>85.2377</v>
      </c>
      <c r="E274" s="185">
        <f t="shared" si="23"/>
        <v>0.004900000000006344</v>
      </c>
      <c r="F274" s="186">
        <f t="shared" si="24"/>
        <v>17.232890201893312</v>
      </c>
      <c r="G274" s="187">
        <f t="shared" si="25"/>
        <v>284.34</v>
      </c>
      <c r="H274" s="149">
        <v>62</v>
      </c>
      <c r="I274" s="189">
        <v>635.75</v>
      </c>
      <c r="J274" s="142">
        <v>351.41</v>
      </c>
    </row>
    <row r="275" spans="1:10" ht="23.25">
      <c r="A275" s="147"/>
      <c r="B275" s="149">
        <v>30</v>
      </c>
      <c r="C275" s="161">
        <v>84.9712</v>
      </c>
      <c r="D275" s="161">
        <v>84.9712</v>
      </c>
      <c r="E275" s="185">
        <f t="shared" si="23"/>
        <v>0</v>
      </c>
      <c r="F275" s="186">
        <f t="shared" si="24"/>
        <v>0</v>
      </c>
      <c r="G275" s="187">
        <f t="shared" si="25"/>
        <v>284.33</v>
      </c>
      <c r="H275" s="200">
        <v>63</v>
      </c>
      <c r="I275" s="189">
        <v>638.54</v>
      </c>
      <c r="J275" s="142">
        <v>354.21</v>
      </c>
    </row>
    <row r="276" spans="1:10" ht="23.25">
      <c r="A276" s="147">
        <v>21870</v>
      </c>
      <c r="B276" s="149">
        <v>31</v>
      </c>
      <c r="C276" s="161">
        <v>84.8757</v>
      </c>
      <c r="D276" s="161">
        <v>84.8796</v>
      </c>
      <c r="E276" s="185">
        <f t="shared" si="23"/>
        <v>0.003900000000001569</v>
      </c>
      <c r="F276" s="186">
        <f t="shared" si="24"/>
        <v>15.327778651161642</v>
      </c>
      <c r="G276" s="187">
        <f t="shared" si="25"/>
        <v>254.44000000000005</v>
      </c>
      <c r="H276" s="149">
        <v>64</v>
      </c>
      <c r="I276" s="189">
        <v>754.46</v>
      </c>
      <c r="J276" s="142">
        <v>500.02</v>
      </c>
    </row>
    <row r="277" spans="1:10" ht="23.25">
      <c r="A277" s="147"/>
      <c r="B277" s="149">
        <v>32</v>
      </c>
      <c r="C277" s="161">
        <v>85.0145</v>
      </c>
      <c r="D277" s="161">
        <v>85.0162</v>
      </c>
      <c r="E277" s="185">
        <f t="shared" si="23"/>
        <v>0.0016999999999995907</v>
      </c>
      <c r="F277" s="186">
        <f t="shared" si="24"/>
        <v>5.675937364360424</v>
      </c>
      <c r="G277" s="187">
        <f t="shared" si="25"/>
        <v>299.51000000000005</v>
      </c>
      <c r="H277" s="200">
        <v>65</v>
      </c>
      <c r="I277" s="189">
        <v>570.44</v>
      </c>
      <c r="J277" s="142">
        <v>270.93</v>
      </c>
    </row>
    <row r="278" spans="1:10" ht="23.25">
      <c r="A278" s="147"/>
      <c r="B278" s="149">
        <v>33</v>
      </c>
      <c r="C278" s="161">
        <v>85.9955</v>
      </c>
      <c r="D278" s="161">
        <v>85.9955</v>
      </c>
      <c r="E278" s="185">
        <f t="shared" si="23"/>
        <v>0</v>
      </c>
      <c r="F278" s="186">
        <f t="shared" si="24"/>
        <v>0</v>
      </c>
      <c r="G278" s="187">
        <f t="shared" si="25"/>
        <v>235.73000000000002</v>
      </c>
      <c r="H278" s="149">
        <v>66</v>
      </c>
      <c r="I278" s="189">
        <v>794.04</v>
      </c>
      <c r="J278" s="142">
        <v>558.31</v>
      </c>
    </row>
    <row r="279" spans="1:10" ht="23.25">
      <c r="A279" s="147" t="s">
        <v>154</v>
      </c>
      <c r="B279" s="149">
        <v>34</v>
      </c>
      <c r="C279" s="161">
        <v>83.7313</v>
      </c>
      <c r="D279" s="161">
        <v>83.7367</v>
      </c>
      <c r="E279" s="185">
        <f t="shared" si="23"/>
        <v>0.00539999999999452</v>
      </c>
      <c r="F279" s="186">
        <f t="shared" si="24"/>
        <v>16.229862947807526</v>
      </c>
      <c r="G279" s="187">
        <f t="shared" si="25"/>
        <v>332.72</v>
      </c>
      <c r="H279" s="200">
        <v>67</v>
      </c>
      <c r="I279" s="189">
        <v>658.24</v>
      </c>
      <c r="J279" s="142">
        <v>325.52</v>
      </c>
    </row>
    <row r="280" spans="1:10" ht="23.25">
      <c r="A280" s="147"/>
      <c r="B280" s="149">
        <v>35</v>
      </c>
      <c r="C280" s="161">
        <v>85.0005</v>
      </c>
      <c r="D280" s="161">
        <v>85.0005</v>
      </c>
      <c r="E280" s="185">
        <f t="shared" si="23"/>
        <v>0</v>
      </c>
      <c r="F280" s="186">
        <f t="shared" si="24"/>
        <v>0</v>
      </c>
      <c r="G280" s="187">
        <f t="shared" si="25"/>
        <v>297.15999999999997</v>
      </c>
      <c r="H280" s="149">
        <v>68</v>
      </c>
      <c r="I280" s="189">
        <v>820.29</v>
      </c>
      <c r="J280" s="142">
        <v>523.13</v>
      </c>
    </row>
    <row r="281" spans="1:10" ht="23.25">
      <c r="A281" s="147"/>
      <c r="B281" s="149">
        <v>36</v>
      </c>
      <c r="C281" s="161">
        <v>84.569</v>
      </c>
      <c r="D281" s="161">
        <v>84.5691</v>
      </c>
      <c r="E281" s="185">
        <f t="shared" si="23"/>
        <v>0.00010000000000331966</v>
      </c>
      <c r="F281" s="186">
        <f t="shared" si="24"/>
        <v>0.31976465322584874</v>
      </c>
      <c r="G281" s="187">
        <f t="shared" si="25"/>
        <v>312.72999999999996</v>
      </c>
      <c r="H281" s="200">
        <v>69</v>
      </c>
      <c r="I281" s="189">
        <v>589.17</v>
      </c>
      <c r="J281" s="142">
        <v>276.44</v>
      </c>
    </row>
    <row r="282" spans="1:10" ht="23.25">
      <c r="A282" s="147">
        <v>21890</v>
      </c>
      <c r="B282" s="149">
        <v>25</v>
      </c>
      <c r="C282" s="161">
        <v>87.0291</v>
      </c>
      <c r="D282" s="161">
        <v>87.0291</v>
      </c>
      <c r="E282" s="185">
        <f t="shared" si="23"/>
        <v>0</v>
      </c>
      <c r="F282" s="186">
        <f t="shared" si="24"/>
        <v>0</v>
      </c>
      <c r="G282" s="187">
        <f t="shared" si="25"/>
        <v>278.46000000000004</v>
      </c>
      <c r="H282" s="149">
        <v>70</v>
      </c>
      <c r="I282" s="189">
        <v>824.12</v>
      </c>
      <c r="J282" s="142">
        <v>545.66</v>
      </c>
    </row>
    <row r="283" spans="1:10" ht="23.25">
      <c r="A283" s="147"/>
      <c r="B283" s="149">
        <v>26</v>
      </c>
      <c r="C283" s="161">
        <v>85.7783</v>
      </c>
      <c r="D283" s="161">
        <v>85.7783</v>
      </c>
      <c r="E283" s="185">
        <f t="shared" si="23"/>
        <v>0</v>
      </c>
      <c r="F283" s="186">
        <f t="shared" si="24"/>
        <v>0</v>
      </c>
      <c r="G283" s="187">
        <f t="shared" si="25"/>
        <v>310.96999999999997</v>
      </c>
      <c r="H283" s="200">
        <v>71</v>
      </c>
      <c r="I283" s="189">
        <v>712.89</v>
      </c>
      <c r="J283" s="142">
        <v>401.92</v>
      </c>
    </row>
    <row r="284" spans="1:10" ht="23.25">
      <c r="A284" s="147"/>
      <c r="B284" s="149">
        <v>27</v>
      </c>
      <c r="C284" s="161">
        <v>86.3164</v>
      </c>
      <c r="D284" s="161">
        <v>86.3164</v>
      </c>
      <c r="E284" s="185">
        <f t="shared" si="23"/>
        <v>0</v>
      </c>
      <c r="F284" s="186">
        <f t="shared" si="24"/>
        <v>0</v>
      </c>
      <c r="G284" s="187">
        <f t="shared" si="25"/>
        <v>287.13</v>
      </c>
      <c r="H284" s="149">
        <v>72</v>
      </c>
      <c r="I284" s="189">
        <v>825.34</v>
      </c>
      <c r="J284" s="142">
        <v>538.21</v>
      </c>
    </row>
    <row r="285" spans="1:10" ht="23.25">
      <c r="A285" s="147">
        <v>21907</v>
      </c>
      <c r="B285" s="149">
        <v>28</v>
      </c>
      <c r="C285" s="161">
        <v>87.1892</v>
      </c>
      <c r="D285" s="161">
        <v>87.1892</v>
      </c>
      <c r="E285" s="185">
        <f t="shared" si="23"/>
        <v>0</v>
      </c>
      <c r="F285" s="186">
        <f t="shared" si="24"/>
        <v>0</v>
      </c>
      <c r="G285" s="187">
        <f t="shared" si="25"/>
        <v>312.51</v>
      </c>
      <c r="H285" s="200">
        <v>73</v>
      </c>
      <c r="I285" s="189">
        <v>679.24</v>
      </c>
      <c r="J285" s="142">
        <v>366.73</v>
      </c>
    </row>
    <row r="286" spans="1:10" ht="23.25">
      <c r="A286" s="147"/>
      <c r="B286" s="149">
        <v>29</v>
      </c>
      <c r="C286" s="161">
        <v>85.2014</v>
      </c>
      <c r="D286" s="161">
        <v>85.2014</v>
      </c>
      <c r="E286" s="185">
        <f t="shared" si="23"/>
        <v>0</v>
      </c>
      <c r="F286" s="186">
        <f t="shared" si="24"/>
        <v>0</v>
      </c>
      <c r="G286" s="187">
        <f t="shared" si="25"/>
        <v>253.55999999999995</v>
      </c>
      <c r="H286" s="149">
        <v>74</v>
      </c>
      <c r="I286" s="189">
        <v>791.26</v>
      </c>
      <c r="J286" s="142">
        <v>537.7</v>
      </c>
    </row>
    <row r="287" spans="1:10" ht="23.25">
      <c r="A287" s="147"/>
      <c r="B287" s="149">
        <v>30</v>
      </c>
      <c r="C287" s="161">
        <v>84.937</v>
      </c>
      <c r="D287" s="161">
        <v>84.937</v>
      </c>
      <c r="E287" s="185">
        <f t="shared" si="23"/>
        <v>0</v>
      </c>
      <c r="F287" s="186">
        <f t="shared" si="24"/>
        <v>0</v>
      </c>
      <c r="G287" s="187">
        <f t="shared" si="25"/>
        <v>267.73</v>
      </c>
      <c r="H287" s="149">
        <v>75</v>
      </c>
      <c r="I287" s="189">
        <v>819.36</v>
      </c>
      <c r="J287" s="142">
        <v>551.63</v>
      </c>
    </row>
    <row r="288" spans="1:10" ht="23.25">
      <c r="A288" s="147">
        <v>21920</v>
      </c>
      <c r="B288" s="149">
        <v>28</v>
      </c>
      <c r="C288" s="161">
        <v>87.1707</v>
      </c>
      <c r="D288" s="161">
        <v>87.1718</v>
      </c>
      <c r="E288" s="142">
        <f t="shared" si="23"/>
        <v>0.0011000000000080945</v>
      </c>
      <c r="F288" s="186">
        <f t="shared" si="24"/>
        <v>4.947600413835716</v>
      </c>
      <c r="G288" s="142">
        <f t="shared" si="25"/>
        <v>222.32999999999993</v>
      </c>
      <c r="H288" s="149">
        <v>76</v>
      </c>
      <c r="I288" s="142">
        <v>800.91</v>
      </c>
      <c r="J288" s="142">
        <v>578.58</v>
      </c>
    </row>
    <row r="289" spans="1:10" ht="23.25">
      <c r="A289" s="147"/>
      <c r="B289" s="149">
        <v>29</v>
      </c>
      <c r="C289" s="161">
        <v>85.2443</v>
      </c>
      <c r="D289" s="161">
        <v>85.2443</v>
      </c>
      <c r="E289" s="142">
        <f t="shared" si="23"/>
        <v>0</v>
      </c>
      <c r="F289" s="186">
        <f t="shared" si="24"/>
        <v>0</v>
      </c>
      <c r="G289" s="142">
        <f t="shared" si="25"/>
        <v>286.26</v>
      </c>
      <c r="H289" s="149">
        <v>77</v>
      </c>
      <c r="I289" s="142">
        <v>787.77</v>
      </c>
      <c r="J289" s="142">
        <v>501.51</v>
      </c>
    </row>
    <row r="290" spans="1:10" ht="23.25">
      <c r="A290" s="147"/>
      <c r="B290" s="149">
        <v>30</v>
      </c>
      <c r="C290" s="161">
        <v>84.9514</v>
      </c>
      <c r="D290" s="161">
        <v>84.9514</v>
      </c>
      <c r="E290" s="142">
        <f t="shared" si="23"/>
        <v>0</v>
      </c>
      <c r="F290" s="186">
        <f t="shared" si="24"/>
        <v>0</v>
      </c>
      <c r="G290" s="142">
        <f t="shared" si="25"/>
        <v>251.83000000000004</v>
      </c>
      <c r="H290" s="149">
        <v>78</v>
      </c>
      <c r="I290" s="142">
        <v>800.25</v>
      </c>
      <c r="J290" s="142">
        <v>548.42</v>
      </c>
    </row>
    <row r="291" spans="1:10" ht="23.25">
      <c r="A291" s="147">
        <v>21931</v>
      </c>
      <c r="B291" s="149">
        <v>31</v>
      </c>
      <c r="C291" s="161">
        <v>84.8647</v>
      </c>
      <c r="D291" s="161">
        <v>84.8647</v>
      </c>
      <c r="E291" s="142">
        <f t="shared" si="23"/>
        <v>0</v>
      </c>
      <c r="F291" s="186">
        <f t="shared" si="24"/>
        <v>0</v>
      </c>
      <c r="G291" s="142">
        <f t="shared" si="25"/>
        <v>237.83999999999992</v>
      </c>
      <c r="H291" s="149">
        <v>79</v>
      </c>
      <c r="I291" s="142">
        <v>779.81</v>
      </c>
      <c r="J291" s="142">
        <v>541.97</v>
      </c>
    </row>
    <row r="292" spans="1:10" ht="23.25">
      <c r="A292" s="147"/>
      <c r="B292" s="149">
        <v>32</v>
      </c>
      <c r="C292" s="161">
        <v>84.9982</v>
      </c>
      <c r="D292" s="161">
        <v>85.001</v>
      </c>
      <c r="E292" s="142">
        <f t="shared" si="23"/>
        <v>0.0028000000000076852</v>
      </c>
      <c r="F292" s="186">
        <f t="shared" si="24"/>
        <v>11.848842622012125</v>
      </c>
      <c r="G292" s="142">
        <f t="shared" si="25"/>
        <v>236.31</v>
      </c>
      <c r="H292" s="149">
        <v>80</v>
      </c>
      <c r="I292" s="142">
        <v>668.11</v>
      </c>
      <c r="J292" s="142">
        <v>431.8</v>
      </c>
    </row>
    <row r="293" spans="1:10" ht="23.25">
      <c r="A293" s="147"/>
      <c r="B293" s="149">
        <v>33</v>
      </c>
      <c r="C293" s="161">
        <v>85.9556</v>
      </c>
      <c r="D293" s="161">
        <v>85.9594</v>
      </c>
      <c r="E293" s="142">
        <f t="shared" si="23"/>
        <v>0.0037999999999982492</v>
      </c>
      <c r="F293" s="186">
        <f t="shared" si="24"/>
        <v>12.723498292366735</v>
      </c>
      <c r="G293" s="142">
        <f t="shared" si="25"/>
        <v>298.66</v>
      </c>
      <c r="H293" s="149">
        <v>81</v>
      </c>
      <c r="I293" s="142">
        <v>669.24</v>
      </c>
      <c r="J293" s="142">
        <v>370.58</v>
      </c>
    </row>
    <row r="294" spans="1:10" ht="23.25">
      <c r="A294" s="147">
        <v>21938</v>
      </c>
      <c r="B294" s="149">
        <v>34</v>
      </c>
      <c r="C294" s="161">
        <v>83.722</v>
      </c>
      <c r="D294" s="161">
        <v>83.7397</v>
      </c>
      <c r="E294" s="142">
        <f t="shared" si="23"/>
        <v>0.017700000000004934</v>
      </c>
      <c r="F294" s="186">
        <f t="shared" si="24"/>
        <v>64.91125128357392</v>
      </c>
      <c r="G294" s="142">
        <f t="shared" si="25"/>
        <v>272.67999999999995</v>
      </c>
      <c r="H294" s="149">
        <v>82</v>
      </c>
      <c r="I294" s="142">
        <v>784.75</v>
      </c>
      <c r="J294" s="142">
        <v>512.07</v>
      </c>
    </row>
    <row r="295" spans="1:10" ht="23.25">
      <c r="A295" s="147"/>
      <c r="B295" s="149">
        <v>35</v>
      </c>
      <c r="C295" s="161">
        <v>84.9963</v>
      </c>
      <c r="D295" s="161">
        <v>84.9963</v>
      </c>
      <c r="E295" s="142">
        <f t="shared" si="23"/>
        <v>0</v>
      </c>
      <c r="F295" s="186">
        <f t="shared" si="24"/>
        <v>0</v>
      </c>
      <c r="G295" s="142">
        <f t="shared" si="25"/>
        <v>268.61999999999995</v>
      </c>
      <c r="H295" s="149">
        <v>83</v>
      </c>
      <c r="I295" s="142">
        <v>595.31</v>
      </c>
      <c r="J295" s="142">
        <v>326.69</v>
      </c>
    </row>
    <row r="296" spans="1:10" ht="23.25">
      <c r="A296" s="147"/>
      <c r="B296" s="149">
        <v>36</v>
      </c>
      <c r="C296" s="161">
        <v>84.5677</v>
      </c>
      <c r="D296" s="161">
        <v>84.6577</v>
      </c>
      <c r="E296" s="142">
        <f t="shared" si="23"/>
        <v>0.09000000000000341</v>
      </c>
      <c r="F296" s="186">
        <f t="shared" si="24"/>
        <v>315.7340817400576</v>
      </c>
      <c r="G296" s="142">
        <f t="shared" si="25"/>
        <v>285.04999999999995</v>
      </c>
      <c r="H296" s="149">
        <v>84</v>
      </c>
      <c r="I296" s="142">
        <v>650.93</v>
      </c>
      <c r="J296" s="142">
        <v>365.88</v>
      </c>
    </row>
    <row r="297" spans="1:10" ht="23.25">
      <c r="A297" s="147">
        <v>21960</v>
      </c>
      <c r="B297" s="149">
        <v>19</v>
      </c>
      <c r="C297" s="161">
        <v>88.9553</v>
      </c>
      <c r="D297" s="161">
        <v>88.964</v>
      </c>
      <c r="E297" s="142">
        <f t="shared" si="23"/>
        <v>0.008700000000004593</v>
      </c>
      <c r="F297" s="186">
        <f t="shared" si="24"/>
        <v>27.743231608165413</v>
      </c>
      <c r="G297" s="142">
        <f t="shared" si="25"/>
        <v>313.59000000000003</v>
      </c>
      <c r="H297" s="149">
        <v>85</v>
      </c>
      <c r="I297" s="142">
        <v>681.73</v>
      </c>
      <c r="J297" s="142">
        <v>368.14</v>
      </c>
    </row>
    <row r="298" spans="1:10" ht="23.25">
      <c r="A298" s="147"/>
      <c r="B298" s="149">
        <v>20</v>
      </c>
      <c r="C298" s="161">
        <v>84.6307</v>
      </c>
      <c r="D298" s="161">
        <v>84.6311</v>
      </c>
      <c r="E298" s="142">
        <f t="shared" si="23"/>
        <v>0.00039999999999906777</v>
      </c>
      <c r="F298" s="186">
        <f t="shared" si="24"/>
        <v>1.224927269940492</v>
      </c>
      <c r="G298" s="142">
        <f t="shared" si="25"/>
        <v>326.55000000000007</v>
      </c>
      <c r="H298" s="149">
        <v>86</v>
      </c>
      <c r="I298" s="142">
        <v>673.33</v>
      </c>
      <c r="J298" s="142">
        <v>346.78</v>
      </c>
    </row>
    <row r="299" spans="1:10" ht="23.25">
      <c r="A299" s="147"/>
      <c r="B299" s="149">
        <v>21</v>
      </c>
      <c r="C299" s="161">
        <v>86.3283</v>
      </c>
      <c r="D299" s="161">
        <v>86.3291</v>
      </c>
      <c r="E299" s="142">
        <f t="shared" si="23"/>
        <v>0.0007999999999981355</v>
      </c>
      <c r="F299" s="186">
        <f t="shared" si="24"/>
        <v>2.948765204563714</v>
      </c>
      <c r="G299" s="142">
        <f t="shared" si="25"/>
        <v>271.3</v>
      </c>
      <c r="H299" s="149">
        <v>87</v>
      </c>
      <c r="I299" s="142">
        <v>658.35</v>
      </c>
      <c r="J299" s="142">
        <v>387.05</v>
      </c>
    </row>
    <row r="300" spans="1:10" ht="23.25">
      <c r="A300" s="147">
        <v>21989</v>
      </c>
      <c r="B300" s="149">
        <v>31</v>
      </c>
      <c r="C300" s="161">
        <v>84.8237</v>
      </c>
      <c r="D300" s="161">
        <v>84.8297</v>
      </c>
      <c r="E300" s="142">
        <f t="shared" si="23"/>
        <v>0.006000000000000227</v>
      </c>
      <c r="F300" s="186">
        <f t="shared" si="24"/>
        <v>19.986009793145563</v>
      </c>
      <c r="G300" s="142">
        <f t="shared" si="25"/>
        <v>300.2099999999999</v>
      </c>
      <c r="H300" s="149">
        <v>88</v>
      </c>
      <c r="I300" s="142">
        <v>610.56</v>
      </c>
      <c r="J300" s="142">
        <v>310.35</v>
      </c>
    </row>
    <row r="301" spans="1:10" ht="23.25">
      <c r="A301" s="147"/>
      <c r="B301" s="149">
        <v>32</v>
      </c>
      <c r="C301" s="161">
        <v>84.981</v>
      </c>
      <c r="D301" s="161">
        <v>84.9865</v>
      </c>
      <c r="E301" s="142">
        <f t="shared" si="23"/>
        <v>0.005500000000012051</v>
      </c>
      <c r="F301" s="186">
        <f t="shared" si="24"/>
        <v>21.995600879872224</v>
      </c>
      <c r="G301" s="142">
        <f t="shared" si="25"/>
        <v>250.05000000000007</v>
      </c>
      <c r="H301" s="149">
        <v>89</v>
      </c>
      <c r="I301" s="142">
        <v>801.61</v>
      </c>
      <c r="J301" s="142">
        <v>551.56</v>
      </c>
    </row>
    <row r="302" spans="1:10" ht="24" thickBot="1">
      <c r="A302" s="248"/>
      <c r="B302" s="249">
        <v>33</v>
      </c>
      <c r="C302" s="250">
        <v>85.9503</v>
      </c>
      <c r="D302" s="250">
        <v>85.9555</v>
      </c>
      <c r="E302" s="251">
        <f t="shared" si="23"/>
        <v>0.005200000000002092</v>
      </c>
      <c r="F302" s="252">
        <f t="shared" si="24"/>
        <v>18.119098226426328</v>
      </c>
      <c r="G302" s="251">
        <f t="shared" si="25"/>
        <v>286.99</v>
      </c>
      <c r="H302" s="249">
        <v>90</v>
      </c>
      <c r="I302" s="251">
        <v>723.26</v>
      </c>
      <c r="J302" s="251">
        <v>436.27</v>
      </c>
    </row>
    <row r="303" spans="1:10" ht="23.25">
      <c r="A303" s="199">
        <v>22009</v>
      </c>
      <c r="B303" s="200">
        <v>1</v>
      </c>
      <c r="C303" s="201">
        <v>85.3809</v>
      </c>
      <c r="D303" s="201">
        <v>85.3821</v>
      </c>
      <c r="E303" s="206">
        <f t="shared" si="23"/>
        <v>0.0011999999999972033</v>
      </c>
      <c r="F303" s="203">
        <f t="shared" si="24"/>
        <v>4.510260843408267</v>
      </c>
      <c r="G303" s="206">
        <f t="shared" si="25"/>
        <v>266.05999999999995</v>
      </c>
      <c r="H303" s="200">
        <v>1</v>
      </c>
      <c r="I303" s="206">
        <v>813.52</v>
      </c>
      <c r="J303" s="206">
        <v>547.46</v>
      </c>
    </row>
    <row r="304" spans="1:10" ht="23.25">
      <c r="A304" s="147"/>
      <c r="B304" s="149">
        <v>2</v>
      </c>
      <c r="C304" s="161">
        <v>85.4627</v>
      </c>
      <c r="D304" s="161">
        <v>85.4635</v>
      </c>
      <c r="E304" s="142">
        <f t="shared" si="23"/>
        <v>0.0007999999999981355</v>
      </c>
      <c r="F304" s="186">
        <f t="shared" si="24"/>
        <v>2.8601051088560854</v>
      </c>
      <c r="G304" s="142">
        <f t="shared" si="25"/>
        <v>279.71</v>
      </c>
      <c r="H304" s="149">
        <v>2</v>
      </c>
      <c r="I304" s="142">
        <v>678.25</v>
      </c>
      <c r="J304" s="142">
        <v>398.54</v>
      </c>
    </row>
    <row r="305" spans="1:10" ht="23.25">
      <c r="A305" s="147"/>
      <c r="B305" s="149">
        <v>3</v>
      </c>
      <c r="C305" s="161">
        <v>85.8694</v>
      </c>
      <c r="D305" s="161">
        <v>85.8702</v>
      </c>
      <c r="E305" s="142">
        <f t="shared" si="23"/>
        <v>0.0007999999999981355</v>
      </c>
      <c r="F305" s="186">
        <f t="shared" si="24"/>
        <v>3.2867707477326853</v>
      </c>
      <c r="G305" s="142">
        <f t="shared" si="25"/>
        <v>243.39999999999998</v>
      </c>
      <c r="H305" s="149">
        <v>3</v>
      </c>
      <c r="I305" s="142">
        <v>887.98</v>
      </c>
      <c r="J305" s="142">
        <v>644.58</v>
      </c>
    </row>
    <row r="306" spans="1:10" ht="23.25">
      <c r="A306" s="147">
        <v>22030</v>
      </c>
      <c r="B306" s="149">
        <v>4</v>
      </c>
      <c r="C306" s="161">
        <v>85.0175</v>
      </c>
      <c r="D306" s="161">
        <v>85.0175</v>
      </c>
      <c r="E306" s="142">
        <f t="shared" si="23"/>
        <v>0</v>
      </c>
      <c r="F306" s="186">
        <f t="shared" si="24"/>
        <v>0</v>
      </c>
      <c r="G306" s="142">
        <f t="shared" si="25"/>
        <v>291.68</v>
      </c>
      <c r="H306" s="149">
        <v>4</v>
      </c>
      <c r="I306" s="142">
        <v>639.01</v>
      </c>
      <c r="J306" s="142">
        <v>347.33</v>
      </c>
    </row>
    <row r="307" spans="1:10" ht="23.25">
      <c r="A307" s="147"/>
      <c r="B307" s="149">
        <v>5</v>
      </c>
      <c r="C307" s="161">
        <v>85.0226</v>
      </c>
      <c r="D307" s="161">
        <v>85.0226</v>
      </c>
      <c r="E307" s="142">
        <f t="shared" si="23"/>
        <v>0</v>
      </c>
      <c r="F307" s="186">
        <f t="shared" si="24"/>
        <v>0</v>
      </c>
      <c r="G307" s="142">
        <f t="shared" si="25"/>
        <v>269.90999999999997</v>
      </c>
      <c r="H307" s="149">
        <v>5</v>
      </c>
      <c r="I307" s="142">
        <v>809.79</v>
      </c>
      <c r="J307" s="142">
        <v>539.88</v>
      </c>
    </row>
    <row r="308" spans="1:10" ht="23.25">
      <c r="A308" s="147"/>
      <c r="B308" s="149">
        <v>6</v>
      </c>
      <c r="C308" s="161">
        <v>87.3796</v>
      </c>
      <c r="D308" s="161">
        <v>87.38</v>
      </c>
      <c r="E308" s="142">
        <f t="shared" si="23"/>
        <v>0.00039999999999906777</v>
      </c>
      <c r="F308" s="186">
        <f t="shared" si="24"/>
        <v>1.468752294922038</v>
      </c>
      <c r="G308" s="142">
        <f t="shared" si="25"/>
        <v>272.34</v>
      </c>
      <c r="H308" s="149">
        <v>6</v>
      </c>
      <c r="I308" s="142">
        <v>697.91</v>
      </c>
      <c r="J308" s="142">
        <v>425.57</v>
      </c>
    </row>
    <row r="309" spans="1:10" ht="23.25">
      <c r="A309" s="147">
        <v>22044</v>
      </c>
      <c r="B309" s="149">
        <v>25</v>
      </c>
      <c r="C309" s="161">
        <v>87.0343</v>
      </c>
      <c r="D309" s="161">
        <v>87.0343</v>
      </c>
      <c r="E309" s="142">
        <f t="shared" si="23"/>
        <v>0</v>
      </c>
      <c r="F309" s="186">
        <f t="shared" si="24"/>
        <v>0</v>
      </c>
      <c r="G309" s="142">
        <f t="shared" si="25"/>
        <v>302.06000000000006</v>
      </c>
      <c r="H309" s="149">
        <v>7</v>
      </c>
      <c r="I309" s="142">
        <v>699.71</v>
      </c>
      <c r="J309" s="142">
        <v>397.65</v>
      </c>
    </row>
    <row r="310" spans="1:10" ht="23.25">
      <c r="A310" s="147"/>
      <c r="B310" s="149">
        <v>26</v>
      </c>
      <c r="C310" s="161">
        <v>85.7965</v>
      </c>
      <c r="D310" s="161">
        <v>85.7965</v>
      </c>
      <c r="E310" s="142">
        <f t="shared" si="23"/>
        <v>0</v>
      </c>
      <c r="F310" s="186">
        <f t="shared" si="24"/>
        <v>0</v>
      </c>
      <c r="G310" s="142">
        <f t="shared" si="25"/>
        <v>280.71999999999997</v>
      </c>
      <c r="H310" s="149">
        <v>8</v>
      </c>
      <c r="I310" s="142">
        <v>618.54</v>
      </c>
      <c r="J310" s="142">
        <v>337.82</v>
      </c>
    </row>
    <row r="311" spans="1:10" ht="23.25">
      <c r="A311" s="147"/>
      <c r="B311" s="149">
        <v>27</v>
      </c>
      <c r="C311" s="161">
        <v>86.2998</v>
      </c>
      <c r="D311" s="161">
        <v>86.3049</v>
      </c>
      <c r="E311" s="142">
        <f t="shared" si="23"/>
        <v>0.005099999999998772</v>
      </c>
      <c r="F311" s="186">
        <f t="shared" si="24"/>
        <v>16.74052191038494</v>
      </c>
      <c r="G311" s="142">
        <f t="shared" si="25"/>
        <v>304.65000000000003</v>
      </c>
      <c r="H311" s="149">
        <v>9</v>
      </c>
      <c r="I311" s="142">
        <v>702.72</v>
      </c>
      <c r="J311" s="142">
        <v>398.07</v>
      </c>
    </row>
    <row r="312" spans="1:10" ht="23.25">
      <c r="A312" s="147">
        <v>22051</v>
      </c>
      <c r="B312" s="149">
        <v>28</v>
      </c>
      <c r="C312" s="161">
        <v>87.1902</v>
      </c>
      <c r="D312" s="161">
        <v>87.298</v>
      </c>
      <c r="E312" s="142">
        <f t="shared" si="23"/>
        <v>0.10779999999999745</v>
      </c>
      <c r="F312" s="186">
        <f t="shared" si="24"/>
        <v>429.63612450678517</v>
      </c>
      <c r="G312" s="142">
        <f t="shared" si="25"/>
        <v>250.90999999999997</v>
      </c>
      <c r="H312" s="149">
        <v>10</v>
      </c>
      <c r="I312" s="142">
        <v>774.41</v>
      </c>
      <c r="J312" s="142">
        <v>523.5</v>
      </c>
    </row>
    <row r="313" spans="1:10" ht="23.25">
      <c r="A313" s="147"/>
      <c r="B313" s="149">
        <v>29</v>
      </c>
      <c r="C313" s="161">
        <v>85.1994</v>
      </c>
      <c r="D313" s="161">
        <v>85.3362</v>
      </c>
      <c r="E313" s="142">
        <f t="shared" si="23"/>
        <v>0.13680000000000803</v>
      </c>
      <c r="F313" s="186">
        <f t="shared" si="24"/>
        <v>431.3416364496548</v>
      </c>
      <c r="G313" s="142">
        <f t="shared" si="25"/>
        <v>317.15000000000003</v>
      </c>
      <c r="H313" s="149">
        <v>11</v>
      </c>
      <c r="I313" s="142">
        <v>691.97</v>
      </c>
      <c r="J313" s="142">
        <v>374.82</v>
      </c>
    </row>
    <row r="314" spans="1:10" ht="23.25">
      <c r="A314" s="147"/>
      <c r="B314" s="149">
        <v>30</v>
      </c>
      <c r="C314" s="161">
        <v>84.9486</v>
      </c>
      <c r="D314" s="161">
        <v>85.0589</v>
      </c>
      <c r="E314" s="142">
        <f t="shared" si="23"/>
        <v>0.11029999999999518</v>
      </c>
      <c r="F314" s="186">
        <f t="shared" si="24"/>
        <v>377.9727229113673</v>
      </c>
      <c r="G314" s="142">
        <f t="shared" si="25"/>
        <v>291.81999999999994</v>
      </c>
      <c r="H314" s="149">
        <v>12</v>
      </c>
      <c r="I314" s="142">
        <v>835.05</v>
      </c>
      <c r="J314" s="142">
        <v>543.23</v>
      </c>
    </row>
    <row r="315" spans="1:10" ht="23.25">
      <c r="A315" s="147">
        <v>22061</v>
      </c>
      <c r="B315" s="149">
        <v>31</v>
      </c>
      <c r="C315" s="161">
        <v>84.8676</v>
      </c>
      <c r="D315" s="161">
        <v>84.8723</v>
      </c>
      <c r="E315" s="142">
        <f t="shared" si="23"/>
        <v>0.004699999999999704</v>
      </c>
      <c r="F315" s="186">
        <f t="shared" si="24"/>
        <v>14.51020345157514</v>
      </c>
      <c r="G315" s="142">
        <f t="shared" si="25"/>
        <v>323.91</v>
      </c>
      <c r="H315" s="149">
        <v>13</v>
      </c>
      <c r="I315" s="142">
        <v>653.47</v>
      </c>
      <c r="J315" s="142">
        <v>329.56</v>
      </c>
    </row>
    <row r="316" spans="1:10" ht="23.25">
      <c r="A316" s="147"/>
      <c r="B316" s="149">
        <v>32</v>
      </c>
      <c r="C316" s="161">
        <v>85.0116</v>
      </c>
      <c r="D316" s="161">
        <v>85.0195</v>
      </c>
      <c r="E316" s="142">
        <f t="shared" si="23"/>
        <v>0.007899999999992247</v>
      </c>
      <c r="F316" s="186">
        <f t="shared" si="24"/>
        <v>26.995626025123862</v>
      </c>
      <c r="G316" s="142">
        <f t="shared" si="25"/>
        <v>292.64</v>
      </c>
      <c r="H316" s="149">
        <v>14</v>
      </c>
      <c r="I316" s="142">
        <v>771.89</v>
      </c>
      <c r="J316" s="142">
        <v>479.25</v>
      </c>
    </row>
    <row r="317" spans="1:10" ht="23.25">
      <c r="A317" s="147"/>
      <c r="B317" s="149">
        <v>33</v>
      </c>
      <c r="C317" s="161">
        <v>85.9947</v>
      </c>
      <c r="D317" s="161">
        <v>86.0071</v>
      </c>
      <c r="E317" s="142">
        <f t="shared" si="23"/>
        <v>0.012399999999999523</v>
      </c>
      <c r="F317" s="186">
        <f t="shared" si="24"/>
        <v>48.8188976377934</v>
      </c>
      <c r="G317" s="142">
        <f t="shared" si="25"/>
        <v>254</v>
      </c>
      <c r="H317" s="149">
        <v>15</v>
      </c>
      <c r="I317" s="142">
        <v>810.67</v>
      </c>
      <c r="J317" s="142">
        <v>556.67</v>
      </c>
    </row>
    <row r="318" spans="1:10" ht="23.25">
      <c r="A318" s="147">
        <v>22074</v>
      </c>
      <c r="B318" s="149">
        <v>1</v>
      </c>
      <c r="C318" s="161">
        <v>85.4158</v>
      </c>
      <c r="D318" s="161">
        <v>85.4213</v>
      </c>
      <c r="E318" s="142">
        <f t="shared" si="23"/>
        <v>0.00549999999999784</v>
      </c>
      <c r="F318" s="186">
        <f t="shared" si="24"/>
        <v>19.60225247700421</v>
      </c>
      <c r="G318" s="142">
        <f t="shared" si="25"/>
        <v>280.5799999999999</v>
      </c>
      <c r="H318" s="149">
        <v>16</v>
      </c>
      <c r="I318" s="142">
        <v>807.92</v>
      </c>
      <c r="J318" s="142">
        <v>527.34</v>
      </c>
    </row>
    <row r="319" spans="1:10" ht="23.25">
      <c r="A319" s="147"/>
      <c r="B319" s="149">
        <v>2</v>
      </c>
      <c r="C319" s="161">
        <v>87.4556</v>
      </c>
      <c r="D319" s="161">
        <v>87.461</v>
      </c>
      <c r="E319" s="142">
        <f t="shared" si="23"/>
        <v>0.00539999999999452</v>
      </c>
      <c r="F319" s="186">
        <f t="shared" si="24"/>
        <v>19.558131111896124</v>
      </c>
      <c r="G319" s="142">
        <f t="shared" si="25"/>
        <v>276.1</v>
      </c>
      <c r="H319" s="149">
        <v>17</v>
      </c>
      <c r="I319" s="142">
        <v>668.83</v>
      </c>
      <c r="J319" s="142">
        <v>392.73</v>
      </c>
    </row>
    <row r="320" spans="1:10" ht="23.25">
      <c r="A320" s="147"/>
      <c r="B320" s="149">
        <v>3</v>
      </c>
      <c r="C320" s="161">
        <v>85.8763</v>
      </c>
      <c r="D320" s="161">
        <v>85.8824</v>
      </c>
      <c r="E320" s="142">
        <f t="shared" si="23"/>
        <v>0.006100000000003547</v>
      </c>
      <c r="F320" s="186">
        <f t="shared" si="24"/>
        <v>22.901336537030883</v>
      </c>
      <c r="G320" s="142">
        <f t="shared" si="25"/>
        <v>266.36000000000007</v>
      </c>
      <c r="H320" s="149">
        <v>18</v>
      </c>
      <c r="I320" s="142">
        <v>769.2</v>
      </c>
      <c r="J320" s="142">
        <v>502.84</v>
      </c>
    </row>
    <row r="321" spans="1:10" ht="23.25">
      <c r="A321" s="147">
        <v>22079</v>
      </c>
      <c r="B321" s="149">
        <v>4</v>
      </c>
      <c r="C321" s="161">
        <v>85.0026</v>
      </c>
      <c r="D321" s="161">
        <v>85.0047</v>
      </c>
      <c r="E321" s="142">
        <f t="shared" si="23"/>
        <v>0.0020999999999986585</v>
      </c>
      <c r="F321" s="186">
        <f t="shared" si="24"/>
        <v>8.395298632760289</v>
      </c>
      <c r="G321" s="142">
        <f t="shared" si="25"/>
        <v>250.14</v>
      </c>
      <c r="H321" s="149">
        <v>19</v>
      </c>
      <c r="I321" s="142">
        <v>796.52</v>
      </c>
      <c r="J321" s="142">
        <v>546.38</v>
      </c>
    </row>
    <row r="322" spans="1:10" ht="23.25">
      <c r="A322" s="147"/>
      <c r="B322" s="149">
        <v>5</v>
      </c>
      <c r="C322" s="161">
        <v>85.0152</v>
      </c>
      <c r="D322" s="161">
        <v>85.021</v>
      </c>
      <c r="E322" s="142">
        <f t="shared" si="23"/>
        <v>0.005800000000007799</v>
      </c>
      <c r="F322" s="186">
        <f t="shared" si="24"/>
        <v>18.7344552472877</v>
      </c>
      <c r="G322" s="142">
        <f t="shared" si="25"/>
        <v>309.59000000000003</v>
      </c>
      <c r="H322" s="149">
        <v>20</v>
      </c>
      <c r="I322" s="142">
        <v>677.09</v>
      </c>
      <c r="J322" s="142">
        <v>367.5</v>
      </c>
    </row>
    <row r="323" spans="1:10" ht="23.25">
      <c r="A323" s="147"/>
      <c r="B323" s="149">
        <v>6</v>
      </c>
      <c r="C323" s="161">
        <v>87.4124</v>
      </c>
      <c r="D323" s="161">
        <v>87.4173</v>
      </c>
      <c r="E323" s="142">
        <f t="shared" si="23"/>
        <v>0.004899999999992133</v>
      </c>
      <c r="F323" s="186">
        <f t="shared" si="24"/>
        <v>18.177771182638864</v>
      </c>
      <c r="G323" s="142">
        <f t="shared" si="25"/>
        <v>269.56000000000006</v>
      </c>
      <c r="H323" s="149">
        <v>21</v>
      </c>
      <c r="I323" s="142">
        <v>788.59</v>
      </c>
      <c r="J323" s="142">
        <v>519.03</v>
      </c>
    </row>
    <row r="324" spans="1:10" ht="23.25">
      <c r="A324" s="147">
        <v>22087</v>
      </c>
      <c r="B324" s="149">
        <v>7</v>
      </c>
      <c r="C324" s="161">
        <v>86.437</v>
      </c>
      <c r="D324" s="161">
        <v>86.4375</v>
      </c>
      <c r="E324" s="142">
        <f t="shared" si="23"/>
        <v>0.0005000000000023874</v>
      </c>
      <c r="F324" s="186">
        <f t="shared" si="24"/>
        <v>2.056851371929686</v>
      </c>
      <c r="G324" s="142">
        <f t="shared" si="25"/>
        <v>243.09000000000003</v>
      </c>
      <c r="H324" s="149">
        <v>22</v>
      </c>
      <c r="I324" s="142">
        <v>797.12</v>
      </c>
      <c r="J324" s="142">
        <v>554.03</v>
      </c>
    </row>
    <row r="325" spans="1:10" ht="23.25">
      <c r="A325" s="147"/>
      <c r="B325" s="149">
        <v>8</v>
      </c>
      <c r="C325" s="161">
        <v>84.8025</v>
      </c>
      <c r="D325" s="161">
        <v>84.803</v>
      </c>
      <c r="E325" s="142">
        <f t="shared" si="23"/>
        <v>0.0005000000000023874</v>
      </c>
      <c r="F325" s="186">
        <f t="shared" si="24"/>
        <v>1.8621280399329163</v>
      </c>
      <c r="G325" s="142">
        <f t="shared" si="25"/>
        <v>268.51000000000005</v>
      </c>
      <c r="H325" s="149">
        <v>23</v>
      </c>
      <c r="I325" s="142">
        <v>759.71</v>
      </c>
      <c r="J325" s="142">
        <v>491.2</v>
      </c>
    </row>
    <row r="326" spans="1:10" ht="23.25">
      <c r="A326" s="147"/>
      <c r="B326" s="149">
        <v>9</v>
      </c>
      <c r="C326" s="161">
        <v>87.6465</v>
      </c>
      <c r="D326" s="161">
        <v>87.6471</v>
      </c>
      <c r="E326" s="142">
        <f t="shared" si="23"/>
        <v>0.0005999999999914962</v>
      </c>
      <c r="F326" s="186">
        <f t="shared" si="24"/>
        <v>2.000933769063884</v>
      </c>
      <c r="G326" s="142">
        <f t="shared" si="25"/>
        <v>299.85999999999996</v>
      </c>
      <c r="H326" s="149">
        <v>24</v>
      </c>
      <c r="I326" s="142">
        <v>625.05</v>
      </c>
      <c r="J326" s="142">
        <v>325.19</v>
      </c>
    </row>
    <row r="327" spans="1:10" ht="23.25">
      <c r="A327" s="147">
        <v>22100</v>
      </c>
      <c r="B327" s="149">
        <v>10</v>
      </c>
      <c r="C327" s="161">
        <v>85.0948</v>
      </c>
      <c r="D327" s="161">
        <v>85.1013</v>
      </c>
      <c r="E327" s="142">
        <f t="shared" si="23"/>
        <v>0.006499999999988404</v>
      </c>
      <c r="F327" s="186">
        <f t="shared" si="24"/>
        <v>24.96735038790968</v>
      </c>
      <c r="G327" s="142">
        <f t="shared" si="25"/>
        <v>260.3399999999999</v>
      </c>
      <c r="H327" s="149">
        <v>25</v>
      </c>
      <c r="I327" s="142">
        <v>808.29</v>
      </c>
      <c r="J327" s="142">
        <v>547.95</v>
      </c>
    </row>
    <row r="328" spans="1:10" ht="23.25">
      <c r="A328" s="147"/>
      <c r="B328" s="149">
        <v>11</v>
      </c>
      <c r="C328" s="247">
        <v>86.086</v>
      </c>
      <c r="D328" s="161">
        <v>86.0905</v>
      </c>
      <c r="E328" s="142">
        <f t="shared" si="23"/>
        <v>0.004500000000007276</v>
      </c>
      <c r="F328" s="186">
        <f t="shared" si="24"/>
        <v>14.359105268219395</v>
      </c>
      <c r="G328" s="142">
        <f t="shared" si="25"/>
        <v>313.39</v>
      </c>
      <c r="H328" s="149">
        <v>26</v>
      </c>
      <c r="I328" s="142">
        <v>710.91</v>
      </c>
      <c r="J328" s="142">
        <v>397.52</v>
      </c>
    </row>
    <row r="329" spans="1:10" ht="23.25">
      <c r="A329" s="147"/>
      <c r="B329" s="149">
        <v>12</v>
      </c>
      <c r="C329" s="161">
        <v>84.852</v>
      </c>
      <c r="D329" s="161">
        <v>84.858</v>
      </c>
      <c r="E329" s="142">
        <f t="shared" si="23"/>
        <v>0.006000000000000227</v>
      </c>
      <c r="F329" s="186">
        <f t="shared" si="24"/>
        <v>19.110106061089365</v>
      </c>
      <c r="G329" s="142">
        <f t="shared" si="25"/>
        <v>313.96999999999997</v>
      </c>
      <c r="H329" s="149">
        <v>27</v>
      </c>
      <c r="I329" s="142">
        <v>688.68</v>
      </c>
      <c r="J329" s="142">
        <v>374.71</v>
      </c>
    </row>
    <row r="330" spans="1:10" ht="23.25">
      <c r="A330" s="147">
        <v>22108</v>
      </c>
      <c r="B330" s="149">
        <v>13</v>
      </c>
      <c r="C330" s="161">
        <v>86.6821</v>
      </c>
      <c r="D330" s="161">
        <v>86.6944</v>
      </c>
      <c r="E330" s="142">
        <f t="shared" si="23"/>
        <v>0.012299999999996203</v>
      </c>
      <c r="F330" s="186">
        <f t="shared" si="24"/>
        <v>39.52442159381813</v>
      </c>
      <c r="G330" s="142">
        <f t="shared" si="25"/>
        <v>311.2</v>
      </c>
      <c r="H330" s="149">
        <v>28</v>
      </c>
      <c r="I330" s="142">
        <v>648.86</v>
      </c>
      <c r="J330" s="142">
        <v>337.66</v>
      </c>
    </row>
    <row r="331" spans="1:10" ht="23.25">
      <c r="A331" s="147"/>
      <c r="B331" s="149">
        <v>14</v>
      </c>
      <c r="C331" s="161">
        <v>85.9385</v>
      </c>
      <c r="D331" s="161">
        <v>85.949</v>
      </c>
      <c r="E331" s="142">
        <f t="shared" si="23"/>
        <v>0.010499999999993292</v>
      </c>
      <c r="F331" s="186">
        <f t="shared" si="24"/>
        <v>35.51857113860122</v>
      </c>
      <c r="G331" s="142">
        <f t="shared" si="25"/>
        <v>295.62</v>
      </c>
      <c r="H331" s="149">
        <v>29</v>
      </c>
      <c r="I331" s="142">
        <v>625.13</v>
      </c>
      <c r="J331" s="142">
        <v>329.51</v>
      </c>
    </row>
    <row r="332" spans="1:10" ht="23.25">
      <c r="A332" s="147"/>
      <c r="B332" s="149">
        <v>15</v>
      </c>
      <c r="C332" s="161">
        <v>86.9938</v>
      </c>
      <c r="D332" s="161">
        <v>87.0077</v>
      </c>
      <c r="E332" s="142">
        <f t="shared" si="23"/>
        <v>0.013900000000006685</v>
      </c>
      <c r="F332" s="186">
        <f t="shared" si="24"/>
        <v>47.845243012552274</v>
      </c>
      <c r="G332" s="142">
        <f t="shared" si="25"/>
        <v>290.52</v>
      </c>
      <c r="H332" s="149">
        <v>30</v>
      </c>
      <c r="I332" s="142">
        <v>833.59</v>
      </c>
      <c r="J332" s="142">
        <v>543.07</v>
      </c>
    </row>
    <row r="333" spans="1:10" ht="23.25">
      <c r="A333" s="147">
        <v>22121</v>
      </c>
      <c r="B333" s="149">
        <v>16</v>
      </c>
      <c r="C333" s="161">
        <v>86.129</v>
      </c>
      <c r="D333" s="161">
        <v>86.2965</v>
      </c>
      <c r="E333" s="142">
        <f t="shared" si="23"/>
        <v>0.16749999999998977</v>
      </c>
      <c r="F333" s="186">
        <f t="shared" si="24"/>
        <v>622.5377239277102</v>
      </c>
      <c r="G333" s="142">
        <f t="shared" si="25"/>
        <v>269.06000000000006</v>
      </c>
      <c r="H333" s="149">
        <v>31</v>
      </c>
      <c r="I333" s="142">
        <v>814.2</v>
      </c>
      <c r="J333" s="142">
        <v>545.14</v>
      </c>
    </row>
    <row r="334" spans="1:10" ht="23.25">
      <c r="A334" s="147"/>
      <c r="B334" s="149">
        <v>17</v>
      </c>
      <c r="C334" s="161">
        <v>87.2517</v>
      </c>
      <c r="D334" s="161">
        <v>87.3681</v>
      </c>
      <c r="E334" s="142">
        <f t="shared" si="23"/>
        <v>0.11639999999999873</v>
      </c>
      <c r="F334" s="186">
        <f t="shared" si="24"/>
        <v>387.019550472133</v>
      </c>
      <c r="G334" s="142">
        <f t="shared" si="25"/>
        <v>300.76</v>
      </c>
      <c r="H334" s="149">
        <v>32</v>
      </c>
      <c r="I334" s="142">
        <v>666.28</v>
      </c>
      <c r="J334" s="142">
        <v>365.52</v>
      </c>
    </row>
    <row r="335" spans="1:10" ht="23.25">
      <c r="A335" s="147"/>
      <c r="B335" s="149">
        <v>18</v>
      </c>
      <c r="C335" s="161">
        <v>85.1638</v>
      </c>
      <c r="D335" s="161">
        <v>85.3015</v>
      </c>
      <c r="E335" s="142">
        <f t="shared" si="23"/>
        <v>0.13770000000000948</v>
      </c>
      <c r="F335" s="186">
        <f t="shared" si="24"/>
        <v>530.0639002233022</v>
      </c>
      <c r="G335" s="142">
        <f t="shared" si="25"/>
        <v>259.7800000000001</v>
      </c>
      <c r="H335" s="149">
        <v>33</v>
      </c>
      <c r="I335" s="142">
        <v>816.32</v>
      </c>
      <c r="J335" s="142">
        <v>556.54</v>
      </c>
    </row>
    <row r="336" spans="1:10" ht="23.25">
      <c r="A336" s="147">
        <v>22135</v>
      </c>
      <c r="B336" s="149">
        <v>28</v>
      </c>
      <c r="C336" s="161">
        <v>87.185</v>
      </c>
      <c r="D336" s="161">
        <v>87.2299</v>
      </c>
      <c r="E336" s="142">
        <f t="shared" si="23"/>
        <v>0.044899999999998386</v>
      </c>
      <c r="F336" s="186">
        <f t="shared" si="24"/>
        <v>158.96056078736243</v>
      </c>
      <c r="G336" s="142">
        <f t="shared" si="25"/>
        <v>282.46</v>
      </c>
      <c r="H336" s="149">
        <v>34</v>
      </c>
      <c r="I336" s="142">
        <v>642.5</v>
      </c>
      <c r="J336" s="142">
        <v>360.04</v>
      </c>
    </row>
    <row r="337" spans="1:10" ht="23.25">
      <c r="A337" s="147"/>
      <c r="B337" s="149">
        <v>29</v>
      </c>
      <c r="C337" s="161">
        <v>85.2448</v>
      </c>
      <c r="D337" s="161">
        <v>85.2895</v>
      </c>
      <c r="E337" s="142">
        <f t="shared" si="23"/>
        <v>0.04470000000000596</v>
      </c>
      <c r="F337" s="186">
        <f t="shared" si="24"/>
        <v>155.21911243838446</v>
      </c>
      <c r="G337" s="142">
        <f t="shared" si="25"/>
        <v>287.98</v>
      </c>
      <c r="H337" s="149">
        <v>35</v>
      </c>
      <c r="I337" s="142">
        <v>682.12</v>
      </c>
      <c r="J337" s="142">
        <v>394.14</v>
      </c>
    </row>
    <row r="338" spans="1:10" ht="23.25">
      <c r="A338" s="147"/>
      <c r="B338" s="149">
        <v>30</v>
      </c>
      <c r="C338" s="161">
        <v>84.9768</v>
      </c>
      <c r="D338" s="161">
        <v>85.0215</v>
      </c>
      <c r="E338" s="142">
        <f t="shared" si="23"/>
        <v>0.04470000000000596</v>
      </c>
      <c r="F338" s="186">
        <f t="shared" si="24"/>
        <v>166.02287921559187</v>
      </c>
      <c r="G338" s="142">
        <f t="shared" si="25"/>
        <v>269.24</v>
      </c>
      <c r="H338" s="149">
        <v>36</v>
      </c>
      <c r="I338" s="142">
        <v>774.96</v>
      </c>
      <c r="J338" s="142">
        <v>505.72</v>
      </c>
    </row>
    <row r="339" spans="1:10" ht="23.25">
      <c r="A339" s="147">
        <v>22149</v>
      </c>
      <c r="B339" s="149">
        <v>31</v>
      </c>
      <c r="C339" s="161">
        <v>84.8783</v>
      </c>
      <c r="D339" s="161">
        <v>84.9548</v>
      </c>
      <c r="E339" s="142">
        <f t="shared" si="23"/>
        <v>0.07650000000001</v>
      </c>
      <c r="F339" s="186">
        <f t="shared" si="24"/>
        <v>281.7990938225587</v>
      </c>
      <c r="G339" s="142">
        <f t="shared" si="25"/>
        <v>271.47</v>
      </c>
      <c r="H339" s="149">
        <v>37</v>
      </c>
      <c r="I339" s="142">
        <v>886.88</v>
      </c>
      <c r="J339" s="142">
        <v>615.41</v>
      </c>
    </row>
    <row r="340" spans="1:10" ht="23.25">
      <c r="A340" s="147"/>
      <c r="B340" s="149">
        <v>32</v>
      </c>
      <c r="C340" s="161">
        <v>84.9938</v>
      </c>
      <c r="D340" s="161">
        <v>85.0644</v>
      </c>
      <c r="E340" s="142">
        <f t="shared" si="23"/>
        <v>0.0706000000000131</v>
      </c>
      <c r="F340" s="186">
        <f t="shared" si="24"/>
        <v>208.87573964500916</v>
      </c>
      <c r="G340" s="142">
        <f t="shared" si="25"/>
        <v>338</v>
      </c>
      <c r="H340" s="149">
        <v>38</v>
      </c>
      <c r="I340" s="142">
        <v>714.23</v>
      </c>
      <c r="J340" s="142">
        <v>376.23</v>
      </c>
    </row>
    <row r="341" spans="1:10" ht="23.25">
      <c r="A341" s="147"/>
      <c r="B341" s="149">
        <v>33</v>
      </c>
      <c r="C341" s="161">
        <v>85.953</v>
      </c>
      <c r="D341" s="161">
        <v>86.0058</v>
      </c>
      <c r="E341" s="142">
        <f t="shared" si="23"/>
        <v>0.05279999999999063</v>
      </c>
      <c r="F341" s="186">
        <f t="shared" si="24"/>
        <v>176.24674544358976</v>
      </c>
      <c r="G341" s="142">
        <f t="shared" si="25"/>
        <v>299.58000000000004</v>
      </c>
      <c r="H341" s="149">
        <v>39</v>
      </c>
      <c r="I341" s="142">
        <v>675.58</v>
      </c>
      <c r="J341" s="142">
        <v>376</v>
      </c>
    </row>
    <row r="342" spans="1:10" ht="23.25">
      <c r="A342" s="147">
        <v>22159</v>
      </c>
      <c r="B342" s="149">
        <v>34</v>
      </c>
      <c r="C342" s="161">
        <v>83.7034</v>
      </c>
      <c r="D342" s="161">
        <v>83.7437</v>
      </c>
      <c r="E342" s="142">
        <f t="shared" si="23"/>
        <v>0.040300000000002</v>
      </c>
      <c r="F342" s="186">
        <f t="shared" si="24"/>
        <v>160.93606485364796</v>
      </c>
      <c r="G342" s="142">
        <f t="shared" si="25"/>
        <v>250.41000000000008</v>
      </c>
      <c r="H342" s="149">
        <v>40</v>
      </c>
      <c r="I342" s="142">
        <v>836.07</v>
      </c>
      <c r="J342" s="142">
        <v>585.66</v>
      </c>
    </row>
    <row r="343" spans="1:10" ht="23.25">
      <c r="A343" s="147"/>
      <c r="B343" s="149">
        <v>35</v>
      </c>
      <c r="C343" s="161">
        <v>85.0034</v>
      </c>
      <c r="D343" s="161">
        <v>85.0427</v>
      </c>
      <c r="E343" s="142">
        <f t="shared" si="23"/>
        <v>0.039299999999997226</v>
      </c>
      <c r="F343" s="186">
        <f t="shared" si="24"/>
        <v>131.42494064139797</v>
      </c>
      <c r="G343" s="142">
        <f t="shared" si="25"/>
        <v>299.03</v>
      </c>
      <c r="H343" s="149">
        <v>41</v>
      </c>
      <c r="I343" s="142">
        <v>642.3</v>
      </c>
      <c r="J343" s="142">
        <v>343.27</v>
      </c>
    </row>
    <row r="344" spans="1:10" ht="23.25">
      <c r="A344" s="147"/>
      <c r="B344" s="149">
        <v>36</v>
      </c>
      <c r="C344" s="161">
        <v>84.5725</v>
      </c>
      <c r="D344" s="161">
        <v>84.6017</v>
      </c>
      <c r="E344" s="142">
        <f t="shared" si="23"/>
        <v>0.02919999999998879</v>
      </c>
      <c r="F344" s="186">
        <f t="shared" si="24"/>
        <v>116.01112435434565</v>
      </c>
      <c r="G344" s="142">
        <f t="shared" si="25"/>
        <v>251.69999999999993</v>
      </c>
      <c r="H344" s="149">
        <v>42</v>
      </c>
      <c r="I344" s="142">
        <v>781.4</v>
      </c>
      <c r="J344" s="142">
        <v>529.7</v>
      </c>
    </row>
    <row r="345" spans="1:10" ht="23.25">
      <c r="A345" s="147">
        <v>22163</v>
      </c>
      <c r="B345" s="149">
        <v>25</v>
      </c>
      <c r="C345" s="161">
        <v>87.0795</v>
      </c>
      <c r="D345" s="161">
        <v>87.135</v>
      </c>
      <c r="E345" s="142">
        <f t="shared" si="23"/>
        <v>0.05550000000000921</v>
      </c>
      <c r="F345" s="186">
        <f t="shared" si="24"/>
        <v>196.6481238706346</v>
      </c>
      <c r="G345" s="142">
        <f t="shared" si="25"/>
        <v>282.23</v>
      </c>
      <c r="H345" s="149">
        <v>43</v>
      </c>
      <c r="I345" s="142">
        <v>783.33</v>
      </c>
      <c r="J345" s="142">
        <v>501.1</v>
      </c>
    </row>
    <row r="346" spans="1:10" ht="23.25">
      <c r="A346" s="147"/>
      <c r="B346" s="149">
        <v>26</v>
      </c>
      <c r="C346" s="161">
        <v>85.7934</v>
      </c>
      <c r="D346" s="161">
        <v>85.813</v>
      </c>
      <c r="E346" s="142">
        <f t="shared" si="23"/>
        <v>0.019599999999996953</v>
      </c>
      <c r="F346" s="186">
        <f t="shared" si="24"/>
        <v>73.99577167017877</v>
      </c>
      <c r="G346" s="142">
        <f t="shared" si="25"/>
        <v>264.88</v>
      </c>
      <c r="H346" s="149">
        <v>44</v>
      </c>
      <c r="I346" s="142">
        <v>794.73</v>
      </c>
      <c r="J346" s="142">
        <v>529.85</v>
      </c>
    </row>
    <row r="347" spans="1:10" ht="23.25">
      <c r="A347" s="147"/>
      <c r="B347" s="149">
        <v>27</v>
      </c>
      <c r="C347" s="161">
        <v>86.3458</v>
      </c>
      <c r="D347" s="161">
        <v>86.4195</v>
      </c>
      <c r="E347" s="142">
        <f t="shared" si="23"/>
        <v>0.07370000000000232</v>
      </c>
      <c r="F347" s="186">
        <f t="shared" si="24"/>
        <v>225.73432570676687</v>
      </c>
      <c r="G347" s="142">
        <f t="shared" si="25"/>
        <v>326.49</v>
      </c>
      <c r="H347" s="149">
        <v>45</v>
      </c>
      <c r="I347" s="142">
        <v>688.77</v>
      </c>
      <c r="J347" s="142">
        <v>362.28</v>
      </c>
    </row>
    <row r="348" spans="1:10" ht="23.25">
      <c r="A348" s="147">
        <v>22171</v>
      </c>
      <c r="B348" s="149">
        <v>28</v>
      </c>
      <c r="C348" s="161">
        <v>87.2231</v>
      </c>
      <c r="D348" s="161">
        <v>87.2577</v>
      </c>
      <c r="E348" s="142">
        <f t="shared" si="23"/>
        <v>0.03459999999999752</v>
      </c>
      <c r="F348" s="186">
        <f t="shared" si="24"/>
        <v>107.23694405702005</v>
      </c>
      <c r="G348" s="142">
        <f t="shared" si="25"/>
        <v>322.65</v>
      </c>
      <c r="H348" s="149">
        <v>46</v>
      </c>
      <c r="I348" s="142">
        <v>682.8</v>
      </c>
      <c r="J348" s="142">
        <v>360.15</v>
      </c>
    </row>
    <row r="349" spans="2:10" ht="23.25">
      <c r="B349" s="149">
        <v>29</v>
      </c>
      <c r="C349" s="161">
        <v>85.2596</v>
      </c>
      <c r="D349" s="161">
        <v>85.2968</v>
      </c>
      <c r="E349" s="142">
        <f t="shared" si="23"/>
        <v>0.03719999999999857</v>
      </c>
      <c r="F349" s="186">
        <f t="shared" si="24"/>
        <v>130.7970887099559</v>
      </c>
      <c r="G349" s="142">
        <f t="shared" si="25"/>
        <v>284.4100000000001</v>
      </c>
      <c r="H349" s="149">
        <v>47</v>
      </c>
      <c r="I349" s="142">
        <v>827.47</v>
      </c>
      <c r="J349" s="142">
        <v>543.06</v>
      </c>
    </row>
    <row r="350" spans="1:10" ht="23.25">
      <c r="A350" s="147"/>
      <c r="B350" s="149">
        <v>30</v>
      </c>
      <c r="C350" s="161">
        <v>84.951</v>
      </c>
      <c r="D350" s="161">
        <v>84.9829</v>
      </c>
      <c r="E350" s="142">
        <f t="shared" si="23"/>
        <v>0.03190000000000737</v>
      </c>
      <c r="F350" s="186">
        <f t="shared" si="24"/>
        <v>117.87311088943342</v>
      </c>
      <c r="G350" s="142">
        <f t="shared" si="25"/>
        <v>270.63</v>
      </c>
      <c r="H350" s="149">
        <v>48</v>
      </c>
      <c r="I350" s="142">
        <v>806.91</v>
      </c>
      <c r="J350" s="142">
        <v>536.28</v>
      </c>
    </row>
    <row r="351" spans="1:10" ht="23.25">
      <c r="A351" s="147">
        <v>22179</v>
      </c>
      <c r="B351" s="149">
        <v>31</v>
      </c>
      <c r="C351" s="161">
        <v>84.8645</v>
      </c>
      <c r="D351" s="161">
        <v>84.8887</v>
      </c>
      <c r="E351" s="142">
        <f t="shared" si="23"/>
        <v>0.024199999999993338</v>
      </c>
      <c r="F351" s="186">
        <f t="shared" si="24"/>
        <v>73.00811536486964</v>
      </c>
      <c r="G351" s="142">
        <f t="shared" si="25"/>
        <v>331.47</v>
      </c>
      <c r="H351" s="149">
        <v>49</v>
      </c>
      <c r="I351" s="142">
        <v>694.94</v>
      </c>
      <c r="J351" s="142">
        <v>363.47</v>
      </c>
    </row>
    <row r="352" spans="1:10" ht="23.25">
      <c r="A352" s="147"/>
      <c r="B352" s="149">
        <v>32</v>
      </c>
      <c r="C352" s="161">
        <v>85.0361</v>
      </c>
      <c r="D352" s="161">
        <v>85.0555</v>
      </c>
      <c r="E352" s="142">
        <f t="shared" si="23"/>
        <v>0.019399999999990314</v>
      </c>
      <c r="F352" s="186">
        <f t="shared" si="24"/>
        <v>74.83701732048881</v>
      </c>
      <c r="G352" s="142">
        <f t="shared" si="25"/>
        <v>259.23</v>
      </c>
      <c r="H352" s="149">
        <v>50</v>
      </c>
      <c r="I352" s="142">
        <v>793.89</v>
      </c>
      <c r="J352" s="142">
        <v>534.66</v>
      </c>
    </row>
    <row r="353" spans="1:10" ht="23.25">
      <c r="A353" s="147"/>
      <c r="B353" s="149">
        <v>33</v>
      </c>
      <c r="C353" s="161">
        <v>85.9911</v>
      </c>
      <c r="D353" s="161">
        <v>86.0239</v>
      </c>
      <c r="E353" s="142">
        <f t="shared" si="23"/>
        <v>0.03279999999999461</v>
      </c>
      <c r="F353" s="186">
        <f t="shared" si="24"/>
        <v>101.74012841587705</v>
      </c>
      <c r="G353" s="142">
        <f t="shared" si="25"/>
        <v>322.39000000000004</v>
      </c>
      <c r="H353" s="149">
        <v>51</v>
      </c>
      <c r="I353" s="142">
        <v>672.45</v>
      </c>
      <c r="J353" s="142">
        <v>350.06</v>
      </c>
    </row>
    <row r="354" spans="1:10" ht="23.25">
      <c r="A354" s="147">
        <v>22192</v>
      </c>
      <c r="B354" s="149">
        <v>19</v>
      </c>
      <c r="C354" s="161">
        <v>89.0237</v>
      </c>
      <c r="D354" s="161">
        <v>89.037</v>
      </c>
      <c r="E354" s="142">
        <f t="shared" si="23"/>
        <v>0.013300000000000978</v>
      </c>
      <c r="F354" s="186">
        <f t="shared" si="24"/>
        <v>46.51813507747536</v>
      </c>
      <c r="G354" s="142">
        <f t="shared" si="25"/>
        <v>285.90999999999997</v>
      </c>
      <c r="H354" s="149">
        <v>52</v>
      </c>
      <c r="I354" s="142">
        <v>789.02</v>
      </c>
      <c r="J354" s="142">
        <v>503.11</v>
      </c>
    </row>
    <row r="355" spans="2:10" ht="23.25">
      <c r="B355" s="149">
        <v>20</v>
      </c>
      <c r="C355" s="161">
        <v>84.6752</v>
      </c>
      <c r="D355" s="161">
        <v>84.692</v>
      </c>
      <c r="E355" s="142">
        <f t="shared" si="23"/>
        <v>0.016799999999989268</v>
      </c>
      <c r="F355" s="186">
        <f t="shared" si="24"/>
        <v>56.48008068579346</v>
      </c>
      <c r="G355" s="142">
        <f t="shared" si="25"/>
        <v>297.45000000000005</v>
      </c>
      <c r="H355" s="149">
        <v>53</v>
      </c>
      <c r="I355" s="142">
        <v>762.97</v>
      </c>
      <c r="J355" s="142">
        <v>465.52</v>
      </c>
    </row>
    <row r="356" spans="2:10" ht="23.25">
      <c r="B356" s="149">
        <v>21</v>
      </c>
      <c r="C356" s="161">
        <v>86.3943</v>
      </c>
      <c r="D356" s="161">
        <v>86.4091</v>
      </c>
      <c r="E356" s="142">
        <f t="shared" si="23"/>
        <v>0.014799999999993929</v>
      </c>
      <c r="F356" s="186">
        <f t="shared" si="24"/>
        <v>50.46716224508603</v>
      </c>
      <c r="G356" s="142">
        <f t="shared" si="25"/>
        <v>293.26</v>
      </c>
      <c r="H356" s="149">
        <v>54</v>
      </c>
      <c r="I356" s="142">
        <v>842.76</v>
      </c>
      <c r="J356" s="142">
        <v>549.5</v>
      </c>
    </row>
    <row r="357" spans="1:10" ht="23.25">
      <c r="A357" s="147">
        <v>22208</v>
      </c>
      <c r="B357" s="149">
        <v>22</v>
      </c>
      <c r="C357" s="161">
        <v>85.1694</v>
      </c>
      <c r="D357" s="161">
        <v>85.1742</v>
      </c>
      <c r="E357" s="142">
        <f t="shared" si="23"/>
        <v>0.004800000000003024</v>
      </c>
      <c r="F357" s="186">
        <f t="shared" si="24"/>
        <v>20.152825594101195</v>
      </c>
      <c r="G357" s="142">
        <f t="shared" si="25"/>
        <v>238.18000000000006</v>
      </c>
      <c r="H357" s="149">
        <v>55</v>
      </c>
      <c r="I357" s="142">
        <v>652.69</v>
      </c>
      <c r="J357" s="142">
        <v>414.51</v>
      </c>
    </row>
    <row r="358" spans="1:10" ht="23.25">
      <c r="A358" s="147"/>
      <c r="B358" s="149">
        <v>23</v>
      </c>
      <c r="C358" s="161">
        <v>87.6795</v>
      </c>
      <c r="D358" s="161">
        <v>87.6814</v>
      </c>
      <c r="E358" s="142">
        <f t="shared" si="23"/>
        <v>0.0018999999999920192</v>
      </c>
      <c r="F358" s="186">
        <f t="shared" si="24"/>
        <v>7.629909244205359</v>
      </c>
      <c r="G358" s="142">
        <f t="shared" si="25"/>
        <v>249.0200000000001</v>
      </c>
      <c r="H358" s="149">
        <v>56</v>
      </c>
      <c r="I358" s="142">
        <v>802.58</v>
      </c>
      <c r="J358" s="142">
        <v>553.56</v>
      </c>
    </row>
    <row r="359" spans="1:10" ht="23.25">
      <c r="A359" s="147"/>
      <c r="B359" s="149">
        <v>24</v>
      </c>
      <c r="C359" s="161">
        <v>88.0946</v>
      </c>
      <c r="D359" s="161">
        <v>88.0991</v>
      </c>
      <c r="E359" s="142">
        <f t="shared" si="23"/>
        <v>0.004500000000007276</v>
      </c>
      <c r="F359" s="186">
        <f t="shared" si="24"/>
        <v>14.114547393536403</v>
      </c>
      <c r="G359" s="142">
        <f t="shared" si="25"/>
        <v>318.82</v>
      </c>
      <c r="H359" s="149">
        <v>57</v>
      </c>
      <c r="I359" s="142">
        <v>653.13</v>
      </c>
      <c r="J359" s="142">
        <v>334.31</v>
      </c>
    </row>
    <row r="360" spans="1:10" ht="23.25">
      <c r="A360" s="147">
        <v>22214</v>
      </c>
      <c r="B360" s="149">
        <v>25</v>
      </c>
      <c r="C360" s="161">
        <v>87.1007</v>
      </c>
      <c r="D360" s="161">
        <v>87.1119</v>
      </c>
      <c r="E360" s="142">
        <f t="shared" si="23"/>
        <v>0.01120000000000232</v>
      </c>
      <c r="F360" s="186">
        <f t="shared" si="24"/>
        <v>35.3446099469904</v>
      </c>
      <c r="G360" s="142">
        <f t="shared" si="25"/>
        <v>316.88</v>
      </c>
      <c r="H360" s="149">
        <v>58</v>
      </c>
      <c r="I360" s="142">
        <v>599.6</v>
      </c>
      <c r="J360" s="142">
        <v>282.72</v>
      </c>
    </row>
    <row r="361" spans="1:10" ht="23.25">
      <c r="A361" s="147"/>
      <c r="B361" s="149">
        <v>26</v>
      </c>
      <c r="C361" s="161">
        <v>85.8265</v>
      </c>
      <c r="D361" s="161">
        <v>85.8357</v>
      </c>
      <c r="E361" s="142">
        <f t="shared" si="23"/>
        <v>0.00920000000000698</v>
      </c>
      <c r="F361" s="186">
        <f t="shared" si="24"/>
        <v>30.118509788538542</v>
      </c>
      <c r="G361" s="142">
        <f t="shared" si="25"/>
        <v>305.4599999999999</v>
      </c>
      <c r="H361" s="149">
        <v>59</v>
      </c>
      <c r="I361" s="142">
        <v>809.68</v>
      </c>
      <c r="J361" s="142">
        <v>504.22</v>
      </c>
    </row>
    <row r="362" spans="1:10" ht="23.25">
      <c r="A362" s="147"/>
      <c r="B362" s="149">
        <v>27</v>
      </c>
      <c r="C362" s="161">
        <v>86.3653</v>
      </c>
      <c r="D362" s="161">
        <v>86.3743</v>
      </c>
      <c r="E362" s="142">
        <f t="shared" si="23"/>
        <v>0.009000000000000341</v>
      </c>
      <c r="F362" s="186">
        <f t="shared" si="24"/>
        <v>30.597674576733333</v>
      </c>
      <c r="G362" s="142">
        <f t="shared" si="25"/>
        <v>294.14</v>
      </c>
      <c r="H362" s="149">
        <v>60</v>
      </c>
      <c r="I362" s="142">
        <v>838.35</v>
      </c>
      <c r="J362" s="142">
        <v>544.21</v>
      </c>
    </row>
    <row r="363" spans="1:10" ht="23.25">
      <c r="A363" s="147">
        <v>22228</v>
      </c>
      <c r="B363" s="149">
        <v>19</v>
      </c>
      <c r="C363" s="161">
        <v>88.962</v>
      </c>
      <c r="D363" s="161">
        <v>88.9748</v>
      </c>
      <c r="E363" s="142">
        <f t="shared" si="23"/>
        <v>0.01279999999999859</v>
      </c>
      <c r="F363" s="186">
        <f t="shared" si="24"/>
        <v>46.862414878811556</v>
      </c>
      <c r="G363" s="142">
        <f t="shared" si="25"/>
        <v>273.14000000000004</v>
      </c>
      <c r="H363" s="149">
        <v>61</v>
      </c>
      <c r="I363" s="142">
        <v>712.2</v>
      </c>
      <c r="J363" s="142">
        <v>439.06</v>
      </c>
    </row>
    <row r="364" spans="1:10" ht="23.25">
      <c r="A364" s="147"/>
      <c r="B364" s="149">
        <v>20</v>
      </c>
      <c r="C364" s="161">
        <v>84.6145</v>
      </c>
      <c r="D364" s="161">
        <v>84.6221</v>
      </c>
      <c r="E364" s="142">
        <f t="shared" si="23"/>
        <v>0.0075999999999964984</v>
      </c>
      <c r="F364" s="186">
        <f t="shared" si="24"/>
        <v>27.02414393911211</v>
      </c>
      <c r="G364" s="142">
        <f t="shared" si="25"/>
        <v>281.22999999999996</v>
      </c>
      <c r="H364" s="149">
        <v>62</v>
      </c>
      <c r="I364" s="142">
        <v>640.93</v>
      </c>
      <c r="J364" s="142">
        <v>359.7</v>
      </c>
    </row>
    <row r="365" spans="1:10" ht="23.25">
      <c r="A365" s="147"/>
      <c r="B365" s="149">
        <v>21</v>
      </c>
      <c r="C365" s="161">
        <v>86.3227</v>
      </c>
      <c r="D365" s="161">
        <v>86.3311</v>
      </c>
      <c r="E365" s="142">
        <f t="shared" si="23"/>
        <v>0.008400000000008845</v>
      </c>
      <c r="F365" s="186">
        <f t="shared" si="24"/>
        <v>28.15485168429309</v>
      </c>
      <c r="G365" s="142">
        <f t="shared" si="25"/>
        <v>298.35</v>
      </c>
      <c r="H365" s="149">
        <v>63</v>
      </c>
      <c r="I365" s="142">
        <v>813.16</v>
      </c>
      <c r="J365" s="142">
        <v>514.81</v>
      </c>
    </row>
    <row r="366" spans="1:10" ht="23.25">
      <c r="A366" s="147">
        <v>22241</v>
      </c>
      <c r="B366" s="149">
        <v>22</v>
      </c>
      <c r="C366" s="161">
        <v>85.1394</v>
      </c>
      <c r="D366" s="161">
        <v>85.15</v>
      </c>
      <c r="E366" s="142">
        <f t="shared" si="23"/>
        <v>0.010600000000010823</v>
      </c>
      <c r="F366" s="186">
        <f t="shared" si="24"/>
        <v>33.600659333726895</v>
      </c>
      <c r="G366" s="142">
        <f t="shared" si="25"/>
        <v>315.46999999999997</v>
      </c>
      <c r="H366" s="149">
        <v>64</v>
      </c>
      <c r="I366" s="142">
        <v>801.05</v>
      </c>
      <c r="J366" s="142">
        <v>485.58</v>
      </c>
    </row>
    <row r="367" spans="1:10" ht="23.25">
      <c r="A367" s="147"/>
      <c r="B367" s="149">
        <v>23</v>
      </c>
      <c r="C367" s="161">
        <v>87.6988</v>
      </c>
      <c r="D367" s="161">
        <v>87.705</v>
      </c>
      <c r="E367" s="142">
        <f t="shared" si="23"/>
        <v>0.006199999999992656</v>
      </c>
      <c r="F367" s="186">
        <f t="shared" si="24"/>
        <v>20.158012810068133</v>
      </c>
      <c r="G367" s="142">
        <f t="shared" si="25"/>
        <v>307.57</v>
      </c>
      <c r="H367" s="149">
        <v>65</v>
      </c>
      <c r="I367" s="142">
        <v>640.48</v>
      </c>
      <c r="J367" s="142">
        <v>332.91</v>
      </c>
    </row>
    <row r="368" spans="1:10" ht="23.25">
      <c r="A368" s="147"/>
      <c r="B368" s="149">
        <v>24</v>
      </c>
      <c r="C368" s="161">
        <v>88.1192</v>
      </c>
      <c r="D368" s="161">
        <v>88.1253</v>
      </c>
      <c r="E368" s="142">
        <f t="shared" si="23"/>
        <v>0.006099999999989336</v>
      </c>
      <c r="F368" s="186">
        <f t="shared" si="24"/>
        <v>22.34350390091695</v>
      </c>
      <c r="G368" s="142">
        <f t="shared" si="25"/>
        <v>273.01</v>
      </c>
      <c r="H368" s="149">
        <v>66</v>
      </c>
      <c r="I368" s="142">
        <v>824.42</v>
      </c>
      <c r="J368" s="142">
        <v>551.41</v>
      </c>
    </row>
    <row r="369" spans="1:10" ht="23.25">
      <c r="A369" s="147">
        <v>22247</v>
      </c>
      <c r="B369" s="149">
        <v>25</v>
      </c>
      <c r="C369" s="161">
        <v>87.0988</v>
      </c>
      <c r="D369" s="161">
        <v>87.1056</v>
      </c>
      <c r="E369" s="142">
        <f t="shared" si="23"/>
        <v>0.006799999999998363</v>
      </c>
      <c r="F369" s="186">
        <f t="shared" si="24"/>
        <v>26.76743819870241</v>
      </c>
      <c r="G369" s="142">
        <f t="shared" si="25"/>
        <v>254.04000000000008</v>
      </c>
      <c r="H369" s="149">
        <v>67</v>
      </c>
      <c r="I369" s="142">
        <v>812.09</v>
      </c>
      <c r="J369" s="142">
        <v>558.05</v>
      </c>
    </row>
    <row r="370" spans="1:10" ht="23.25">
      <c r="A370" s="147"/>
      <c r="B370" s="149">
        <v>26</v>
      </c>
      <c r="C370" s="161">
        <v>85.8716</v>
      </c>
      <c r="D370" s="161">
        <v>85.8818</v>
      </c>
      <c r="E370" s="142">
        <f t="shared" si="23"/>
        <v>0.010199999999997544</v>
      </c>
      <c r="F370" s="186">
        <f t="shared" si="24"/>
        <v>34.44433188126006</v>
      </c>
      <c r="G370" s="142">
        <f t="shared" si="25"/>
        <v>296.13000000000005</v>
      </c>
      <c r="H370" s="149">
        <v>68</v>
      </c>
      <c r="I370" s="142">
        <v>775.34</v>
      </c>
      <c r="J370" s="142">
        <v>479.21</v>
      </c>
    </row>
    <row r="371" spans="1:10" ht="23.25">
      <c r="A371" s="147"/>
      <c r="B371" s="149">
        <v>27</v>
      </c>
      <c r="C371" s="161">
        <v>86.3158</v>
      </c>
      <c r="D371" s="161">
        <v>86.3224</v>
      </c>
      <c r="E371" s="142">
        <f t="shared" si="23"/>
        <v>0.0066000000000059345</v>
      </c>
      <c r="F371" s="186">
        <f t="shared" si="24"/>
        <v>25.775208935428935</v>
      </c>
      <c r="G371" s="142">
        <f t="shared" si="25"/>
        <v>256.06000000000006</v>
      </c>
      <c r="H371" s="149">
        <v>69</v>
      </c>
      <c r="I371" s="142">
        <v>807.35</v>
      </c>
      <c r="J371" s="142">
        <v>551.29</v>
      </c>
    </row>
    <row r="372" spans="1:10" ht="23.25">
      <c r="A372" s="147">
        <v>22254</v>
      </c>
      <c r="B372" s="149">
        <v>28</v>
      </c>
      <c r="C372" s="161">
        <v>87.182</v>
      </c>
      <c r="D372" s="161">
        <v>87.1914</v>
      </c>
      <c r="E372" s="142">
        <f t="shared" si="23"/>
        <v>0.009399999999999409</v>
      </c>
      <c r="F372" s="186">
        <f t="shared" si="24"/>
        <v>36.71874999999769</v>
      </c>
      <c r="G372" s="142">
        <f t="shared" si="25"/>
        <v>256</v>
      </c>
      <c r="H372" s="149">
        <v>70</v>
      </c>
      <c r="I372" s="142">
        <v>584.78</v>
      </c>
      <c r="J372" s="142">
        <v>328.78</v>
      </c>
    </row>
    <row r="373" spans="1:10" ht="23.25">
      <c r="A373" s="147"/>
      <c r="B373" s="149">
        <v>29</v>
      </c>
      <c r="C373" s="161">
        <v>85.2108</v>
      </c>
      <c r="D373" s="161">
        <v>85.2221</v>
      </c>
      <c r="E373" s="142">
        <f t="shared" si="23"/>
        <v>0.011299999999991428</v>
      </c>
      <c r="F373" s="186">
        <f t="shared" si="24"/>
        <v>55.91291439877007</v>
      </c>
      <c r="G373" s="142">
        <f t="shared" si="25"/>
        <v>202.09999999999997</v>
      </c>
      <c r="H373" s="149">
        <v>71</v>
      </c>
      <c r="I373" s="142">
        <v>506.65</v>
      </c>
      <c r="J373" s="142">
        <v>304.55</v>
      </c>
    </row>
    <row r="374" spans="1:10" ht="23.25">
      <c r="A374" s="147"/>
      <c r="B374" s="149">
        <v>30</v>
      </c>
      <c r="C374" s="161">
        <v>84.9523</v>
      </c>
      <c r="D374" s="161">
        <v>84.9612</v>
      </c>
      <c r="E374" s="142">
        <f t="shared" si="23"/>
        <v>0.008900000000011232</v>
      </c>
      <c r="F374" s="186">
        <f t="shared" si="24"/>
        <v>49.8543580551828</v>
      </c>
      <c r="G374" s="142">
        <f t="shared" si="25"/>
        <v>178.51999999999998</v>
      </c>
      <c r="H374" s="149">
        <v>72</v>
      </c>
      <c r="I374" s="142">
        <v>722.77</v>
      </c>
      <c r="J374" s="142">
        <v>544.25</v>
      </c>
    </row>
    <row r="375" spans="1:10" ht="23.25">
      <c r="A375" s="147">
        <v>22263</v>
      </c>
      <c r="B375" s="149">
        <v>31</v>
      </c>
      <c r="C375" s="161">
        <v>84.8562</v>
      </c>
      <c r="D375" s="161">
        <v>84.8668</v>
      </c>
      <c r="E375" s="142">
        <f t="shared" si="23"/>
        <v>0.010599999999996612</v>
      </c>
      <c r="F375" s="186">
        <f t="shared" si="24"/>
        <v>45.84775086503727</v>
      </c>
      <c r="G375" s="142">
        <f t="shared" si="25"/>
        <v>231.19999999999993</v>
      </c>
      <c r="H375" s="149">
        <v>73</v>
      </c>
      <c r="I375" s="142">
        <v>769.18</v>
      </c>
      <c r="J375" s="142">
        <v>537.98</v>
      </c>
    </row>
    <row r="376" spans="1:10" ht="23.25">
      <c r="A376" s="147"/>
      <c r="B376" s="149">
        <v>32</v>
      </c>
      <c r="C376" s="161">
        <v>85.0626</v>
      </c>
      <c r="D376" s="161">
        <v>85.0674</v>
      </c>
      <c r="E376" s="142">
        <f t="shared" si="23"/>
        <v>0.004800000000003024</v>
      </c>
      <c r="F376" s="186">
        <f t="shared" si="24"/>
        <v>20.071924395764093</v>
      </c>
      <c r="G376" s="142">
        <f t="shared" si="25"/>
        <v>239.13999999999993</v>
      </c>
      <c r="H376" s="149">
        <v>74</v>
      </c>
      <c r="I376" s="142">
        <v>670.68</v>
      </c>
      <c r="J376" s="142">
        <v>431.54</v>
      </c>
    </row>
    <row r="377" spans="1:10" ht="23.25">
      <c r="A377" s="147"/>
      <c r="B377" s="149">
        <v>33</v>
      </c>
      <c r="C377" s="161">
        <v>85.989</v>
      </c>
      <c r="D377" s="161">
        <v>85.9941</v>
      </c>
      <c r="E377" s="142">
        <f t="shared" si="23"/>
        <v>0.005099999999998772</v>
      </c>
      <c r="F377" s="186">
        <f t="shared" si="24"/>
        <v>21.380958370011204</v>
      </c>
      <c r="G377" s="142">
        <f t="shared" si="25"/>
        <v>238.52999999999997</v>
      </c>
      <c r="H377" s="149">
        <v>75</v>
      </c>
      <c r="I377" s="142">
        <v>772.01</v>
      </c>
      <c r="J377" s="142">
        <v>533.48</v>
      </c>
    </row>
    <row r="378" spans="1:10" ht="23.25">
      <c r="A378" s="147">
        <v>22275</v>
      </c>
      <c r="B378" s="149">
        <v>34</v>
      </c>
      <c r="C378" s="161">
        <v>83.7175</v>
      </c>
      <c r="D378" s="161">
        <v>83.7254</v>
      </c>
      <c r="E378" s="142">
        <f t="shared" si="23"/>
        <v>0.007899999999992247</v>
      </c>
      <c r="F378" s="186">
        <f t="shared" si="24"/>
        <v>28.966377002868207</v>
      </c>
      <c r="G378" s="142">
        <f t="shared" si="25"/>
        <v>272.73</v>
      </c>
      <c r="H378" s="149">
        <v>76</v>
      </c>
      <c r="I378" s="142">
        <v>785.22</v>
      </c>
      <c r="J378" s="142">
        <v>512.49</v>
      </c>
    </row>
    <row r="379" spans="1:10" ht="23.25">
      <c r="A379" s="147"/>
      <c r="B379" s="149">
        <v>35</v>
      </c>
      <c r="C379" s="161">
        <v>84.9981</v>
      </c>
      <c r="D379" s="161">
        <v>85.009</v>
      </c>
      <c r="E379" s="142">
        <f t="shared" si="23"/>
        <v>0.010900000000006571</v>
      </c>
      <c r="F379" s="186">
        <f t="shared" si="24"/>
        <v>42.785366619589304</v>
      </c>
      <c r="G379" s="142">
        <f t="shared" si="25"/>
        <v>254.76</v>
      </c>
      <c r="H379" s="149">
        <v>77</v>
      </c>
      <c r="I379" s="142">
        <v>805.37</v>
      </c>
      <c r="J379" s="142">
        <v>550.61</v>
      </c>
    </row>
    <row r="380" spans="1:10" ht="23.25">
      <c r="A380" s="147"/>
      <c r="B380" s="149">
        <v>36</v>
      </c>
      <c r="C380" s="161">
        <v>84.5461</v>
      </c>
      <c r="D380" s="161">
        <v>84.5588</v>
      </c>
      <c r="E380" s="142">
        <f t="shared" si="23"/>
        <v>0.012700000000009481</v>
      </c>
      <c r="F380" s="186">
        <f t="shared" si="24"/>
        <v>45.571982201842545</v>
      </c>
      <c r="G380" s="142">
        <f t="shared" si="25"/>
        <v>278.68</v>
      </c>
      <c r="H380" s="149">
        <v>78</v>
      </c>
      <c r="I380" s="142">
        <v>788.37</v>
      </c>
      <c r="J380" s="142">
        <v>509.69</v>
      </c>
    </row>
    <row r="381" spans="1:10" ht="23.25">
      <c r="A381" s="147">
        <v>22289</v>
      </c>
      <c r="B381" s="149">
        <v>1</v>
      </c>
      <c r="C381" s="161">
        <v>85.385</v>
      </c>
      <c r="D381" s="161">
        <v>85.3914</v>
      </c>
      <c r="E381" s="142">
        <f t="shared" si="23"/>
        <v>0.006399999999999295</v>
      </c>
      <c r="F381" s="186">
        <f t="shared" si="24"/>
        <v>19.822833426250682</v>
      </c>
      <c r="G381" s="142">
        <f t="shared" si="25"/>
        <v>322.86</v>
      </c>
      <c r="H381" s="149">
        <v>79</v>
      </c>
      <c r="I381" s="142">
        <v>672.98</v>
      </c>
      <c r="J381" s="142">
        <v>350.12</v>
      </c>
    </row>
    <row r="382" spans="1:10" ht="23.25">
      <c r="A382" s="147"/>
      <c r="B382" s="149">
        <v>2</v>
      </c>
      <c r="C382" s="161">
        <v>87.4139</v>
      </c>
      <c r="D382" s="161">
        <v>87.4187</v>
      </c>
      <c r="E382" s="142">
        <f t="shared" si="23"/>
        <v>0.004800000000003024</v>
      </c>
      <c r="F382" s="186">
        <f t="shared" si="24"/>
        <v>16.540317022753356</v>
      </c>
      <c r="G382" s="142">
        <f t="shared" si="25"/>
        <v>290.2</v>
      </c>
      <c r="H382" s="149">
        <v>80</v>
      </c>
      <c r="I382" s="142">
        <v>652.52</v>
      </c>
      <c r="J382" s="142">
        <v>362.32</v>
      </c>
    </row>
    <row r="383" spans="1:10" ht="23.25">
      <c r="A383" s="147"/>
      <c r="B383" s="149">
        <v>3</v>
      </c>
      <c r="C383" s="161">
        <v>85.7858</v>
      </c>
      <c r="D383" s="161">
        <v>85.7865</v>
      </c>
      <c r="E383" s="142">
        <f t="shared" si="23"/>
        <v>0.0007000000000090267</v>
      </c>
      <c r="F383" s="186">
        <f t="shared" si="24"/>
        <v>2.5283536805931766</v>
      </c>
      <c r="G383" s="142">
        <f t="shared" si="25"/>
        <v>276.85999999999996</v>
      </c>
      <c r="H383" s="149">
        <v>81</v>
      </c>
      <c r="I383" s="142">
        <v>777.92</v>
      </c>
      <c r="J383" s="142">
        <v>501.06</v>
      </c>
    </row>
    <row r="384" spans="1:10" ht="23.25">
      <c r="A384" s="147">
        <v>22312</v>
      </c>
      <c r="B384" s="149">
        <v>4</v>
      </c>
      <c r="C384" s="161">
        <v>84.9807</v>
      </c>
      <c r="D384" s="161">
        <v>84.9843</v>
      </c>
      <c r="E384" s="142">
        <f t="shared" si="23"/>
        <v>0.0036000000000058208</v>
      </c>
      <c r="F384" s="186">
        <f t="shared" si="24"/>
        <v>13.149724221082737</v>
      </c>
      <c r="G384" s="142">
        <f t="shared" si="25"/>
        <v>273.77</v>
      </c>
      <c r="H384" s="149">
        <v>82</v>
      </c>
      <c r="I384" s="142">
        <v>654.24</v>
      </c>
      <c r="J384" s="142">
        <v>380.47</v>
      </c>
    </row>
    <row r="385" spans="1:10" ht="23.25">
      <c r="A385" s="147"/>
      <c r="B385" s="149">
        <v>5</v>
      </c>
      <c r="C385" s="161">
        <v>84.9935</v>
      </c>
      <c r="D385" s="161">
        <v>84.9991</v>
      </c>
      <c r="E385" s="142">
        <f t="shared" si="23"/>
        <v>0.00560000000000116</v>
      </c>
      <c r="F385" s="186">
        <f t="shared" si="24"/>
        <v>22.89077828646648</v>
      </c>
      <c r="G385" s="142">
        <f t="shared" si="25"/>
        <v>244.64</v>
      </c>
      <c r="H385" s="149">
        <v>83</v>
      </c>
      <c r="I385" s="142">
        <v>775.3</v>
      </c>
      <c r="J385" s="142">
        <v>530.66</v>
      </c>
    </row>
    <row r="386" spans="1:10" ht="23.25">
      <c r="A386" s="147"/>
      <c r="B386" s="149">
        <v>6</v>
      </c>
      <c r="C386" s="161">
        <v>87.3558</v>
      </c>
      <c r="D386" s="161">
        <v>87.361</v>
      </c>
      <c r="E386" s="142">
        <f t="shared" si="23"/>
        <v>0.005200000000002092</v>
      </c>
      <c r="F386" s="186">
        <f t="shared" si="24"/>
        <v>18.44298634510407</v>
      </c>
      <c r="G386" s="142">
        <f t="shared" si="25"/>
        <v>281.94999999999993</v>
      </c>
      <c r="H386" s="149">
        <v>84</v>
      </c>
      <c r="I386" s="142">
        <v>608.42</v>
      </c>
      <c r="J386" s="142">
        <v>326.47</v>
      </c>
    </row>
    <row r="387" spans="1:10" ht="23.25">
      <c r="A387" s="147">
        <v>22288</v>
      </c>
      <c r="B387" s="149">
        <v>19</v>
      </c>
      <c r="C387" s="161">
        <v>88.9407</v>
      </c>
      <c r="D387" s="161">
        <v>88.9464</v>
      </c>
      <c r="E387" s="142">
        <f t="shared" si="23"/>
        <v>0.005699999999990268</v>
      </c>
      <c r="F387" s="186">
        <f t="shared" si="24"/>
        <v>20.51909715968994</v>
      </c>
      <c r="G387" s="142">
        <f t="shared" si="25"/>
        <v>277.78999999999996</v>
      </c>
      <c r="H387" s="149">
        <v>85</v>
      </c>
      <c r="I387" s="142">
        <v>842.25</v>
      </c>
      <c r="J387" s="142">
        <v>564.46</v>
      </c>
    </row>
    <row r="388" spans="1:10" ht="23.25">
      <c r="A388" s="147"/>
      <c r="B388" s="149">
        <v>20</v>
      </c>
      <c r="C388" s="161">
        <v>84.6224</v>
      </c>
      <c r="D388" s="161">
        <v>84.6249</v>
      </c>
      <c r="E388" s="142">
        <f t="shared" si="23"/>
        <v>0.0024999999999977263</v>
      </c>
      <c r="F388" s="186">
        <f t="shared" si="24"/>
        <v>8.547885253180588</v>
      </c>
      <c r="G388" s="142">
        <f t="shared" si="25"/>
        <v>292.46999999999997</v>
      </c>
      <c r="H388" s="149">
        <v>86</v>
      </c>
      <c r="I388" s="142">
        <v>680.27</v>
      </c>
      <c r="J388" s="142">
        <v>387.8</v>
      </c>
    </row>
    <row r="389" spans="1:10" ht="23.25">
      <c r="A389" s="147"/>
      <c r="B389" s="149">
        <v>21</v>
      </c>
      <c r="C389" s="161">
        <v>86.3589</v>
      </c>
      <c r="D389" s="161">
        <v>86.3665</v>
      </c>
      <c r="E389" s="142">
        <f t="shared" si="23"/>
        <v>0.0075999999999964984</v>
      </c>
      <c r="F389" s="186">
        <f t="shared" si="24"/>
        <v>23.636985662291224</v>
      </c>
      <c r="G389" s="142">
        <f t="shared" si="25"/>
        <v>321.53000000000003</v>
      </c>
      <c r="H389" s="149">
        <v>87</v>
      </c>
      <c r="I389" s="142">
        <v>682.94</v>
      </c>
      <c r="J389" s="142">
        <v>361.41</v>
      </c>
    </row>
    <row r="390" spans="1:10" ht="23.25">
      <c r="A390" s="147">
        <v>22300</v>
      </c>
      <c r="B390" s="149">
        <v>22</v>
      </c>
      <c r="C390" s="161">
        <v>85.1163</v>
      </c>
      <c r="D390" s="161">
        <v>85.1212</v>
      </c>
      <c r="E390" s="142">
        <f t="shared" si="23"/>
        <v>0.004900000000006344</v>
      </c>
      <c r="F390" s="186">
        <f t="shared" si="24"/>
        <v>16.76302555508311</v>
      </c>
      <c r="G390" s="142">
        <f t="shared" si="25"/>
        <v>292.30999999999995</v>
      </c>
      <c r="H390" s="149">
        <v>88</v>
      </c>
      <c r="I390" s="142">
        <v>834.42</v>
      </c>
      <c r="J390" s="142">
        <v>542.11</v>
      </c>
    </row>
    <row r="391" spans="1:10" ht="23.25">
      <c r="A391" s="147"/>
      <c r="B391" s="149">
        <v>23</v>
      </c>
      <c r="C391" s="161">
        <v>87.6725</v>
      </c>
      <c r="D391" s="161">
        <v>87.6737</v>
      </c>
      <c r="E391" s="142">
        <f t="shared" si="23"/>
        <v>0.0011999999999972033</v>
      </c>
      <c r="F391" s="186">
        <f t="shared" si="24"/>
        <v>4.972650422663696</v>
      </c>
      <c r="G391" s="142">
        <f t="shared" si="25"/>
        <v>241.32000000000005</v>
      </c>
      <c r="H391" s="149">
        <v>89</v>
      </c>
      <c r="I391" s="142">
        <v>807.44</v>
      </c>
      <c r="J391" s="142">
        <v>566.12</v>
      </c>
    </row>
    <row r="392" spans="1:10" ht="23.25">
      <c r="A392" s="147"/>
      <c r="B392" s="149">
        <v>24</v>
      </c>
      <c r="C392" s="161">
        <v>88.08</v>
      </c>
      <c r="D392" s="161">
        <v>88.0833</v>
      </c>
      <c r="E392" s="142">
        <f t="shared" si="23"/>
        <v>0.003299999999995862</v>
      </c>
      <c r="F392" s="186">
        <f t="shared" si="24"/>
        <v>10.488843684431576</v>
      </c>
      <c r="G392" s="142">
        <f t="shared" si="25"/>
        <v>314.61999999999995</v>
      </c>
      <c r="H392" s="149">
        <v>90</v>
      </c>
      <c r="I392" s="142">
        <v>624.93</v>
      </c>
      <c r="J392" s="142">
        <v>310.31</v>
      </c>
    </row>
    <row r="393" spans="1:10" ht="23.25">
      <c r="A393" s="147">
        <v>22319</v>
      </c>
      <c r="B393" s="149">
        <v>19</v>
      </c>
      <c r="C393" s="161">
        <v>88.9407</v>
      </c>
      <c r="D393" s="161">
        <v>88.9464</v>
      </c>
      <c r="E393" s="142">
        <f t="shared" si="23"/>
        <v>0.005699999999990268</v>
      </c>
      <c r="F393" s="186">
        <f t="shared" si="24"/>
        <v>20.51909715968994</v>
      </c>
      <c r="G393" s="142">
        <f t="shared" si="25"/>
        <v>277.78999999999996</v>
      </c>
      <c r="H393" s="149">
        <v>91</v>
      </c>
      <c r="I393" s="142">
        <v>842.25</v>
      </c>
      <c r="J393" s="142">
        <v>564.46</v>
      </c>
    </row>
    <row r="394" spans="1:10" ht="23.25">
      <c r="A394" s="147"/>
      <c r="B394" s="149">
        <v>20</v>
      </c>
      <c r="C394" s="161">
        <v>84.6224</v>
      </c>
      <c r="D394" s="161">
        <v>84.6249</v>
      </c>
      <c r="E394" s="142">
        <f t="shared" si="23"/>
        <v>0.0024999999999977263</v>
      </c>
      <c r="F394" s="186">
        <f t="shared" si="24"/>
        <v>8.547885253180588</v>
      </c>
      <c r="G394" s="142">
        <f t="shared" si="25"/>
        <v>292.46999999999997</v>
      </c>
      <c r="H394" s="149">
        <v>92</v>
      </c>
      <c r="I394" s="142">
        <v>680.27</v>
      </c>
      <c r="J394" s="142">
        <v>387.8</v>
      </c>
    </row>
    <row r="395" spans="1:10" ht="23.25">
      <c r="A395" s="147"/>
      <c r="B395" s="149">
        <v>21</v>
      </c>
      <c r="C395" s="161">
        <v>86.3589</v>
      </c>
      <c r="D395" s="161">
        <v>86.3665</v>
      </c>
      <c r="E395" s="142">
        <f t="shared" si="23"/>
        <v>0.0075999999999964984</v>
      </c>
      <c r="F395" s="186">
        <f t="shared" si="24"/>
        <v>23.636985662291224</v>
      </c>
      <c r="G395" s="142">
        <f t="shared" si="25"/>
        <v>321.53000000000003</v>
      </c>
      <c r="H395" s="149">
        <v>93</v>
      </c>
      <c r="I395" s="142">
        <v>682.94</v>
      </c>
      <c r="J395" s="142">
        <v>361.41</v>
      </c>
    </row>
    <row r="396" spans="1:10" ht="23.25">
      <c r="A396" s="147">
        <v>22331</v>
      </c>
      <c r="B396" s="149">
        <v>22</v>
      </c>
      <c r="C396" s="161">
        <v>85.1163</v>
      </c>
      <c r="D396" s="161">
        <v>85.1212</v>
      </c>
      <c r="E396" s="142">
        <f t="shared" si="23"/>
        <v>0.004900000000006344</v>
      </c>
      <c r="F396" s="186">
        <f t="shared" si="24"/>
        <v>16.76302555508311</v>
      </c>
      <c r="G396" s="142">
        <f t="shared" si="25"/>
        <v>292.30999999999995</v>
      </c>
      <c r="H396" s="149">
        <v>94</v>
      </c>
      <c r="I396" s="142">
        <v>834.42</v>
      </c>
      <c r="J396" s="142">
        <v>542.11</v>
      </c>
    </row>
    <row r="397" spans="1:10" ht="23.25">
      <c r="A397" s="147"/>
      <c r="B397" s="149">
        <v>23</v>
      </c>
      <c r="C397" s="161">
        <v>87.6725</v>
      </c>
      <c r="D397" s="161">
        <v>87.6737</v>
      </c>
      <c r="E397" s="142">
        <f t="shared" si="23"/>
        <v>0.0011999999999972033</v>
      </c>
      <c r="F397" s="186">
        <f t="shared" si="24"/>
        <v>4.972650422663696</v>
      </c>
      <c r="G397" s="142">
        <f t="shared" si="25"/>
        <v>241.32000000000005</v>
      </c>
      <c r="H397" s="149">
        <v>95</v>
      </c>
      <c r="I397" s="142">
        <v>807.44</v>
      </c>
      <c r="J397" s="142">
        <v>566.12</v>
      </c>
    </row>
    <row r="398" spans="1:10" ht="23.25">
      <c r="A398" s="147"/>
      <c r="B398" s="149">
        <v>24</v>
      </c>
      <c r="C398" s="161">
        <v>88.08</v>
      </c>
      <c r="D398" s="161">
        <v>88.0833</v>
      </c>
      <c r="E398" s="142">
        <f t="shared" si="23"/>
        <v>0.003299999999995862</v>
      </c>
      <c r="F398" s="186">
        <f t="shared" si="24"/>
        <v>10.488843684431576</v>
      </c>
      <c r="G398" s="142">
        <f t="shared" si="25"/>
        <v>314.61999999999995</v>
      </c>
      <c r="H398" s="149">
        <v>96</v>
      </c>
      <c r="I398" s="142">
        <v>624.93</v>
      </c>
      <c r="J398" s="142">
        <v>310.31</v>
      </c>
    </row>
    <row r="399" spans="1:10" ht="23.25">
      <c r="A399" s="147">
        <v>22345</v>
      </c>
      <c r="B399" s="149">
        <v>22</v>
      </c>
      <c r="C399" s="161">
        <v>85.0735</v>
      </c>
      <c r="D399" s="161">
        <v>85.0823</v>
      </c>
      <c r="E399" s="142">
        <f t="shared" si="23"/>
        <v>0.008800000000007913</v>
      </c>
      <c r="F399" s="186">
        <f t="shared" si="24"/>
        <v>31.18355776048162</v>
      </c>
      <c r="G399" s="142">
        <f t="shared" si="25"/>
        <v>282.2</v>
      </c>
      <c r="H399" s="149">
        <v>97</v>
      </c>
      <c r="I399" s="189">
        <v>737.5</v>
      </c>
      <c r="J399" s="142">
        <v>455.3</v>
      </c>
    </row>
    <row r="400" spans="1:10" ht="23.25">
      <c r="A400" s="147"/>
      <c r="B400" s="149">
        <v>23</v>
      </c>
      <c r="C400" s="161">
        <v>87.6554</v>
      </c>
      <c r="D400" s="161">
        <v>87.6628</v>
      </c>
      <c r="E400" s="142">
        <f t="shared" si="23"/>
        <v>0.00740000000000407</v>
      </c>
      <c r="F400" s="186">
        <f t="shared" si="24"/>
        <v>24.456342124410305</v>
      </c>
      <c r="G400" s="142">
        <f t="shared" si="25"/>
        <v>302.58</v>
      </c>
      <c r="H400" s="253">
        <v>96</v>
      </c>
      <c r="I400" s="142">
        <v>808.29</v>
      </c>
      <c r="J400" s="142">
        <v>505.71</v>
      </c>
    </row>
    <row r="401" spans="1:10" ht="23.25">
      <c r="A401" s="147"/>
      <c r="B401" s="149">
        <v>24</v>
      </c>
      <c r="C401" s="161">
        <v>88.0447</v>
      </c>
      <c r="D401" s="161">
        <v>88.0498</v>
      </c>
      <c r="E401" s="142">
        <f t="shared" si="23"/>
        <v>0.005099999999998772</v>
      </c>
      <c r="F401" s="186">
        <f t="shared" si="24"/>
        <v>17.329844710995182</v>
      </c>
      <c r="G401" s="142">
        <f t="shared" si="25"/>
        <v>294.29</v>
      </c>
      <c r="H401" s="149">
        <v>99</v>
      </c>
      <c r="I401" s="142">
        <v>719.95</v>
      </c>
      <c r="J401" s="142">
        <v>425.66</v>
      </c>
    </row>
    <row r="402" spans="1:10" ht="23.25">
      <c r="A402" s="147">
        <v>22367</v>
      </c>
      <c r="B402" s="149">
        <v>25</v>
      </c>
      <c r="C402" s="161">
        <v>87.042</v>
      </c>
      <c r="D402" s="161">
        <v>87.0545</v>
      </c>
      <c r="E402" s="142">
        <f t="shared" si="23"/>
        <v>0.012500000000002842</v>
      </c>
      <c r="F402" s="186">
        <f t="shared" si="24"/>
        <v>48.26627538807184</v>
      </c>
      <c r="G402" s="142">
        <f t="shared" si="25"/>
        <v>258.9799999999999</v>
      </c>
      <c r="H402" s="149">
        <v>100</v>
      </c>
      <c r="I402" s="142">
        <v>807.93</v>
      </c>
      <c r="J402" s="142">
        <v>548.95</v>
      </c>
    </row>
    <row r="403" spans="1:10" ht="23.25">
      <c r="A403" s="147"/>
      <c r="B403" s="149">
        <v>26</v>
      </c>
      <c r="C403" s="161">
        <v>85.782</v>
      </c>
      <c r="D403" s="161">
        <v>85.8003</v>
      </c>
      <c r="E403" s="142">
        <f t="shared" si="23"/>
        <v>0.01829999999999643</v>
      </c>
      <c r="F403" s="186">
        <f t="shared" si="24"/>
        <v>56.59677120058277</v>
      </c>
      <c r="G403" s="142">
        <f t="shared" si="25"/>
        <v>323.34</v>
      </c>
      <c r="H403" s="149">
        <v>101</v>
      </c>
      <c r="I403" s="142">
        <v>634.41</v>
      </c>
      <c r="J403" s="142">
        <v>311.07</v>
      </c>
    </row>
    <row r="404" spans="1:10" ht="24" thickBot="1">
      <c r="A404" s="248"/>
      <c r="B404" s="249">
        <v>27</v>
      </c>
      <c r="C404" s="250">
        <v>86.294</v>
      </c>
      <c r="D404" s="250">
        <v>86.3052</v>
      </c>
      <c r="E404" s="251">
        <f t="shared" si="23"/>
        <v>0.01120000000000232</v>
      </c>
      <c r="F404" s="252">
        <f t="shared" si="24"/>
        <v>39.592760181003676</v>
      </c>
      <c r="G404" s="251">
        <f t="shared" si="25"/>
        <v>282.88</v>
      </c>
      <c r="H404" s="249">
        <v>102</v>
      </c>
      <c r="I404" s="251">
        <v>688.51</v>
      </c>
      <c r="J404" s="251">
        <v>405.63</v>
      </c>
    </row>
    <row r="405" spans="1:10" ht="23.25">
      <c r="A405" s="199">
        <v>22373</v>
      </c>
      <c r="B405" s="200">
        <v>1</v>
      </c>
      <c r="C405" s="201">
        <v>85.3761</v>
      </c>
      <c r="D405" s="201">
        <v>85.3776</v>
      </c>
      <c r="E405" s="206">
        <f t="shared" si="23"/>
        <v>0.0015000000000071623</v>
      </c>
      <c r="F405" s="203">
        <f aca="true" t="shared" si="26" ref="F405:F469">((10^6)*E405/G405)</f>
        <v>5.95852864068945</v>
      </c>
      <c r="G405" s="206">
        <f aca="true" t="shared" si="27" ref="G405:G512">I405-J405</f>
        <v>251.74</v>
      </c>
      <c r="H405" s="200">
        <v>1</v>
      </c>
      <c r="I405" s="254">
        <v>766.82</v>
      </c>
      <c r="J405" s="206">
        <v>515.08</v>
      </c>
    </row>
    <row r="406" spans="1:10" ht="23.25">
      <c r="A406" s="147"/>
      <c r="B406" s="149">
        <v>2</v>
      </c>
      <c r="C406" s="161">
        <v>87.4327</v>
      </c>
      <c r="D406" s="161">
        <v>87.4362</v>
      </c>
      <c r="E406" s="142">
        <f t="shared" si="23"/>
        <v>0.003500000000002501</v>
      </c>
      <c r="F406" s="186">
        <f t="shared" si="26"/>
        <v>11.841125921924695</v>
      </c>
      <c r="G406" s="142">
        <f t="shared" si="27"/>
        <v>295.58</v>
      </c>
      <c r="H406" s="149">
        <v>2</v>
      </c>
      <c r="I406" s="142">
        <v>655.89</v>
      </c>
      <c r="J406" s="142">
        <v>360.31</v>
      </c>
    </row>
    <row r="407" spans="1:10" ht="23.25">
      <c r="A407" s="147"/>
      <c r="B407" s="149">
        <v>3</v>
      </c>
      <c r="C407" s="161">
        <v>85.8389</v>
      </c>
      <c r="D407" s="161">
        <v>85.8402</v>
      </c>
      <c r="E407" s="142">
        <f t="shared" si="23"/>
        <v>0.001300000000000523</v>
      </c>
      <c r="F407" s="186">
        <f t="shared" si="26"/>
        <v>4.813388625594353</v>
      </c>
      <c r="G407" s="142">
        <f t="shared" si="27"/>
        <v>270.08000000000004</v>
      </c>
      <c r="H407" s="149">
        <v>3</v>
      </c>
      <c r="I407" s="142">
        <v>598.73</v>
      </c>
      <c r="J407" s="142">
        <v>328.65</v>
      </c>
    </row>
    <row r="408" spans="1:10" ht="23.25">
      <c r="A408" s="147">
        <v>22390</v>
      </c>
      <c r="B408" s="149">
        <v>4</v>
      </c>
      <c r="C408" s="161">
        <v>84.9923</v>
      </c>
      <c r="D408" s="161">
        <v>84.9954</v>
      </c>
      <c r="E408" s="142">
        <f t="shared" si="23"/>
        <v>0.0031000000000034333</v>
      </c>
      <c r="F408" s="186">
        <f t="shared" si="26"/>
        <v>9.98646994395797</v>
      </c>
      <c r="G408" s="142">
        <f t="shared" si="27"/>
        <v>310.4200000000001</v>
      </c>
      <c r="H408" s="149">
        <v>4</v>
      </c>
      <c r="I408" s="142">
        <v>655.45</v>
      </c>
      <c r="J408" s="142">
        <v>345.03</v>
      </c>
    </row>
    <row r="409" spans="1:10" ht="23.25">
      <c r="A409" s="147"/>
      <c r="B409" s="149">
        <v>5</v>
      </c>
      <c r="C409" s="161">
        <v>84.993</v>
      </c>
      <c r="D409" s="161">
        <v>84.9967</v>
      </c>
      <c r="E409" s="142">
        <f t="shared" si="23"/>
        <v>0.0037000000000091404</v>
      </c>
      <c r="F409" s="186">
        <f t="shared" si="26"/>
        <v>13.846787171173016</v>
      </c>
      <c r="G409" s="142">
        <f t="shared" si="27"/>
        <v>267.2099999999999</v>
      </c>
      <c r="H409" s="149">
        <v>5</v>
      </c>
      <c r="I409" s="142">
        <v>836.78</v>
      </c>
      <c r="J409" s="142">
        <v>569.57</v>
      </c>
    </row>
    <row r="410" spans="1:14" ht="23.25">
      <c r="A410" s="147"/>
      <c r="B410" s="149">
        <v>6</v>
      </c>
      <c r="C410" s="161">
        <v>87.3544</v>
      </c>
      <c r="D410" s="161">
        <v>87.3572</v>
      </c>
      <c r="E410" s="142">
        <f t="shared" si="23"/>
        <v>0.0028000000000076852</v>
      </c>
      <c r="F410" s="186">
        <f t="shared" si="26"/>
        <v>10.847247510973865</v>
      </c>
      <c r="G410" s="142">
        <f t="shared" si="27"/>
        <v>258.1300000000001</v>
      </c>
      <c r="H410" s="149">
        <v>6</v>
      </c>
      <c r="I410" s="142">
        <v>773.19</v>
      </c>
      <c r="J410" s="142">
        <v>515.06</v>
      </c>
      <c r="N410">
        <v>2</v>
      </c>
    </row>
    <row r="411" spans="1:10" ht="23.25">
      <c r="A411" s="147">
        <v>22404</v>
      </c>
      <c r="B411" s="149">
        <v>31</v>
      </c>
      <c r="C411" s="161">
        <v>84.9586</v>
      </c>
      <c r="D411" s="161">
        <v>84.9919</v>
      </c>
      <c r="E411" s="142">
        <f t="shared" si="23"/>
        <v>0.033299999999997</v>
      </c>
      <c r="F411" s="186">
        <f t="shared" si="26"/>
        <v>111.3786875376179</v>
      </c>
      <c r="G411" s="142">
        <f t="shared" si="27"/>
        <v>298.98</v>
      </c>
      <c r="H411" s="149">
        <v>7</v>
      </c>
      <c r="I411" s="142">
        <v>678.6</v>
      </c>
      <c r="J411" s="142">
        <v>379.62</v>
      </c>
    </row>
    <row r="412" spans="1:10" ht="23.25">
      <c r="A412" s="147"/>
      <c r="B412" s="149">
        <v>32</v>
      </c>
      <c r="C412" s="161">
        <v>85.0546</v>
      </c>
      <c r="D412" s="161">
        <v>85.0837</v>
      </c>
      <c r="E412" s="142">
        <f t="shared" si="23"/>
        <v>0.02909999999999968</v>
      </c>
      <c r="F412" s="186">
        <f t="shared" si="26"/>
        <v>117.0555108608193</v>
      </c>
      <c r="G412" s="142">
        <f t="shared" si="27"/>
        <v>248.60000000000002</v>
      </c>
      <c r="H412" s="149">
        <v>8</v>
      </c>
      <c r="I412" s="142">
        <v>801.73</v>
      </c>
      <c r="J412" s="142">
        <v>553.13</v>
      </c>
    </row>
    <row r="413" spans="1:10" ht="23.25">
      <c r="A413" s="147"/>
      <c r="B413" s="149">
        <v>33</v>
      </c>
      <c r="C413" s="161">
        <v>86.0519</v>
      </c>
      <c r="D413" s="161">
        <v>86.0749</v>
      </c>
      <c r="E413" s="142">
        <f t="shared" si="23"/>
        <v>0.022999999999996135</v>
      </c>
      <c r="F413" s="186">
        <f t="shared" si="26"/>
        <v>85.61325144238279</v>
      </c>
      <c r="G413" s="142">
        <f t="shared" si="27"/>
        <v>268.65</v>
      </c>
      <c r="H413" s="149">
        <v>9</v>
      </c>
      <c r="I413" s="142">
        <v>821.79</v>
      </c>
      <c r="J413" s="142">
        <v>553.14</v>
      </c>
    </row>
    <row r="414" spans="1:10" ht="23.25">
      <c r="A414" s="147">
        <v>22421</v>
      </c>
      <c r="B414" s="149">
        <v>34</v>
      </c>
      <c r="C414" s="161">
        <v>83.777</v>
      </c>
      <c r="D414" s="161">
        <v>83.797</v>
      </c>
      <c r="E414" s="142">
        <f t="shared" si="23"/>
        <v>0.01999999999999602</v>
      </c>
      <c r="F414" s="186">
        <f t="shared" si="26"/>
        <v>62.98419096805448</v>
      </c>
      <c r="G414" s="142">
        <f t="shared" si="27"/>
        <v>317.54</v>
      </c>
      <c r="H414" s="149">
        <v>10</v>
      </c>
      <c r="I414" s="142">
        <v>678.95</v>
      </c>
      <c r="J414" s="142">
        <v>361.41</v>
      </c>
    </row>
    <row r="415" spans="1:10" ht="23.25">
      <c r="A415" s="147"/>
      <c r="B415" s="149">
        <v>35</v>
      </c>
      <c r="C415" s="161">
        <v>85.0412</v>
      </c>
      <c r="D415" s="161">
        <v>85.0671</v>
      </c>
      <c r="E415" s="142">
        <f t="shared" si="23"/>
        <v>0.02589999999999293</v>
      </c>
      <c r="F415" s="186">
        <f t="shared" si="26"/>
        <v>90.82620283347218</v>
      </c>
      <c r="G415" s="142">
        <f t="shared" si="27"/>
        <v>285.16</v>
      </c>
      <c r="H415" s="149">
        <v>11</v>
      </c>
      <c r="I415" s="142">
        <v>788.09</v>
      </c>
      <c r="J415" s="142">
        <v>502.93</v>
      </c>
    </row>
    <row r="416" spans="1:10" ht="23.25">
      <c r="A416" s="147"/>
      <c r="B416" s="149">
        <v>36</v>
      </c>
      <c r="C416" s="161">
        <v>84.6141</v>
      </c>
      <c r="D416" s="161">
        <v>84.6454</v>
      </c>
      <c r="E416" s="142">
        <f t="shared" si="23"/>
        <v>0.03130000000000166</v>
      </c>
      <c r="F416" s="186">
        <f t="shared" si="26"/>
        <v>96.74826904055904</v>
      </c>
      <c r="G416" s="142">
        <f t="shared" si="27"/>
        <v>323.52</v>
      </c>
      <c r="H416" s="149">
        <v>12</v>
      </c>
      <c r="I416" s="142">
        <v>701.78</v>
      </c>
      <c r="J416" s="142">
        <v>378.26</v>
      </c>
    </row>
    <row r="417" spans="1:10" ht="23.25">
      <c r="A417" s="147">
        <v>22437</v>
      </c>
      <c r="B417" s="149">
        <v>7</v>
      </c>
      <c r="C417" s="161">
        <v>86.4617</v>
      </c>
      <c r="D417" s="161">
        <v>86.4753</v>
      </c>
      <c r="E417" s="142">
        <f t="shared" si="23"/>
        <v>0.013600000000010937</v>
      </c>
      <c r="F417" s="186">
        <f t="shared" si="26"/>
        <v>47.63072181560934</v>
      </c>
      <c r="G417" s="142">
        <f t="shared" si="27"/>
        <v>285.53000000000003</v>
      </c>
      <c r="H417" s="149">
        <v>13</v>
      </c>
      <c r="I417" s="142">
        <v>740.85</v>
      </c>
      <c r="J417" s="142">
        <v>455.32</v>
      </c>
    </row>
    <row r="418" spans="1:10" ht="23.25">
      <c r="A418" s="147"/>
      <c r="B418" s="149">
        <v>8</v>
      </c>
      <c r="C418" s="161">
        <v>84.8059</v>
      </c>
      <c r="D418" s="161">
        <v>84.8179</v>
      </c>
      <c r="E418" s="142">
        <f t="shared" si="23"/>
        <v>0.012000000000000455</v>
      </c>
      <c r="F418" s="186">
        <f t="shared" si="26"/>
        <v>33.824731516194866</v>
      </c>
      <c r="G418" s="142">
        <f t="shared" si="27"/>
        <v>354.77000000000004</v>
      </c>
      <c r="H418" s="149">
        <v>14</v>
      </c>
      <c r="I418" s="142">
        <v>722.33</v>
      </c>
      <c r="J418" s="142">
        <v>367.56</v>
      </c>
    </row>
    <row r="419" spans="1:10" ht="23.25">
      <c r="A419" s="147"/>
      <c r="B419" s="149">
        <v>9</v>
      </c>
      <c r="C419" s="161">
        <v>87.655</v>
      </c>
      <c r="D419" s="161">
        <v>87.6678</v>
      </c>
      <c r="E419" s="142">
        <f t="shared" si="23"/>
        <v>0.01279999999999859</v>
      </c>
      <c r="F419" s="186">
        <f t="shared" si="26"/>
        <v>38.961434267794694</v>
      </c>
      <c r="G419" s="142">
        <f t="shared" si="27"/>
        <v>328.53</v>
      </c>
      <c r="H419" s="149">
        <v>15</v>
      </c>
      <c r="I419" s="142">
        <v>697.88</v>
      </c>
      <c r="J419" s="142">
        <v>369.35</v>
      </c>
    </row>
    <row r="420" spans="1:10" ht="23.25">
      <c r="A420" s="147">
        <v>22444</v>
      </c>
      <c r="B420" s="149">
        <v>10</v>
      </c>
      <c r="C420" s="161">
        <v>85.1133</v>
      </c>
      <c r="D420" s="161">
        <v>85.1213</v>
      </c>
      <c r="E420" s="142">
        <f t="shared" si="23"/>
        <v>0.008000000000009777</v>
      </c>
      <c r="F420" s="186">
        <f t="shared" si="26"/>
        <v>30.065015596263592</v>
      </c>
      <c r="G420" s="142">
        <f t="shared" si="27"/>
        <v>266.0899999999999</v>
      </c>
      <c r="H420" s="149">
        <v>16</v>
      </c>
      <c r="I420" s="142">
        <v>790.79</v>
      </c>
      <c r="J420" s="142">
        <v>524.7</v>
      </c>
    </row>
    <row r="421" spans="1:10" ht="23.25">
      <c r="A421" s="147"/>
      <c r="B421" s="149">
        <v>11</v>
      </c>
      <c r="C421" s="161">
        <v>86.0952</v>
      </c>
      <c r="D421" s="161">
        <v>86.1061</v>
      </c>
      <c r="E421" s="142">
        <f t="shared" si="23"/>
        <v>0.01089999999999236</v>
      </c>
      <c r="F421" s="186">
        <f t="shared" si="26"/>
        <v>32.26283853779003</v>
      </c>
      <c r="G421" s="142">
        <f t="shared" si="27"/>
        <v>337.84999999999997</v>
      </c>
      <c r="H421" s="149">
        <v>17</v>
      </c>
      <c r="I421" s="142">
        <v>708.29</v>
      </c>
      <c r="J421" s="142">
        <v>370.44</v>
      </c>
    </row>
    <row r="422" spans="1:10" ht="23.25">
      <c r="A422" s="147"/>
      <c r="B422" s="149">
        <v>12</v>
      </c>
      <c r="C422" s="161">
        <v>84.8277</v>
      </c>
      <c r="D422" s="161">
        <v>84.8379</v>
      </c>
      <c r="E422" s="142">
        <f t="shared" si="23"/>
        <v>0.010200000000011755</v>
      </c>
      <c r="F422" s="186">
        <f t="shared" si="26"/>
        <v>36.116422349733575</v>
      </c>
      <c r="G422" s="142">
        <f t="shared" si="27"/>
        <v>282.41999999999996</v>
      </c>
      <c r="H422" s="149">
        <v>18</v>
      </c>
      <c r="I422" s="142">
        <v>835.99</v>
      </c>
      <c r="J422" s="142">
        <v>553.57</v>
      </c>
    </row>
    <row r="423" spans="1:10" ht="23.25">
      <c r="A423" s="147">
        <v>22469</v>
      </c>
      <c r="B423" s="149">
        <v>28</v>
      </c>
      <c r="C423" s="161">
        <v>87.2204</v>
      </c>
      <c r="D423" s="161">
        <v>87.2252</v>
      </c>
      <c r="E423" s="142">
        <f t="shared" si="23"/>
        <v>0.004800000000003024</v>
      </c>
      <c r="F423" s="186">
        <f t="shared" si="26"/>
        <v>14.46175167968131</v>
      </c>
      <c r="G423" s="142">
        <f t="shared" si="27"/>
        <v>331.91</v>
      </c>
      <c r="H423" s="149">
        <v>19</v>
      </c>
      <c r="I423" s="142">
        <v>698</v>
      </c>
      <c r="J423" s="142">
        <v>366.09</v>
      </c>
    </row>
    <row r="424" spans="1:10" ht="23.25">
      <c r="A424" s="147"/>
      <c r="B424" s="149">
        <v>29</v>
      </c>
      <c r="C424" s="161">
        <v>85.2694</v>
      </c>
      <c r="D424" s="161">
        <v>85.2738</v>
      </c>
      <c r="E424" s="142">
        <f t="shared" si="23"/>
        <v>0.0043999999999897454</v>
      </c>
      <c r="F424" s="186">
        <f t="shared" si="26"/>
        <v>14.07594612748247</v>
      </c>
      <c r="G424" s="142">
        <f t="shared" si="27"/>
        <v>312.59</v>
      </c>
      <c r="H424" s="149">
        <v>20</v>
      </c>
      <c r="I424" s="142">
        <v>682.88</v>
      </c>
      <c r="J424" s="142">
        <v>370.29</v>
      </c>
    </row>
    <row r="425" spans="1:10" ht="23.25">
      <c r="A425" s="147"/>
      <c r="B425" s="149">
        <v>30</v>
      </c>
      <c r="C425" s="161">
        <v>84.9763</v>
      </c>
      <c r="D425" s="161">
        <v>84.9829</v>
      </c>
      <c r="E425" s="142">
        <f t="shared" si="23"/>
        <v>0.0066000000000059345</v>
      </c>
      <c r="F425" s="186">
        <f t="shared" si="26"/>
        <v>25.319369317550677</v>
      </c>
      <c r="G425" s="142">
        <f t="shared" si="27"/>
        <v>260.66999999999996</v>
      </c>
      <c r="H425" s="149">
        <v>21</v>
      </c>
      <c r="I425" s="142">
        <v>766.43</v>
      </c>
      <c r="J425" s="142">
        <v>505.76</v>
      </c>
    </row>
    <row r="426" spans="1:10" ht="23.25">
      <c r="A426" s="147">
        <v>22487</v>
      </c>
      <c r="B426" s="149">
        <v>31</v>
      </c>
      <c r="C426" s="161">
        <v>84.8935</v>
      </c>
      <c r="D426" s="161">
        <v>85.1102</v>
      </c>
      <c r="E426" s="142">
        <f t="shared" si="23"/>
        <v>0.216700000000003</v>
      </c>
      <c r="F426" s="186">
        <f t="shared" si="26"/>
        <v>707.0146818923425</v>
      </c>
      <c r="G426" s="142">
        <f t="shared" si="27"/>
        <v>306.5</v>
      </c>
      <c r="H426" s="149">
        <v>22</v>
      </c>
      <c r="I426" s="142">
        <v>778.64</v>
      </c>
      <c r="J426" s="142">
        <v>472.14</v>
      </c>
    </row>
    <row r="427" spans="2:10" ht="23.25">
      <c r="B427" s="149">
        <v>32</v>
      </c>
      <c r="C427" s="161">
        <v>85.064</v>
      </c>
      <c r="D427" s="161">
        <v>85.2233</v>
      </c>
      <c r="E427" s="142">
        <f t="shared" si="23"/>
        <v>0.15930000000000177</v>
      </c>
      <c r="F427" s="186">
        <f t="shared" si="26"/>
        <v>544.8202742911925</v>
      </c>
      <c r="G427" s="142">
        <f t="shared" si="27"/>
        <v>292.39</v>
      </c>
      <c r="H427" s="149">
        <v>23</v>
      </c>
      <c r="I427" s="142">
        <v>826.36</v>
      </c>
      <c r="J427" s="142">
        <v>533.97</v>
      </c>
    </row>
    <row r="428" spans="1:10" ht="23.25">
      <c r="A428" s="147"/>
      <c r="B428" s="149">
        <v>33</v>
      </c>
      <c r="C428" s="161">
        <v>86.0362</v>
      </c>
      <c r="D428" s="161">
        <v>86.2034</v>
      </c>
      <c r="E428" s="142">
        <f t="shared" si="23"/>
        <v>0.16720000000000823</v>
      </c>
      <c r="F428" s="186">
        <f t="shared" si="26"/>
        <v>527.1454694495499</v>
      </c>
      <c r="G428" s="142">
        <f t="shared" si="27"/>
        <v>317.18</v>
      </c>
      <c r="H428" s="149">
        <v>24</v>
      </c>
      <c r="I428" s="142">
        <v>679.99</v>
      </c>
      <c r="J428" s="142">
        <v>362.81</v>
      </c>
    </row>
    <row r="429" spans="1:10" ht="23.25">
      <c r="A429" s="147">
        <v>22490</v>
      </c>
      <c r="B429" s="149">
        <v>34</v>
      </c>
      <c r="C429" s="161">
        <v>83.7485</v>
      </c>
      <c r="D429" s="161">
        <v>84.0112</v>
      </c>
      <c r="E429" s="142">
        <f t="shared" si="23"/>
        <v>0.26269999999999527</v>
      </c>
      <c r="F429" s="186">
        <f t="shared" si="26"/>
        <v>832.9898214795172</v>
      </c>
      <c r="G429" s="142">
        <f t="shared" si="27"/>
        <v>315.36999999999995</v>
      </c>
      <c r="H429" s="149">
        <v>25</v>
      </c>
      <c r="I429" s="142">
        <v>688.68</v>
      </c>
      <c r="J429" s="142">
        <v>373.31</v>
      </c>
    </row>
    <row r="430" spans="1:10" ht="23.25">
      <c r="A430" s="147"/>
      <c r="B430" s="149">
        <v>35</v>
      </c>
      <c r="C430" s="161">
        <v>85.0648</v>
      </c>
      <c r="D430" s="161">
        <v>85.4745</v>
      </c>
      <c r="E430" s="142">
        <f t="shared" si="23"/>
        <v>0.40970000000000084</v>
      </c>
      <c r="F430" s="186">
        <f t="shared" si="26"/>
        <v>1478.7944414365663</v>
      </c>
      <c r="G430" s="142">
        <f t="shared" si="27"/>
        <v>277.05000000000007</v>
      </c>
      <c r="H430" s="149">
        <v>26</v>
      </c>
      <c r="I430" s="142">
        <v>806.44</v>
      </c>
      <c r="J430" s="142">
        <v>529.39</v>
      </c>
    </row>
    <row r="431" spans="1:10" ht="23.25">
      <c r="A431" s="147"/>
      <c r="B431" s="149">
        <v>36</v>
      </c>
      <c r="C431" s="161">
        <v>84.5965</v>
      </c>
      <c r="D431" s="161">
        <v>84.8842</v>
      </c>
      <c r="E431" s="142">
        <f t="shared" si="23"/>
        <v>0.28770000000000095</v>
      </c>
      <c r="F431" s="186">
        <f t="shared" si="26"/>
        <v>981.141083790884</v>
      </c>
      <c r="G431" s="142">
        <f t="shared" si="27"/>
        <v>293.23</v>
      </c>
      <c r="H431" s="149">
        <v>27</v>
      </c>
      <c r="I431" s="142">
        <v>797.38</v>
      </c>
      <c r="J431" s="142">
        <v>504.15</v>
      </c>
    </row>
    <row r="432" spans="1:10" ht="23.25">
      <c r="A432" s="147">
        <v>22496</v>
      </c>
      <c r="B432" s="149">
        <v>10</v>
      </c>
      <c r="C432" s="161">
        <v>85.1244</v>
      </c>
      <c r="D432" s="161">
        <v>85.1487</v>
      </c>
      <c r="E432" s="142">
        <f t="shared" si="23"/>
        <v>0.02430000000001087</v>
      </c>
      <c r="F432" s="186">
        <f t="shared" si="26"/>
        <v>77.03769457569307</v>
      </c>
      <c r="G432" s="142">
        <f t="shared" si="27"/>
        <v>315.43000000000006</v>
      </c>
      <c r="H432" s="149">
        <v>28</v>
      </c>
      <c r="I432" s="142">
        <v>833.36</v>
      </c>
      <c r="J432" s="142">
        <v>517.93</v>
      </c>
    </row>
    <row r="433" spans="1:10" ht="23.25">
      <c r="A433" s="147"/>
      <c r="B433" s="149">
        <v>11</v>
      </c>
      <c r="C433" s="161">
        <v>86.1263</v>
      </c>
      <c r="D433" s="161">
        <v>86.1578</v>
      </c>
      <c r="E433" s="142">
        <f t="shared" si="23"/>
        <v>0.03149999999999409</v>
      </c>
      <c r="F433" s="186">
        <f t="shared" si="26"/>
        <v>93.51620947629168</v>
      </c>
      <c r="G433" s="142">
        <f t="shared" si="27"/>
        <v>336.84</v>
      </c>
      <c r="H433" s="149">
        <v>29</v>
      </c>
      <c r="I433" s="142">
        <v>607.63</v>
      </c>
      <c r="J433" s="142">
        <v>270.79</v>
      </c>
    </row>
    <row r="434" spans="1:10" ht="23.25">
      <c r="A434" s="147"/>
      <c r="B434" s="149">
        <v>12</v>
      </c>
      <c r="C434" s="161">
        <v>84.8542</v>
      </c>
      <c r="D434" s="161">
        <v>84.8818</v>
      </c>
      <c r="E434" s="142">
        <f t="shared" si="23"/>
        <v>0.02759999999999252</v>
      </c>
      <c r="F434" s="186">
        <f t="shared" si="26"/>
        <v>98.78664232790193</v>
      </c>
      <c r="G434" s="142">
        <f t="shared" si="27"/>
        <v>279.39</v>
      </c>
      <c r="H434" s="149">
        <v>30</v>
      </c>
      <c r="I434" s="142">
        <v>810.03</v>
      </c>
      <c r="J434" s="142">
        <v>530.64</v>
      </c>
    </row>
    <row r="435" spans="1:10" ht="23.25">
      <c r="A435" s="147">
        <v>22508</v>
      </c>
      <c r="B435" s="149">
        <v>13</v>
      </c>
      <c r="C435" s="161">
        <v>86.7662</v>
      </c>
      <c r="D435" s="161">
        <v>86.7879</v>
      </c>
      <c r="E435" s="142">
        <f t="shared" si="23"/>
        <v>0.02169999999999561</v>
      </c>
      <c r="F435" s="186">
        <f t="shared" si="26"/>
        <v>65.20628624656875</v>
      </c>
      <c r="G435" s="142">
        <f t="shared" si="27"/>
        <v>332.78999999999996</v>
      </c>
      <c r="H435" s="149">
        <v>31</v>
      </c>
      <c r="I435" s="142">
        <v>659.17</v>
      </c>
      <c r="J435" s="142">
        <v>326.38</v>
      </c>
    </row>
    <row r="436" spans="1:10" ht="23.25">
      <c r="A436" s="147"/>
      <c r="B436" s="149">
        <v>14</v>
      </c>
      <c r="C436" s="161">
        <v>85.9795</v>
      </c>
      <c r="D436" s="161">
        <v>85.9993</v>
      </c>
      <c r="E436" s="142">
        <f t="shared" si="23"/>
        <v>0.019800000000003593</v>
      </c>
      <c r="F436" s="186">
        <f t="shared" si="26"/>
        <v>67.53299907910774</v>
      </c>
      <c r="G436" s="142">
        <f t="shared" si="27"/>
        <v>293.18999999999994</v>
      </c>
      <c r="H436" s="149">
        <v>32</v>
      </c>
      <c r="I436" s="142">
        <v>847.3</v>
      </c>
      <c r="J436" s="142">
        <v>554.11</v>
      </c>
    </row>
    <row r="437" spans="1:10" ht="23.25">
      <c r="A437" s="147"/>
      <c r="B437" s="149">
        <v>15</v>
      </c>
      <c r="C437" s="161">
        <v>87.024</v>
      </c>
      <c r="D437" s="161">
        <v>87.0403</v>
      </c>
      <c r="E437" s="142">
        <f t="shared" si="23"/>
        <v>0.01630000000000109</v>
      </c>
      <c r="F437" s="186">
        <f t="shared" si="26"/>
        <v>53.23839696900772</v>
      </c>
      <c r="G437" s="142">
        <f t="shared" si="27"/>
        <v>306.16999999999996</v>
      </c>
      <c r="H437" s="149">
        <v>33</v>
      </c>
      <c r="I437" s="142">
        <v>652.9</v>
      </c>
      <c r="J437" s="142">
        <v>346.73</v>
      </c>
    </row>
    <row r="438" spans="1:10" ht="23.25">
      <c r="A438" s="147">
        <v>22514</v>
      </c>
      <c r="B438" s="149">
        <v>16</v>
      </c>
      <c r="C438" s="161">
        <v>86.1907</v>
      </c>
      <c r="D438" s="161">
        <v>86.2572</v>
      </c>
      <c r="E438" s="142">
        <f t="shared" si="23"/>
        <v>0.06649999999999068</v>
      </c>
      <c r="F438" s="186">
        <f t="shared" si="26"/>
        <v>236.9414950473551</v>
      </c>
      <c r="G438" s="142">
        <f t="shared" si="27"/>
        <v>280.65999999999997</v>
      </c>
      <c r="H438" s="149">
        <v>34</v>
      </c>
      <c r="I438" s="142">
        <v>831.26</v>
      </c>
      <c r="J438" s="142">
        <v>550.6</v>
      </c>
    </row>
    <row r="439" spans="1:10" ht="23.25">
      <c r="A439" s="147"/>
      <c r="B439" s="149">
        <v>17</v>
      </c>
      <c r="C439" s="161">
        <v>87.2569</v>
      </c>
      <c r="D439" s="161">
        <v>87.3221</v>
      </c>
      <c r="E439" s="142">
        <f t="shared" si="23"/>
        <v>0.06520000000000437</v>
      </c>
      <c r="F439" s="186">
        <f t="shared" si="26"/>
        <v>274.76926967004243</v>
      </c>
      <c r="G439" s="142">
        <f t="shared" si="27"/>
        <v>237.28999999999996</v>
      </c>
      <c r="H439" s="149">
        <v>35</v>
      </c>
      <c r="I439" s="142">
        <v>882.06</v>
      </c>
      <c r="J439" s="142">
        <v>644.77</v>
      </c>
    </row>
    <row r="440" spans="1:10" ht="23.25">
      <c r="A440" s="147"/>
      <c r="B440" s="149">
        <v>18</v>
      </c>
      <c r="C440" s="161">
        <v>85.1797</v>
      </c>
      <c r="D440" s="161">
        <v>85.2475</v>
      </c>
      <c r="E440" s="142">
        <f t="shared" si="23"/>
        <v>0.06780000000000541</v>
      </c>
      <c r="F440" s="186">
        <f t="shared" si="26"/>
        <v>197.61578594539452</v>
      </c>
      <c r="G440" s="142">
        <f t="shared" si="27"/>
        <v>343.09000000000003</v>
      </c>
      <c r="H440" s="149">
        <v>36</v>
      </c>
      <c r="I440" s="142">
        <v>713.24</v>
      </c>
      <c r="J440" s="142">
        <v>370.15</v>
      </c>
    </row>
    <row r="441" spans="1:10" ht="23.25">
      <c r="A441" s="147">
        <v>22535</v>
      </c>
      <c r="B441" s="149">
        <v>1</v>
      </c>
      <c r="C441" s="161">
        <v>85.4985</v>
      </c>
      <c r="D441" s="161">
        <v>85.533</v>
      </c>
      <c r="E441" s="142">
        <f t="shared" si="23"/>
        <v>0.0344999999999942</v>
      </c>
      <c r="F441" s="186">
        <f t="shared" si="26"/>
        <v>107.79228894580456</v>
      </c>
      <c r="G441" s="142">
        <f t="shared" si="27"/>
        <v>320.05999999999995</v>
      </c>
      <c r="H441" s="149">
        <v>37</v>
      </c>
      <c r="I441" s="142">
        <v>680.53</v>
      </c>
      <c r="J441" s="142">
        <v>360.47</v>
      </c>
    </row>
    <row r="442" spans="1:10" ht="23.25">
      <c r="A442" s="147"/>
      <c r="B442" s="149">
        <v>2</v>
      </c>
      <c r="C442" s="161">
        <v>87.5489</v>
      </c>
      <c r="D442" s="161">
        <v>87.581</v>
      </c>
      <c r="E442" s="142">
        <f t="shared" si="23"/>
        <v>0.032099999999999795</v>
      </c>
      <c r="F442" s="186">
        <f t="shared" si="26"/>
        <v>112.86919831223558</v>
      </c>
      <c r="G442" s="142">
        <f t="shared" si="27"/>
        <v>284.4</v>
      </c>
      <c r="H442" s="149">
        <v>38</v>
      </c>
      <c r="I442" s="142">
        <v>807.8</v>
      </c>
      <c r="J442" s="142">
        <v>523.4</v>
      </c>
    </row>
    <row r="443" spans="1:10" ht="23.25">
      <c r="A443" s="147"/>
      <c r="B443" s="149">
        <v>3</v>
      </c>
      <c r="C443" s="161">
        <v>85.9572</v>
      </c>
      <c r="D443" s="161">
        <v>85.9859</v>
      </c>
      <c r="E443" s="142">
        <f t="shared" si="23"/>
        <v>0.028700000000000614</v>
      </c>
      <c r="F443" s="186">
        <f t="shared" si="26"/>
        <v>106.19010619010842</v>
      </c>
      <c r="G443" s="142">
        <f t="shared" si="27"/>
        <v>270.2700000000001</v>
      </c>
      <c r="H443" s="149">
        <v>39</v>
      </c>
      <c r="I443" s="142">
        <v>806.95</v>
      </c>
      <c r="J443" s="142">
        <v>536.68</v>
      </c>
    </row>
    <row r="444" spans="1:10" ht="23.25">
      <c r="A444" s="147">
        <v>22544</v>
      </c>
      <c r="B444" s="149">
        <v>4</v>
      </c>
      <c r="C444" s="161">
        <v>85.1161</v>
      </c>
      <c r="D444" s="161">
        <v>85.1719</v>
      </c>
      <c r="E444" s="142">
        <f t="shared" si="23"/>
        <v>0.055799999999990746</v>
      </c>
      <c r="F444" s="186">
        <f t="shared" si="26"/>
        <v>174.58777885545115</v>
      </c>
      <c r="G444" s="142">
        <f t="shared" si="27"/>
        <v>319.61</v>
      </c>
      <c r="H444" s="149">
        <v>40</v>
      </c>
      <c r="I444" s="142">
        <v>685.98</v>
      </c>
      <c r="J444" s="142">
        <v>366.37</v>
      </c>
    </row>
    <row r="445" spans="1:10" ht="23.25">
      <c r="A445" s="147"/>
      <c r="B445" s="149">
        <v>5</v>
      </c>
      <c r="C445" s="161">
        <v>85.125</v>
      </c>
      <c r="D445" s="161">
        <v>85.1787</v>
      </c>
      <c r="E445" s="142">
        <f t="shared" si="23"/>
        <v>0.0537000000000063</v>
      </c>
      <c r="F445" s="186">
        <f t="shared" si="26"/>
        <v>165.70494029069738</v>
      </c>
      <c r="G445" s="142">
        <f t="shared" si="27"/>
        <v>324.07</v>
      </c>
      <c r="H445" s="149">
        <v>41</v>
      </c>
      <c r="I445" s="142">
        <v>607.03</v>
      </c>
      <c r="J445" s="142">
        <v>282.96</v>
      </c>
    </row>
    <row r="446" spans="1:10" ht="23.25">
      <c r="A446" s="147"/>
      <c r="B446" s="149">
        <v>6</v>
      </c>
      <c r="C446" s="161">
        <v>87.4947</v>
      </c>
      <c r="D446" s="161">
        <v>87.5394</v>
      </c>
      <c r="E446" s="142">
        <f t="shared" si="23"/>
        <v>0.04470000000000596</v>
      </c>
      <c r="F446" s="186">
        <f t="shared" si="26"/>
        <v>146.0927541916069</v>
      </c>
      <c r="G446" s="142">
        <f t="shared" si="27"/>
        <v>305.96999999999997</v>
      </c>
      <c r="H446" s="149">
        <v>42</v>
      </c>
      <c r="I446" s="142">
        <v>681.56</v>
      </c>
      <c r="J446" s="142">
        <v>375.59</v>
      </c>
    </row>
    <row r="447" spans="1:10" ht="23.25">
      <c r="A447" s="147">
        <v>22548</v>
      </c>
      <c r="B447" s="149">
        <v>7</v>
      </c>
      <c r="C447" s="161">
        <v>86.5294</v>
      </c>
      <c r="D447" s="161">
        <v>86.5552</v>
      </c>
      <c r="E447" s="142">
        <f t="shared" si="23"/>
        <v>0.02580000000000382</v>
      </c>
      <c r="F447" s="186">
        <f t="shared" si="26"/>
        <v>85.20194181170973</v>
      </c>
      <c r="G447" s="142">
        <f t="shared" si="27"/>
        <v>302.80999999999995</v>
      </c>
      <c r="H447" s="149">
        <v>43</v>
      </c>
      <c r="I447" s="142">
        <v>848.02</v>
      </c>
      <c r="J447" s="142">
        <v>545.21</v>
      </c>
    </row>
    <row r="448" spans="1:10" ht="23.25">
      <c r="A448" s="147"/>
      <c r="B448" s="149">
        <v>8</v>
      </c>
      <c r="C448" s="161">
        <v>84.904</v>
      </c>
      <c r="D448" s="161">
        <v>84.9273</v>
      </c>
      <c r="E448" s="142">
        <f t="shared" si="23"/>
        <v>0.023300000000006094</v>
      </c>
      <c r="F448" s="186">
        <f t="shared" si="26"/>
        <v>85.28550512447327</v>
      </c>
      <c r="G448" s="142">
        <f t="shared" si="27"/>
        <v>273.19999999999993</v>
      </c>
      <c r="H448" s="149">
        <v>44</v>
      </c>
      <c r="I448" s="142">
        <v>823.14</v>
      </c>
      <c r="J448" s="142">
        <v>549.94</v>
      </c>
    </row>
    <row r="449" spans="1:10" ht="23.25">
      <c r="A449" s="147"/>
      <c r="B449" s="149">
        <v>9</v>
      </c>
      <c r="C449" s="161">
        <v>87.7444</v>
      </c>
      <c r="D449" s="161">
        <v>87.7718</v>
      </c>
      <c r="E449" s="142">
        <f t="shared" si="23"/>
        <v>0.02740000000000009</v>
      </c>
      <c r="F449" s="186">
        <f t="shared" si="26"/>
        <v>87.99537542552538</v>
      </c>
      <c r="G449" s="142">
        <f t="shared" si="27"/>
        <v>311.38</v>
      </c>
      <c r="H449" s="149">
        <v>45</v>
      </c>
      <c r="I449" s="142">
        <v>863.56</v>
      </c>
      <c r="J449" s="142">
        <v>552.18</v>
      </c>
    </row>
    <row r="450" spans="1:10" ht="23.25">
      <c r="A450" s="147">
        <v>22556</v>
      </c>
      <c r="B450" s="149">
        <v>19</v>
      </c>
      <c r="C450" s="161">
        <v>88.939</v>
      </c>
      <c r="D450" s="161">
        <v>88.9687</v>
      </c>
      <c r="E450" s="142">
        <f t="shared" si="23"/>
        <v>0.02970000000000539</v>
      </c>
      <c r="F450" s="186">
        <f t="shared" si="26"/>
        <v>74.53696732421167</v>
      </c>
      <c r="G450" s="142">
        <f t="shared" si="27"/>
        <v>398.46000000000004</v>
      </c>
      <c r="H450" s="149">
        <v>46</v>
      </c>
      <c r="I450" s="142">
        <v>762.97</v>
      </c>
      <c r="J450" s="142">
        <v>364.51</v>
      </c>
    </row>
    <row r="451" spans="1:10" ht="23.25">
      <c r="A451" s="147"/>
      <c r="B451" s="149">
        <v>20</v>
      </c>
      <c r="C451" s="161">
        <v>84.6465</v>
      </c>
      <c r="D451" s="161">
        <v>84.6762</v>
      </c>
      <c r="E451" s="142">
        <f t="shared" si="23"/>
        <v>0.029699999999991178</v>
      </c>
      <c r="F451" s="186">
        <f t="shared" si="26"/>
        <v>87.24773067768626</v>
      </c>
      <c r="G451" s="142">
        <f t="shared" si="27"/>
        <v>340.40999999999997</v>
      </c>
      <c r="H451" s="149">
        <v>47</v>
      </c>
      <c r="I451" s="142">
        <v>664.53</v>
      </c>
      <c r="J451" s="142">
        <v>324.12</v>
      </c>
    </row>
    <row r="452" spans="1:10" ht="23.25">
      <c r="A452" s="147"/>
      <c r="B452" s="149">
        <v>21</v>
      </c>
      <c r="C452" s="161">
        <v>86.3628</v>
      </c>
      <c r="D452" s="161">
        <v>86.3931</v>
      </c>
      <c r="E452" s="142">
        <f t="shared" si="23"/>
        <v>0.030300000000011096</v>
      </c>
      <c r="F452" s="186">
        <f t="shared" si="26"/>
        <v>102.99816438918724</v>
      </c>
      <c r="G452" s="142">
        <f t="shared" si="27"/>
        <v>294.17999999999995</v>
      </c>
      <c r="H452" s="149">
        <v>48</v>
      </c>
      <c r="I452" s="142">
        <v>849.26</v>
      </c>
      <c r="J452" s="142">
        <v>555.08</v>
      </c>
    </row>
    <row r="453" spans="1:10" ht="23.25">
      <c r="A453" s="147">
        <v>22570</v>
      </c>
      <c r="B453" s="149">
        <v>22</v>
      </c>
      <c r="C453" s="161">
        <v>85.1187</v>
      </c>
      <c r="D453" s="161">
        <v>85.1325</v>
      </c>
      <c r="E453" s="142">
        <f t="shared" si="23"/>
        <v>0.013799999999989154</v>
      </c>
      <c r="F453" s="186">
        <f t="shared" si="26"/>
        <v>38.955539872940456</v>
      </c>
      <c r="G453" s="142">
        <f t="shared" si="27"/>
        <v>354.24999999999994</v>
      </c>
      <c r="H453" s="149">
        <v>49</v>
      </c>
      <c r="I453" s="142">
        <v>725.04</v>
      </c>
      <c r="J453" s="142">
        <v>370.79</v>
      </c>
    </row>
    <row r="454" spans="1:10" ht="23.25">
      <c r="A454" s="147"/>
      <c r="B454" s="149">
        <v>23</v>
      </c>
      <c r="C454" s="161">
        <v>87.68</v>
      </c>
      <c r="D454" s="161">
        <v>87.6889</v>
      </c>
      <c r="E454" s="142">
        <f t="shared" si="23"/>
        <v>0.008899999999997021</v>
      </c>
      <c r="F454" s="186">
        <f t="shared" si="26"/>
        <v>27.468288015792787</v>
      </c>
      <c r="G454" s="142">
        <f t="shared" si="27"/>
        <v>324.01</v>
      </c>
      <c r="H454" s="149">
        <v>50</v>
      </c>
      <c r="I454" s="142">
        <v>801.02</v>
      </c>
      <c r="J454" s="142">
        <v>477.01</v>
      </c>
    </row>
    <row r="455" spans="1:10" ht="23.25">
      <c r="A455" s="147"/>
      <c r="B455" s="149">
        <v>24</v>
      </c>
      <c r="C455" s="161">
        <v>88.0675</v>
      </c>
      <c r="D455" s="161">
        <v>88.0798</v>
      </c>
      <c r="E455" s="142">
        <f t="shared" si="23"/>
        <v>0.012300000000010414</v>
      </c>
      <c r="F455" s="186">
        <f t="shared" si="26"/>
        <v>37.17472118962255</v>
      </c>
      <c r="G455" s="142">
        <f t="shared" si="27"/>
        <v>330.87</v>
      </c>
      <c r="H455" s="149">
        <v>51</v>
      </c>
      <c r="I455" s="142">
        <v>630.48</v>
      </c>
      <c r="J455" s="142">
        <v>299.61</v>
      </c>
    </row>
    <row r="456" spans="1:10" ht="23.25">
      <c r="A456" s="147">
        <v>22590</v>
      </c>
      <c r="B456" s="149">
        <v>19</v>
      </c>
      <c r="C456" s="161">
        <v>88.9594</v>
      </c>
      <c r="D456" s="161">
        <v>88.9642</v>
      </c>
      <c r="E456" s="142">
        <f t="shared" si="23"/>
        <v>0.004800000000003024</v>
      </c>
      <c r="F456" s="186">
        <f t="shared" si="26"/>
        <v>18.043077848374327</v>
      </c>
      <c r="G456" s="142">
        <f t="shared" si="27"/>
        <v>266.0300000000001</v>
      </c>
      <c r="H456" s="149">
        <v>52</v>
      </c>
      <c r="I456" s="142">
        <v>814.58</v>
      </c>
      <c r="J456" s="142">
        <v>548.55</v>
      </c>
    </row>
    <row r="457" spans="1:10" ht="23.25">
      <c r="A457" s="147"/>
      <c r="B457" s="149">
        <v>20</v>
      </c>
      <c r="C457" s="161">
        <v>84.6383</v>
      </c>
      <c r="D457" s="161">
        <v>84.6501</v>
      </c>
      <c r="E457" s="142">
        <f t="shared" si="23"/>
        <v>0.011799999999993815</v>
      </c>
      <c r="F457" s="186">
        <f t="shared" si="26"/>
        <v>39.307128580925436</v>
      </c>
      <c r="G457" s="142">
        <f t="shared" si="27"/>
        <v>300.2</v>
      </c>
      <c r="H457" s="149">
        <v>53</v>
      </c>
      <c r="I457" s="142">
        <v>803.39</v>
      </c>
      <c r="J457" s="142">
        <v>503.19</v>
      </c>
    </row>
    <row r="458" spans="1:10" ht="23.25">
      <c r="A458" s="147"/>
      <c r="B458" s="149">
        <v>21</v>
      </c>
      <c r="C458" s="161">
        <v>86.3476</v>
      </c>
      <c r="D458" s="161">
        <v>86.3567</v>
      </c>
      <c r="E458" s="142">
        <f t="shared" si="23"/>
        <v>0.00910000000000366</v>
      </c>
      <c r="F458" s="186">
        <f t="shared" si="26"/>
        <v>28.015516285954252</v>
      </c>
      <c r="G458" s="142">
        <f t="shared" si="27"/>
        <v>324.82</v>
      </c>
      <c r="H458" s="149">
        <v>54</v>
      </c>
      <c r="I458" s="142">
        <v>696.66</v>
      </c>
      <c r="J458" s="142">
        <v>371.84</v>
      </c>
    </row>
    <row r="459" spans="1:10" ht="23.25">
      <c r="A459" s="147">
        <v>22601</v>
      </c>
      <c r="B459" s="149">
        <v>22</v>
      </c>
      <c r="C459" s="161">
        <v>85.1407</v>
      </c>
      <c r="D459" s="161">
        <v>85.1426</v>
      </c>
      <c r="E459" s="142">
        <f t="shared" si="23"/>
        <v>0.00190000000000623</v>
      </c>
      <c r="F459" s="186">
        <f t="shared" si="26"/>
        <v>7.544772267030259</v>
      </c>
      <c r="G459" s="142">
        <f t="shared" si="27"/>
        <v>251.82999999999998</v>
      </c>
      <c r="H459" s="149">
        <v>55</v>
      </c>
      <c r="I459" s="142">
        <v>584.77</v>
      </c>
      <c r="J459" s="142">
        <v>332.94</v>
      </c>
    </row>
    <row r="460" spans="1:10" ht="23.25">
      <c r="A460" s="147"/>
      <c r="B460" s="149">
        <v>23</v>
      </c>
      <c r="C460" s="161">
        <v>87.6916</v>
      </c>
      <c r="D460" s="161">
        <v>87.6931</v>
      </c>
      <c r="E460" s="142">
        <f t="shared" si="23"/>
        <v>0.0015000000000071623</v>
      </c>
      <c r="F460" s="186">
        <f t="shared" si="26"/>
        <v>5.6908718415933</v>
      </c>
      <c r="G460" s="142">
        <f t="shared" si="27"/>
        <v>263.58000000000004</v>
      </c>
      <c r="H460" s="149">
        <v>56</v>
      </c>
      <c r="I460" s="142">
        <v>641.94</v>
      </c>
      <c r="J460" s="142">
        <v>378.36</v>
      </c>
    </row>
    <row r="461" spans="1:10" ht="23.25">
      <c r="A461" s="147"/>
      <c r="B461" s="149">
        <v>24</v>
      </c>
      <c r="C461" s="161">
        <v>88.0827</v>
      </c>
      <c r="D461" s="161">
        <v>88.0853</v>
      </c>
      <c r="E461" s="142">
        <f t="shared" si="23"/>
        <v>0.002600000000001046</v>
      </c>
      <c r="F461" s="186">
        <f t="shared" si="26"/>
        <v>8.822232024705798</v>
      </c>
      <c r="G461" s="142">
        <f t="shared" si="27"/>
        <v>294.71000000000004</v>
      </c>
      <c r="H461" s="149">
        <v>57</v>
      </c>
      <c r="I461" s="142">
        <v>664.7</v>
      </c>
      <c r="J461" s="142">
        <v>369.99</v>
      </c>
    </row>
    <row r="462" spans="1:10" ht="23.25">
      <c r="A462" s="147">
        <v>22611</v>
      </c>
      <c r="B462" s="149">
        <v>25</v>
      </c>
      <c r="C462" s="161">
        <v>87.0644</v>
      </c>
      <c r="D462" s="161">
        <v>87.0659</v>
      </c>
      <c r="E462" s="142">
        <f t="shared" si="23"/>
        <v>0.0014999999999929514</v>
      </c>
      <c r="F462" s="186">
        <f t="shared" si="26"/>
        <v>4.568852608793371</v>
      </c>
      <c r="G462" s="142">
        <f t="shared" si="27"/>
        <v>328.30999999999995</v>
      </c>
      <c r="H462" s="149">
        <v>58</v>
      </c>
      <c r="I462" s="142">
        <v>695.28</v>
      </c>
      <c r="J462" s="142">
        <v>366.97</v>
      </c>
    </row>
    <row r="463" spans="1:10" ht="23.25">
      <c r="A463" s="147"/>
      <c r="B463" s="149">
        <v>26</v>
      </c>
      <c r="C463" s="161">
        <v>85.8307</v>
      </c>
      <c r="D463" s="161">
        <v>85.8308</v>
      </c>
      <c r="E463" s="142">
        <f t="shared" si="23"/>
        <v>0.00010000000000331966</v>
      </c>
      <c r="F463" s="186">
        <f t="shared" si="26"/>
        <v>0.36182068168217546</v>
      </c>
      <c r="G463" s="142">
        <f t="shared" si="27"/>
        <v>276.38</v>
      </c>
      <c r="H463" s="149">
        <v>59</v>
      </c>
      <c r="I463" s="142">
        <v>793.12</v>
      </c>
      <c r="J463" s="142">
        <v>516.74</v>
      </c>
    </row>
    <row r="464" spans="1:10" ht="23.25">
      <c r="A464" s="147"/>
      <c r="B464" s="149">
        <v>27</v>
      </c>
      <c r="C464" s="161">
        <v>86.3459</v>
      </c>
      <c r="D464" s="161">
        <v>86.3462</v>
      </c>
      <c r="E464" s="142">
        <f t="shared" si="23"/>
        <v>0.0002999999999957481</v>
      </c>
      <c r="F464" s="186">
        <f t="shared" si="26"/>
        <v>1.002506265649952</v>
      </c>
      <c r="G464" s="142">
        <f t="shared" si="27"/>
        <v>299.25</v>
      </c>
      <c r="H464" s="149">
        <v>60</v>
      </c>
      <c r="I464" s="142">
        <v>634.11</v>
      </c>
      <c r="J464" s="142">
        <v>334.86</v>
      </c>
    </row>
    <row r="465" spans="1:10" ht="23.25">
      <c r="A465" s="147">
        <v>22621</v>
      </c>
      <c r="B465" s="149">
        <v>10</v>
      </c>
      <c r="C465" s="161">
        <v>85.1007</v>
      </c>
      <c r="D465" s="161">
        <v>85.1011</v>
      </c>
      <c r="E465" s="142">
        <f t="shared" si="23"/>
        <v>0.00039999999999906777</v>
      </c>
      <c r="F465" s="186">
        <f t="shared" si="26"/>
        <v>1.4293371448957217</v>
      </c>
      <c r="G465" s="142">
        <f t="shared" si="27"/>
        <v>279.85</v>
      </c>
      <c r="H465" s="149">
        <v>61</v>
      </c>
      <c r="I465" s="142">
        <v>832.7</v>
      </c>
      <c r="J465" s="142">
        <v>552.85</v>
      </c>
    </row>
    <row r="466" spans="1:10" ht="23.25">
      <c r="A466" s="147"/>
      <c r="B466" s="149">
        <v>11</v>
      </c>
      <c r="C466" s="161">
        <v>86.1255</v>
      </c>
      <c r="D466" s="161">
        <v>86.1255</v>
      </c>
      <c r="E466" s="142">
        <f t="shared" si="23"/>
        <v>0</v>
      </c>
      <c r="F466" s="186">
        <f t="shared" si="26"/>
        <v>0</v>
      </c>
      <c r="G466" s="142">
        <f t="shared" si="27"/>
        <v>280.63000000000005</v>
      </c>
      <c r="H466" s="149">
        <v>62</v>
      </c>
      <c r="I466" s="142">
        <v>687.57</v>
      </c>
      <c r="J466" s="142">
        <v>406.94</v>
      </c>
    </row>
    <row r="467" spans="1:10" ht="23.25">
      <c r="A467" s="147"/>
      <c r="B467" s="149">
        <v>12</v>
      </c>
      <c r="C467" s="161">
        <v>84.8912</v>
      </c>
      <c r="D467" s="161">
        <v>84.8912</v>
      </c>
      <c r="E467" s="142">
        <f t="shared" si="23"/>
        <v>0</v>
      </c>
      <c r="F467" s="186">
        <f t="shared" si="26"/>
        <v>0</v>
      </c>
      <c r="G467" s="142">
        <f t="shared" si="27"/>
        <v>317.62</v>
      </c>
      <c r="H467" s="149">
        <v>63</v>
      </c>
      <c r="I467" s="142">
        <v>804.34</v>
      </c>
      <c r="J467" s="142">
        <v>486.72</v>
      </c>
    </row>
    <row r="468" spans="1:10" ht="23.25">
      <c r="A468" s="147">
        <v>22627</v>
      </c>
      <c r="B468" s="149">
        <v>13</v>
      </c>
      <c r="C468" s="161">
        <v>86.7695</v>
      </c>
      <c r="D468" s="161">
        <v>86.77</v>
      </c>
      <c r="E468" s="142">
        <f t="shared" si="23"/>
        <v>0.0005000000000023874</v>
      </c>
      <c r="F468" s="186">
        <f t="shared" si="26"/>
        <v>1.5563717860996933</v>
      </c>
      <c r="G468" s="142">
        <f t="shared" si="27"/>
        <v>321.26</v>
      </c>
      <c r="H468" s="149">
        <v>64</v>
      </c>
      <c r="I468" s="142">
        <v>756.38</v>
      </c>
      <c r="J468" s="142">
        <v>435.12</v>
      </c>
    </row>
    <row r="469" spans="2:10" ht="23.25">
      <c r="B469" s="149">
        <v>14</v>
      </c>
      <c r="C469" s="161">
        <v>85.9577</v>
      </c>
      <c r="D469" s="161">
        <v>85.9577</v>
      </c>
      <c r="E469" s="142">
        <f t="shared" si="23"/>
        <v>0</v>
      </c>
      <c r="F469" s="186">
        <f t="shared" si="26"/>
        <v>0</v>
      </c>
      <c r="G469" s="142">
        <f t="shared" si="27"/>
        <v>264.06000000000006</v>
      </c>
      <c r="H469" s="149">
        <v>65</v>
      </c>
      <c r="I469" s="142">
        <v>815.57</v>
      </c>
      <c r="J469" s="142">
        <v>551.51</v>
      </c>
    </row>
    <row r="470" spans="1:10" ht="23.25">
      <c r="A470" s="147"/>
      <c r="B470" s="149">
        <v>15</v>
      </c>
      <c r="C470" s="161">
        <v>87.0168</v>
      </c>
      <c r="D470" s="161">
        <v>87.0176</v>
      </c>
      <c r="E470" s="142">
        <f t="shared" si="23"/>
        <v>0.0007999999999981355</v>
      </c>
      <c r="F470" s="186">
        <f aca="true" t="shared" si="28" ref="F470:F533">((10^6)*E470/G470)</f>
        <v>2.7654867256572713</v>
      </c>
      <c r="G470" s="142">
        <f t="shared" si="27"/>
        <v>289.28000000000003</v>
      </c>
      <c r="H470" s="149">
        <v>66</v>
      </c>
      <c r="I470" s="142">
        <v>796.94</v>
      </c>
      <c r="J470" s="142">
        <v>507.66</v>
      </c>
    </row>
    <row r="471" spans="1:10" ht="23.25">
      <c r="A471" s="147">
        <v>22639</v>
      </c>
      <c r="B471" s="149">
        <v>16</v>
      </c>
      <c r="C471" s="161">
        <v>86.1953</v>
      </c>
      <c r="D471" s="161">
        <v>86.1966</v>
      </c>
      <c r="E471" s="142">
        <f t="shared" si="23"/>
        <v>0.001300000000000523</v>
      </c>
      <c r="F471" s="186">
        <f t="shared" si="28"/>
        <v>4.593964237757167</v>
      </c>
      <c r="G471" s="142">
        <f t="shared" si="27"/>
        <v>282.98</v>
      </c>
      <c r="H471" s="149">
        <v>67</v>
      </c>
      <c r="I471" s="142">
        <v>813.07</v>
      </c>
      <c r="J471" s="142">
        <v>530.09</v>
      </c>
    </row>
    <row r="472" spans="1:10" ht="23.25">
      <c r="A472" s="147"/>
      <c r="B472" s="149">
        <v>17</v>
      </c>
      <c r="C472" s="161">
        <v>87.2706</v>
      </c>
      <c r="D472" s="161">
        <v>87.2716</v>
      </c>
      <c r="E472" s="142">
        <f t="shared" si="23"/>
        <v>0.0010000000000047748</v>
      </c>
      <c r="F472" s="186">
        <f t="shared" si="28"/>
        <v>3.742374911136466</v>
      </c>
      <c r="G472" s="142">
        <f t="shared" si="27"/>
        <v>267.2099999999999</v>
      </c>
      <c r="H472" s="149">
        <v>68</v>
      </c>
      <c r="I472" s="142">
        <v>839.05</v>
      </c>
      <c r="J472" s="142">
        <v>571.84</v>
      </c>
    </row>
    <row r="473" spans="1:10" ht="23.25">
      <c r="A473" s="147"/>
      <c r="B473" s="149">
        <v>18</v>
      </c>
      <c r="C473" s="161">
        <v>85.2004</v>
      </c>
      <c r="D473" s="161">
        <v>85.2004</v>
      </c>
      <c r="E473" s="142">
        <f t="shared" si="23"/>
        <v>0</v>
      </c>
      <c r="F473" s="186">
        <f t="shared" si="28"/>
        <v>0</v>
      </c>
      <c r="G473" s="142">
        <f t="shared" si="27"/>
        <v>265.74</v>
      </c>
      <c r="H473" s="149">
        <v>69</v>
      </c>
      <c r="I473" s="142">
        <v>812.64</v>
      </c>
      <c r="J473" s="142">
        <v>546.9</v>
      </c>
    </row>
    <row r="474" spans="1:10" ht="23.25">
      <c r="A474" s="147">
        <v>22653</v>
      </c>
      <c r="B474" s="149">
        <v>25</v>
      </c>
      <c r="C474" s="161">
        <v>87.0633</v>
      </c>
      <c r="D474" s="161">
        <v>87.0674</v>
      </c>
      <c r="E474" s="142">
        <f t="shared" si="23"/>
        <v>0.004100000000008208</v>
      </c>
      <c r="F474" s="186">
        <f t="shared" si="28"/>
        <v>14.235122560961768</v>
      </c>
      <c r="G474" s="142">
        <f t="shared" si="27"/>
        <v>288.02</v>
      </c>
      <c r="H474" s="149">
        <v>70</v>
      </c>
      <c r="I474" s="142">
        <v>672.16</v>
      </c>
      <c r="J474" s="142">
        <v>384.14</v>
      </c>
    </row>
    <row r="475" spans="1:10" ht="23.25">
      <c r="A475" s="147"/>
      <c r="B475" s="149">
        <v>26</v>
      </c>
      <c r="C475" s="161">
        <v>85.8194</v>
      </c>
      <c r="D475" s="161">
        <v>85.8207</v>
      </c>
      <c r="E475" s="142">
        <f t="shared" si="23"/>
        <v>0.001300000000000523</v>
      </c>
      <c r="F475" s="186">
        <f t="shared" si="28"/>
        <v>4.197068509073813</v>
      </c>
      <c r="G475" s="142">
        <f t="shared" si="27"/>
        <v>309.74</v>
      </c>
      <c r="H475" s="149">
        <v>71</v>
      </c>
      <c r="I475" s="142">
        <v>723.63</v>
      </c>
      <c r="J475" s="142">
        <v>413.89</v>
      </c>
    </row>
    <row r="476" spans="1:10" ht="23.25">
      <c r="A476" s="147"/>
      <c r="B476" s="149">
        <v>27</v>
      </c>
      <c r="C476" s="161">
        <v>86.3436</v>
      </c>
      <c r="D476" s="161">
        <v>86.3437</v>
      </c>
      <c r="E476" s="142">
        <f t="shared" si="23"/>
        <v>0.00010000000000331966</v>
      </c>
      <c r="F476" s="186">
        <f t="shared" si="28"/>
        <v>0.39471087429768964</v>
      </c>
      <c r="G476" s="142">
        <f t="shared" si="27"/>
        <v>253.34999999999997</v>
      </c>
      <c r="H476" s="149">
        <v>72</v>
      </c>
      <c r="I476" s="142">
        <v>732.4</v>
      </c>
      <c r="J476" s="142">
        <v>479.05</v>
      </c>
    </row>
    <row r="477" spans="1:10" ht="23.25">
      <c r="A477" s="147">
        <v>22660</v>
      </c>
      <c r="B477" s="149">
        <v>28</v>
      </c>
      <c r="C477" s="161">
        <v>87.2375</v>
      </c>
      <c r="D477" s="161">
        <v>87.2438</v>
      </c>
      <c r="E477" s="142">
        <f t="shared" si="23"/>
        <v>0.0062999999999959755</v>
      </c>
      <c r="F477" s="186">
        <f t="shared" si="28"/>
        <v>22.328548644323856</v>
      </c>
      <c r="G477" s="142">
        <f t="shared" si="27"/>
        <v>282.15</v>
      </c>
      <c r="H477" s="149">
        <v>73</v>
      </c>
      <c r="I477" s="142">
        <v>892.37</v>
      </c>
      <c r="J477" s="142">
        <v>610.22</v>
      </c>
    </row>
    <row r="478" spans="1:10" ht="23.25">
      <c r="A478" s="147"/>
      <c r="B478" s="149">
        <v>29</v>
      </c>
      <c r="C478" s="161">
        <v>85.2629</v>
      </c>
      <c r="D478" s="161">
        <v>85.2683</v>
      </c>
      <c r="E478" s="142">
        <f t="shared" si="23"/>
        <v>0.00539999999999452</v>
      </c>
      <c r="F478" s="186">
        <f t="shared" si="28"/>
        <v>18.95934274276568</v>
      </c>
      <c r="G478" s="142">
        <f t="shared" si="27"/>
        <v>284.81999999999994</v>
      </c>
      <c r="H478" s="149">
        <v>74</v>
      </c>
      <c r="I478" s="142">
        <v>836.65</v>
      </c>
      <c r="J478" s="142">
        <v>551.83</v>
      </c>
    </row>
    <row r="479" spans="1:10" ht="23.25">
      <c r="A479" s="147"/>
      <c r="B479" s="149">
        <v>30</v>
      </c>
      <c r="C479" s="161">
        <v>84.9832</v>
      </c>
      <c r="D479" s="161">
        <v>84.9889</v>
      </c>
      <c r="E479" s="142">
        <f t="shared" si="23"/>
        <v>0.005700000000004479</v>
      </c>
      <c r="F479" s="186">
        <f t="shared" si="28"/>
        <v>15.417489383583021</v>
      </c>
      <c r="G479" s="142">
        <f t="shared" si="27"/>
        <v>369.71000000000004</v>
      </c>
      <c r="H479" s="149">
        <v>75</v>
      </c>
      <c r="I479" s="142">
        <v>680.1</v>
      </c>
      <c r="J479" s="142">
        <v>310.39</v>
      </c>
    </row>
    <row r="480" spans="1:10" ht="23.25">
      <c r="A480" s="147">
        <v>22674</v>
      </c>
      <c r="B480" s="149">
        <v>31</v>
      </c>
      <c r="C480" s="161">
        <v>84.8923</v>
      </c>
      <c r="D480" s="161">
        <v>84.8948</v>
      </c>
      <c r="E480" s="142">
        <f t="shared" si="23"/>
        <v>0.0024999999999977263</v>
      </c>
      <c r="F480" s="186">
        <f t="shared" si="28"/>
        <v>8.568392912217591</v>
      </c>
      <c r="G480" s="142">
        <f t="shared" si="27"/>
        <v>291.77</v>
      </c>
      <c r="H480" s="149">
        <v>76</v>
      </c>
      <c r="I480" s="142">
        <v>730.79</v>
      </c>
      <c r="J480" s="142">
        <v>439.02</v>
      </c>
    </row>
    <row r="481" spans="1:10" ht="23.25">
      <c r="A481" s="147"/>
      <c r="B481" s="149">
        <v>32</v>
      </c>
      <c r="C481" s="161">
        <v>85.0478</v>
      </c>
      <c r="D481" s="161">
        <v>85.0506</v>
      </c>
      <c r="E481" s="142">
        <f t="shared" si="23"/>
        <v>0.0028000000000076852</v>
      </c>
      <c r="F481" s="186">
        <f t="shared" si="28"/>
        <v>9.731345358522523</v>
      </c>
      <c r="G481" s="142">
        <f t="shared" si="27"/>
        <v>287.72999999999996</v>
      </c>
      <c r="H481" s="149">
        <v>77</v>
      </c>
      <c r="I481" s="142">
        <v>727.81</v>
      </c>
      <c r="J481" s="142">
        <v>440.08</v>
      </c>
    </row>
    <row r="482" spans="1:10" ht="23.25">
      <c r="A482" s="147"/>
      <c r="B482" s="149">
        <v>33</v>
      </c>
      <c r="C482" s="161">
        <v>86.0002</v>
      </c>
      <c r="D482" s="161">
        <v>86.0089</v>
      </c>
      <c r="E482" s="142">
        <f t="shared" si="23"/>
        <v>0.008699999999990382</v>
      </c>
      <c r="F482" s="186">
        <f t="shared" si="28"/>
        <v>27.50553272206886</v>
      </c>
      <c r="G482" s="142">
        <f t="shared" si="27"/>
        <v>316.3</v>
      </c>
      <c r="H482" s="149">
        <v>78</v>
      </c>
      <c r="I482" s="142">
        <v>691.74</v>
      </c>
      <c r="J482" s="142">
        <v>375.44</v>
      </c>
    </row>
    <row r="483" spans="1:10" ht="23.25">
      <c r="A483" s="147">
        <v>22681</v>
      </c>
      <c r="B483" s="149">
        <v>28</v>
      </c>
      <c r="C483" s="161">
        <v>87.228</v>
      </c>
      <c r="D483" s="161">
        <v>87.2295</v>
      </c>
      <c r="E483" s="142">
        <f t="shared" si="23"/>
        <v>0.0015000000000071623</v>
      </c>
      <c r="F483" s="186">
        <f t="shared" si="28"/>
        <v>5.215214519182122</v>
      </c>
      <c r="G483" s="142">
        <f t="shared" si="27"/>
        <v>287.62000000000006</v>
      </c>
      <c r="H483" s="149">
        <v>79</v>
      </c>
      <c r="I483" s="142">
        <v>671.71</v>
      </c>
      <c r="J483" s="142">
        <v>384.09</v>
      </c>
    </row>
    <row r="484" spans="1:10" ht="23.25">
      <c r="A484" s="147"/>
      <c r="B484" s="149">
        <v>29</v>
      </c>
      <c r="C484" s="161">
        <v>85.2576</v>
      </c>
      <c r="D484" s="161">
        <v>85.2601</v>
      </c>
      <c r="E484" s="142">
        <f t="shared" si="23"/>
        <v>0.0024999999999977263</v>
      </c>
      <c r="F484" s="186">
        <f t="shared" si="28"/>
        <v>10.116542570401934</v>
      </c>
      <c r="G484" s="142">
        <f t="shared" si="27"/>
        <v>247.12</v>
      </c>
      <c r="H484" s="149">
        <v>80</v>
      </c>
      <c r="I484" s="142">
        <v>758.75</v>
      </c>
      <c r="J484" s="142">
        <v>511.63</v>
      </c>
    </row>
    <row r="485" spans="1:10" ht="23.25">
      <c r="A485" s="147"/>
      <c r="B485" s="149">
        <v>30</v>
      </c>
      <c r="C485" s="161">
        <v>84.9841</v>
      </c>
      <c r="D485" s="161">
        <v>84.9851</v>
      </c>
      <c r="E485" s="142">
        <f t="shared" si="23"/>
        <v>0.0010000000000047748</v>
      </c>
      <c r="F485" s="186">
        <f t="shared" si="28"/>
        <v>2.8859195982937718</v>
      </c>
      <c r="G485" s="142">
        <f t="shared" si="27"/>
        <v>346.51</v>
      </c>
      <c r="H485" s="149">
        <v>81</v>
      </c>
      <c r="I485" s="142">
        <v>673.03</v>
      </c>
      <c r="J485" s="142">
        <v>326.52</v>
      </c>
    </row>
    <row r="486" spans="1:10" ht="23.25">
      <c r="A486" s="259" t="s">
        <v>158</v>
      </c>
      <c r="B486" s="149">
        <v>31</v>
      </c>
      <c r="C486" s="161">
        <v>84.8971</v>
      </c>
      <c r="D486" s="161">
        <v>84.9007</v>
      </c>
      <c r="E486" s="142">
        <f t="shared" si="23"/>
        <v>0.0036000000000058208</v>
      </c>
      <c r="F486" s="186">
        <f t="shared" si="28"/>
        <v>14.249525015855847</v>
      </c>
      <c r="G486" s="142">
        <f t="shared" si="27"/>
        <v>252.64</v>
      </c>
      <c r="H486" s="149">
        <v>82</v>
      </c>
      <c r="I486" s="142">
        <v>795.78</v>
      </c>
      <c r="J486" s="142">
        <v>543.14</v>
      </c>
    </row>
    <row r="487" spans="1:10" ht="23.25">
      <c r="A487" s="147"/>
      <c r="B487" s="149">
        <v>32</v>
      </c>
      <c r="C487" s="161">
        <v>85.0386</v>
      </c>
      <c r="D487" s="161">
        <v>85.0405</v>
      </c>
      <c r="E487" s="142">
        <f t="shared" si="23"/>
        <v>0.0018999999999920192</v>
      </c>
      <c r="F487" s="186">
        <f t="shared" si="28"/>
        <v>7.086643541800079</v>
      </c>
      <c r="G487" s="142">
        <f t="shared" si="27"/>
        <v>268.11</v>
      </c>
      <c r="H487" s="149">
        <v>83</v>
      </c>
      <c r="I487" s="142">
        <v>794.88</v>
      </c>
      <c r="J487" s="142">
        <v>526.77</v>
      </c>
    </row>
    <row r="488" spans="1:10" ht="23.25">
      <c r="A488" s="147"/>
      <c r="B488" s="149">
        <v>33</v>
      </c>
      <c r="C488" s="161">
        <v>86.006</v>
      </c>
      <c r="D488" s="161">
        <v>86.0086</v>
      </c>
      <c r="E488" s="142">
        <f t="shared" si="23"/>
        <v>0.002600000000001046</v>
      </c>
      <c r="F488" s="186">
        <f t="shared" si="28"/>
        <v>8.479827794269744</v>
      </c>
      <c r="G488" s="142">
        <f t="shared" si="27"/>
        <v>306.60999999999996</v>
      </c>
      <c r="H488" s="149">
        <v>84</v>
      </c>
      <c r="I488" s="142">
        <v>704.67</v>
      </c>
      <c r="J488" s="142">
        <v>398.06</v>
      </c>
    </row>
    <row r="489" spans="1:10" ht="23.25">
      <c r="A489" s="147">
        <v>22710</v>
      </c>
      <c r="B489" s="149">
        <v>25</v>
      </c>
      <c r="C489" s="161">
        <v>87.0577</v>
      </c>
      <c r="D489" s="161">
        <v>87.0577</v>
      </c>
      <c r="E489" s="142">
        <f t="shared" si="23"/>
        <v>0</v>
      </c>
      <c r="F489" s="186">
        <f t="shared" si="28"/>
        <v>0</v>
      </c>
      <c r="G489" s="142">
        <f t="shared" si="27"/>
        <v>283.71999999999997</v>
      </c>
      <c r="H489" s="149">
        <v>85</v>
      </c>
      <c r="I489" s="254">
        <v>769.42</v>
      </c>
      <c r="J489" s="142">
        <v>485.7</v>
      </c>
    </row>
    <row r="490" spans="1:10" ht="23.25">
      <c r="A490" s="147"/>
      <c r="B490" s="149">
        <v>26</v>
      </c>
      <c r="C490" s="161">
        <v>85.7969</v>
      </c>
      <c r="D490" s="161">
        <v>85.8016</v>
      </c>
      <c r="E490" s="142">
        <f t="shared" si="23"/>
        <v>0.004699999999999704</v>
      </c>
      <c r="F490" s="186">
        <f t="shared" si="28"/>
        <v>16.279311419762752</v>
      </c>
      <c r="G490" s="142">
        <f t="shared" si="27"/>
        <v>288.71</v>
      </c>
      <c r="H490" s="149">
        <v>86</v>
      </c>
      <c r="I490" s="142">
        <v>641.37</v>
      </c>
      <c r="J490" s="142">
        <v>352.66</v>
      </c>
    </row>
    <row r="491" spans="1:10" ht="23.25">
      <c r="A491" s="147"/>
      <c r="B491" s="149">
        <v>27</v>
      </c>
      <c r="C491" s="161">
        <v>86.3418</v>
      </c>
      <c r="D491" s="161">
        <v>86.3432</v>
      </c>
      <c r="E491" s="142">
        <f t="shared" si="23"/>
        <v>0.0013999999999896318</v>
      </c>
      <c r="F491" s="186">
        <f t="shared" si="28"/>
        <v>4.678988001703258</v>
      </c>
      <c r="G491" s="142">
        <f t="shared" si="27"/>
        <v>299.21</v>
      </c>
      <c r="H491" s="149">
        <v>87</v>
      </c>
      <c r="I491" s="142">
        <v>642.75</v>
      </c>
      <c r="J491" s="142">
        <v>343.54</v>
      </c>
    </row>
    <row r="492" spans="1:10" ht="23.25">
      <c r="A492" s="147">
        <v>22716</v>
      </c>
      <c r="B492" s="149">
        <v>28</v>
      </c>
      <c r="C492" s="161">
        <v>87.2325</v>
      </c>
      <c r="D492" s="161">
        <v>87.2325</v>
      </c>
      <c r="E492" s="142">
        <f t="shared" si="23"/>
        <v>0</v>
      </c>
      <c r="F492" s="186">
        <f t="shared" si="28"/>
        <v>0</v>
      </c>
      <c r="G492" s="142">
        <f t="shared" si="27"/>
        <v>240.92000000000007</v>
      </c>
      <c r="H492" s="149">
        <v>88</v>
      </c>
      <c r="I492" s="142">
        <v>790.71</v>
      </c>
      <c r="J492" s="142">
        <v>549.79</v>
      </c>
    </row>
    <row r="493" spans="1:10" ht="23.25">
      <c r="A493" s="147"/>
      <c r="B493" s="149">
        <v>29</v>
      </c>
      <c r="C493" s="161">
        <v>85.2487</v>
      </c>
      <c r="D493" s="161">
        <v>85.2487</v>
      </c>
      <c r="E493" s="142">
        <f t="shared" si="23"/>
        <v>0</v>
      </c>
      <c r="F493" s="186">
        <f t="shared" si="28"/>
        <v>0</v>
      </c>
      <c r="G493" s="142">
        <f t="shared" si="27"/>
        <v>277.75</v>
      </c>
      <c r="H493" s="149">
        <v>89</v>
      </c>
      <c r="I493" s="142">
        <v>655.75</v>
      </c>
      <c r="J493" s="142">
        <v>378</v>
      </c>
    </row>
    <row r="494" spans="1:10" ht="24" thickBot="1">
      <c r="A494" s="248"/>
      <c r="B494" s="249">
        <v>30</v>
      </c>
      <c r="C494" s="250">
        <v>84.9515</v>
      </c>
      <c r="D494" s="250">
        <v>84.9515</v>
      </c>
      <c r="E494" s="251">
        <f t="shared" si="23"/>
        <v>0</v>
      </c>
      <c r="F494" s="252">
        <f t="shared" si="28"/>
        <v>0</v>
      </c>
      <c r="G494" s="251">
        <f t="shared" si="27"/>
        <v>278.63</v>
      </c>
      <c r="H494" s="249">
        <v>90</v>
      </c>
      <c r="I494" s="251">
        <v>604.76</v>
      </c>
      <c r="J494" s="251">
        <v>326.13</v>
      </c>
    </row>
    <row r="495" spans="1:10" ht="23.25">
      <c r="A495" s="199">
        <v>22740</v>
      </c>
      <c r="B495" s="200">
        <v>7</v>
      </c>
      <c r="C495" s="201">
        <v>86.4286</v>
      </c>
      <c r="D495" s="201">
        <v>86.4323</v>
      </c>
      <c r="E495" s="206">
        <f t="shared" si="23"/>
        <v>0.0036999999999949296</v>
      </c>
      <c r="F495" s="203">
        <f t="shared" si="28"/>
        <v>13.227040360329351</v>
      </c>
      <c r="G495" s="206">
        <f t="shared" si="27"/>
        <v>279.73</v>
      </c>
      <c r="H495" s="200">
        <v>1</v>
      </c>
      <c r="I495" s="206">
        <v>758.84</v>
      </c>
      <c r="J495" s="206">
        <v>479.11</v>
      </c>
    </row>
    <row r="496" spans="1:10" ht="23.25">
      <c r="A496" s="147"/>
      <c r="B496" s="149">
        <v>8</v>
      </c>
      <c r="C496" s="161">
        <v>84.7926</v>
      </c>
      <c r="D496" s="161">
        <v>84.7926</v>
      </c>
      <c r="E496" s="142">
        <f t="shared" si="23"/>
        <v>0</v>
      </c>
      <c r="F496" s="186">
        <f t="shared" si="28"/>
        <v>0</v>
      </c>
      <c r="G496" s="142">
        <f t="shared" si="27"/>
        <v>245.68000000000006</v>
      </c>
      <c r="H496" s="149">
        <v>2</v>
      </c>
      <c r="I496" s="142">
        <v>763.48</v>
      </c>
      <c r="J496" s="142">
        <v>517.8</v>
      </c>
    </row>
    <row r="497" spans="1:10" ht="23.25">
      <c r="A497" s="147"/>
      <c r="B497" s="149">
        <v>9</v>
      </c>
      <c r="C497" s="161">
        <v>87.6371</v>
      </c>
      <c r="D497" s="161">
        <v>87.6371</v>
      </c>
      <c r="E497" s="142">
        <f t="shared" si="23"/>
        <v>0</v>
      </c>
      <c r="F497" s="186">
        <f t="shared" si="28"/>
        <v>0</v>
      </c>
      <c r="G497" s="142">
        <f t="shared" si="27"/>
        <v>293.52</v>
      </c>
      <c r="H497" s="149">
        <v>3</v>
      </c>
      <c r="I497" s="142">
        <v>661.02</v>
      </c>
      <c r="J497" s="142">
        <v>367.5</v>
      </c>
    </row>
    <row r="498" spans="1:10" ht="23.25">
      <c r="A498" s="147">
        <v>22759</v>
      </c>
      <c r="B498" s="149">
        <v>10</v>
      </c>
      <c r="C498" s="161">
        <v>85.1034</v>
      </c>
      <c r="D498" s="161">
        <v>85.1034</v>
      </c>
      <c r="E498" s="142">
        <f t="shared" si="23"/>
        <v>0</v>
      </c>
      <c r="F498" s="186">
        <f t="shared" si="28"/>
        <v>0</v>
      </c>
      <c r="G498" s="142">
        <f t="shared" si="27"/>
        <v>300.94</v>
      </c>
      <c r="H498" s="149">
        <v>4</v>
      </c>
      <c r="I498" s="142">
        <v>669.87</v>
      </c>
      <c r="J498" s="142">
        <v>368.93</v>
      </c>
    </row>
    <row r="499" spans="1:10" ht="23.25">
      <c r="A499" s="147"/>
      <c r="B499" s="149">
        <v>11</v>
      </c>
      <c r="C499" s="161">
        <v>86.0665</v>
      </c>
      <c r="D499" s="161">
        <v>86.0668</v>
      </c>
      <c r="E499" s="142">
        <f t="shared" si="23"/>
        <v>0.0002999999999957481</v>
      </c>
      <c r="F499" s="186">
        <f t="shared" si="28"/>
        <v>1.037990450473144</v>
      </c>
      <c r="G499" s="142">
        <f t="shared" si="27"/>
        <v>289.02</v>
      </c>
      <c r="H499" s="149">
        <v>5</v>
      </c>
      <c r="I499" s="142">
        <v>559.78</v>
      </c>
      <c r="J499" s="142">
        <v>270.76</v>
      </c>
    </row>
    <row r="500" spans="1:10" ht="23.25">
      <c r="A500" s="147"/>
      <c r="B500" s="149">
        <v>12</v>
      </c>
      <c r="C500" s="161">
        <v>84.8182</v>
      </c>
      <c r="D500" s="161">
        <v>84.8182</v>
      </c>
      <c r="E500" s="142">
        <f t="shared" si="23"/>
        <v>0</v>
      </c>
      <c r="F500" s="186">
        <f t="shared" si="28"/>
        <v>0</v>
      </c>
      <c r="G500" s="142">
        <f t="shared" si="27"/>
        <v>253.58000000000004</v>
      </c>
      <c r="H500" s="149">
        <v>6</v>
      </c>
      <c r="I500" s="142">
        <v>785.12</v>
      </c>
      <c r="J500" s="142">
        <v>531.54</v>
      </c>
    </row>
    <row r="501" spans="1:10" ht="23.25">
      <c r="A501" s="147">
        <v>22773</v>
      </c>
      <c r="B501" s="149">
        <v>19</v>
      </c>
      <c r="C501" s="161">
        <v>88.9403</v>
      </c>
      <c r="D501" s="161">
        <v>88.9437</v>
      </c>
      <c r="E501" s="142">
        <f t="shared" si="23"/>
        <v>0.0034000000000133923</v>
      </c>
      <c r="F501" s="186">
        <f t="shared" si="28"/>
        <v>11.598157939667036</v>
      </c>
      <c r="G501" s="142">
        <f t="shared" si="27"/>
        <v>293.15000000000003</v>
      </c>
      <c r="H501" s="149">
        <v>7</v>
      </c>
      <c r="I501" s="142">
        <v>598.97</v>
      </c>
      <c r="J501" s="142">
        <v>305.82</v>
      </c>
    </row>
    <row r="502" spans="1:10" ht="23.25">
      <c r="A502" s="147"/>
      <c r="B502" s="149">
        <v>20</v>
      </c>
      <c r="C502" s="161">
        <v>84.6519</v>
      </c>
      <c r="D502" s="161">
        <v>84.6539</v>
      </c>
      <c r="E502" s="142">
        <f t="shared" si="23"/>
        <v>0.001999999999995339</v>
      </c>
      <c r="F502" s="186">
        <f t="shared" si="28"/>
        <v>7.722007721989725</v>
      </c>
      <c r="G502" s="142">
        <f t="shared" si="27"/>
        <v>259</v>
      </c>
      <c r="H502" s="253">
        <v>8</v>
      </c>
      <c r="I502" s="142">
        <v>697.89</v>
      </c>
      <c r="J502" s="142">
        <v>438.89</v>
      </c>
    </row>
    <row r="503" spans="1:10" ht="23.25">
      <c r="A503" s="147"/>
      <c r="B503" s="149">
        <v>21</v>
      </c>
      <c r="C503" s="161">
        <v>86.3175</v>
      </c>
      <c r="D503" s="161">
        <v>86.3211</v>
      </c>
      <c r="E503" s="142">
        <f t="shared" si="23"/>
        <v>0.0036000000000058208</v>
      </c>
      <c r="F503" s="186">
        <f t="shared" si="28"/>
        <v>15.189232521859081</v>
      </c>
      <c r="G503" s="142">
        <f t="shared" si="27"/>
        <v>237.01</v>
      </c>
      <c r="H503" s="149">
        <v>9</v>
      </c>
      <c r="I503" s="142">
        <v>766.84</v>
      </c>
      <c r="J503" s="142">
        <v>529.83</v>
      </c>
    </row>
    <row r="504" spans="1:10" ht="23.25">
      <c r="A504" s="147">
        <v>22781</v>
      </c>
      <c r="B504" s="149">
        <v>22</v>
      </c>
      <c r="C504" s="161">
        <v>85.1428</v>
      </c>
      <c r="D504" s="161">
        <v>85.1442</v>
      </c>
      <c r="E504" s="142">
        <f t="shared" si="23"/>
        <v>0.0014000000000038426</v>
      </c>
      <c r="F504" s="186">
        <f t="shared" si="28"/>
        <v>4.819940783597889</v>
      </c>
      <c r="G504" s="142">
        <f t="shared" si="27"/>
        <v>290.46</v>
      </c>
      <c r="H504" s="149">
        <v>10</v>
      </c>
      <c r="I504" s="142">
        <v>791.16</v>
      </c>
      <c r="J504" s="142">
        <v>500.7</v>
      </c>
    </row>
    <row r="505" spans="1:10" ht="23.25">
      <c r="A505" s="147"/>
      <c r="B505" s="149">
        <v>23</v>
      </c>
      <c r="C505" s="161">
        <v>87.6261</v>
      </c>
      <c r="D505" s="161">
        <v>87.6292</v>
      </c>
      <c r="E505" s="142">
        <f t="shared" si="23"/>
        <v>0.0031000000000034333</v>
      </c>
      <c r="F505" s="186">
        <f t="shared" si="28"/>
        <v>12.116948092571272</v>
      </c>
      <c r="G505" s="142">
        <f t="shared" si="27"/>
        <v>255.83999999999992</v>
      </c>
      <c r="H505" s="149">
        <v>11</v>
      </c>
      <c r="I505" s="142">
        <v>808.93</v>
      </c>
      <c r="J505" s="142">
        <v>553.09</v>
      </c>
    </row>
    <row r="506" spans="1:10" ht="23.25">
      <c r="A506" s="147"/>
      <c r="B506" s="149">
        <v>24</v>
      </c>
      <c r="C506" s="161">
        <v>88.0436</v>
      </c>
      <c r="D506" s="161">
        <v>88.046</v>
      </c>
      <c r="E506" s="142">
        <f t="shared" si="23"/>
        <v>0.0024000000000086175</v>
      </c>
      <c r="F506" s="186">
        <f t="shared" si="28"/>
        <v>8.197281235086473</v>
      </c>
      <c r="G506" s="142">
        <f t="shared" si="27"/>
        <v>292.78</v>
      </c>
      <c r="H506" s="149">
        <v>12</v>
      </c>
      <c r="I506" s="142">
        <v>805.29</v>
      </c>
      <c r="J506" s="142">
        <v>512.51</v>
      </c>
    </row>
    <row r="507" spans="1:10" ht="23.25">
      <c r="A507" s="147">
        <v>22787</v>
      </c>
      <c r="B507" s="149">
        <v>25</v>
      </c>
      <c r="C507" s="161">
        <v>87.0226</v>
      </c>
      <c r="D507" s="161">
        <v>87.0271</v>
      </c>
      <c r="E507" s="142">
        <f t="shared" si="23"/>
        <v>0.004500000000007276</v>
      </c>
      <c r="F507" s="186">
        <f t="shared" si="28"/>
        <v>15.14590555688895</v>
      </c>
      <c r="G507" s="142">
        <f t="shared" si="27"/>
        <v>297.11</v>
      </c>
      <c r="H507" s="149">
        <v>13</v>
      </c>
      <c r="I507" s="142">
        <v>663.34</v>
      </c>
      <c r="J507" s="142">
        <v>366.23</v>
      </c>
    </row>
    <row r="508" spans="1:10" ht="23.25">
      <c r="A508" s="147"/>
      <c r="B508" s="149">
        <v>26</v>
      </c>
      <c r="C508" s="161">
        <v>85.7992</v>
      </c>
      <c r="D508" s="161">
        <v>85.8043</v>
      </c>
      <c r="E508" s="142">
        <f t="shared" si="23"/>
        <v>0.005099999999998772</v>
      </c>
      <c r="F508" s="186">
        <f t="shared" si="28"/>
        <v>18.505079825830094</v>
      </c>
      <c r="G508" s="142">
        <f t="shared" si="27"/>
        <v>275.5999999999999</v>
      </c>
      <c r="H508" s="149">
        <v>14</v>
      </c>
      <c r="I508" s="142">
        <v>831.92</v>
      </c>
      <c r="J508" s="142">
        <v>556.32</v>
      </c>
    </row>
    <row r="509" spans="1:10" ht="23.25">
      <c r="A509" s="147"/>
      <c r="B509" s="149">
        <v>27</v>
      </c>
      <c r="C509" s="161">
        <v>86.2616</v>
      </c>
      <c r="D509" s="161">
        <v>86.0658</v>
      </c>
      <c r="E509" s="142">
        <f t="shared" si="23"/>
        <v>-0.19580000000000553</v>
      </c>
      <c r="F509" s="186">
        <f t="shared" si="28"/>
        <v>-740.9089189087127</v>
      </c>
      <c r="G509" s="142">
        <f t="shared" si="27"/>
        <v>264.27000000000004</v>
      </c>
      <c r="H509" s="149">
        <v>15</v>
      </c>
      <c r="I509" s="142">
        <v>741.33</v>
      </c>
      <c r="J509" s="142">
        <v>477.06</v>
      </c>
    </row>
    <row r="510" spans="1:10" ht="23.25">
      <c r="A510" s="147">
        <v>22814</v>
      </c>
      <c r="B510" s="149">
        <v>31</v>
      </c>
      <c r="C510" s="161">
        <v>84.8737</v>
      </c>
      <c r="D510" s="161">
        <v>84.9663</v>
      </c>
      <c r="E510" s="142">
        <f t="shared" si="23"/>
        <v>0.09260000000000446</v>
      </c>
      <c r="F510" s="186">
        <f t="shared" si="28"/>
        <v>429.61863227245254</v>
      </c>
      <c r="G510" s="142">
        <f t="shared" si="27"/>
        <v>215.54000000000008</v>
      </c>
      <c r="H510" s="149">
        <v>16</v>
      </c>
      <c r="I510" s="142">
        <v>790.69</v>
      </c>
      <c r="J510" s="142">
        <v>575.15</v>
      </c>
    </row>
    <row r="511" spans="1:10" ht="23.25">
      <c r="A511" s="147"/>
      <c r="B511" s="149">
        <v>32</v>
      </c>
      <c r="C511" s="161">
        <v>85.013</v>
      </c>
      <c r="D511" s="161">
        <v>85.1013</v>
      </c>
      <c r="E511" s="142">
        <f t="shared" si="23"/>
        <v>0.08829999999998961</v>
      </c>
      <c r="F511" s="186">
        <f t="shared" si="28"/>
        <v>360.0260947565425</v>
      </c>
      <c r="G511" s="142">
        <f t="shared" si="27"/>
        <v>245.26</v>
      </c>
      <c r="H511" s="149">
        <v>17</v>
      </c>
      <c r="I511" s="142">
        <v>593.89</v>
      </c>
      <c r="J511" s="142">
        <v>348.63</v>
      </c>
    </row>
    <row r="512" spans="1:10" ht="23.25">
      <c r="A512" s="147"/>
      <c r="B512" s="149">
        <v>33</v>
      </c>
      <c r="C512" s="161">
        <v>85.9891</v>
      </c>
      <c r="D512" s="161">
        <v>86.0794</v>
      </c>
      <c r="E512" s="142">
        <f t="shared" si="23"/>
        <v>0.09030000000001337</v>
      </c>
      <c r="F512" s="186">
        <f t="shared" si="28"/>
        <v>378.6004779674368</v>
      </c>
      <c r="G512" s="142">
        <f t="shared" si="27"/>
        <v>238.51000000000005</v>
      </c>
      <c r="H512" s="149">
        <v>18</v>
      </c>
      <c r="I512" s="142">
        <v>675.85</v>
      </c>
      <c r="J512" s="142">
        <v>437.34</v>
      </c>
    </row>
    <row r="513" spans="1:10" ht="23.25">
      <c r="A513" s="147">
        <v>22829</v>
      </c>
      <c r="B513" s="149">
        <v>19</v>
      </c>
      <c r="C513" s="161">
        <v>88.9719</v>
      </c>
      <c r="D513" s="161">
        <v>88.9874</v>
      </c>
      <c r="E513" s="142">
        <f t="shared" si="23"/>
        <v>0.015499999999988745</v>
      </c>
      <c r="F513" s="186">
        <f t="shared" si="28"/>
        <v>70.67298923941614</v>
      </c>
      <c r="G513" s="142">
        <f aca="true" t="shared" si="29" ref="G513:G572">I513-J513</f>
        <v>219.31999999999994</v>
      </c>
      <c r="H513" s="149">
        <v>19</v>
      </c>
      <c r="I513" s="142">
        <v>861.29</v>
      </c>
      <c r="J513" s="142">
        <v>641.97</v>
      </c>
    </row>
    <row r="514" spans="1:10" ht="23.25">
      <c r="A514" s="147"/>
      <c r="B514" s="149">
        <v>20</v>
      </c>
      <c r="C514" s="161">
        <v>84.6597</v>
      </c>
      <c r="D514" s="161">
        <v>84.6766</v>
      </c>
      <c r="E514" s="142">
        <f t="shared" si="23"/>
        <v>0.016899999999992588</v>
      </c>
      <c r="F514" s="186">
        <f t="shared" si="28"/>
        <v>69.4301795324456</v>
      </c>
      <c r="G514" s="142">
        <f t="shared" si="29"/>
        <v>243.41000000000003</v>
      </c>
      <c r="H514" s="149">
        <v>20</v>
      </c>
      <c r="I514" s="142">
        <v>708.12</v>
      </c>
      <c r="J514" s="142">
        <v>464.71</v>
      </c>
    </row>
    <row r="515" spans="1:10" ht="23.25">
      <c r="A515" s="147"/>
      <c r="B515" s="149">
        <v>21</v>
      </c>
      <c r="C515" s="161">
        <v>86.3714</v>
      </c>
      <c r="D515" s="161">
        <v>86.3842</v>
      </c>
      <c r="E515" s="142">
        <f t="shared" si="23"/>
        <v>0.012800000000012801</v>
      </c>
      <c r="F515" s="186">
        <f t="shared" si="28"/>
        <v>49.318024196704954</v>
      </c>
      <c r="G515" s="142">
        <f t="shared" si="29"/>
        <v>259.53999999999996</v>
      </c>
      <c r="H515" s="149">
        <v>21</v>
      </c>
      <c r="I515" s="142">
        <v>661.64</v>
      </c>
      <c r="J515" s="142">
        <v>402.1</v>
      </c>
    </row>
    <row r="516" spans="1:10" ht="23.25">
      <c r="A516" s="147">
        <v>22835</v>
      </c>
      <c r="B516" s="149">
        <v>22</v>
      </c>
      <c r="C516" s="161">
        <v>85.135</v>
      </c>
      <c r="D516" s="161">
        <v>85.1488</v>
      </c>
      <c r="E516" s="142">
        <f t="shared" si="23"/>
        <v>0.013799999999989154</v>
      </c>
      <c r="F516" s="186">
        <f t="shared" si="28"/>
        <v>49.708234277030314</v>
      </c>
      <c r="G516" s="142">
        <f t="shared" si="29"/>
        <v>277.62</v>
      </c>
      <c r="H516" s="149">
        <v>22</v>
      </c>
      <c r="I516" s="142">
        <v>797.51</v>
      </c>
      <c r="J516" s="142">
        <v>519.89</v>
      </c>
    </row>
    <row r="517" spans="1:10" ht="23.25">
      <c r="A517" s="147"/>
      <c r="B517" s="149">
        <v>23</v>
      </c>
      <c r="C517" s="161">
        <v>87.6865</v>
      </c>
      <c r="D517" s="161">
        <v>87.7005</v>
      </c>
      <c r="E517" s="142">
        <f t="shared" si="23"/>
        <v>0.014000000000010004</v>
      </c>
      <c r="F517" s="186">
        <f t="shared" si="28"/>
        <v>48.57232071612949</v>
      </c>
      <c r="G517" s="142">
        <f t="shared" si="29"/>
        <v>288.23</v>
      </c>
      <c r="H517" s="149">
        <v>23</v>
      </c>
      <c r="I517" s="142">
        <v>846.5</v>
      </c>
      <c r="J517" s="142">
        <v>558.27</v>
      </c>
    </row>
    <row r="518" spans="1:10" ht="23.25">
      <c r="A518" s="147"/>
      <c r="B518" s="149">
        <v>24</v>
      </c>
      <c r="C518" s="161">
        <v>88.083</v>
      </c>
      <c r="D518" s="161">
        <v>88.0988</v>
      </c>
      <c r="E518" s="142">
        <f t="shared" si="23"/>
        <v>0.015799999999998704</v>
      </c>
      <c r="F518" s="186">
        <f t="shared" si="28"/>
        <v>56.17378319763468</v>
      </c>
      <c r="G518" s="142">
        <f t="shared" si="29"/>
        <v>281.27</v>
      </c>
      <c r="H518" s="149">
        <v>24</v>
      </c>
      <c r="I518" s="142">
        <v>656.24</v>
      </c>
      <c r="J518" s="142">
        <v>374.97</v>
      </c>
    </row>
    <row r="519" spans="1:10" ht="23.25">
      <c r="A519" s="147">
        <v>22849</v>
      </c>
      <c r="B519" s="149">
        <v>25</v>
      </c>
      <c r="C519" s="161">
        <v>87.0626</v>
      </c>
      <c r="D519" s="161">
        <v>87.0758</v>
      </c>
      <c r="E519" s="142">
        <f aca="true" t="shared" si="30" ref="E519:E572">D519-C519</f>
        <v>0.013199999999997658</v>
      </c>
      <c r="F519" s="186">
        <f t="shared" si="28"/>
        <v>42.07573632537822</v>
      </c>
      <c r="G519" s="142">
        <f t="shared" si="29"/>
        <v>313.72</v>
      </c>
      <c r="H519" s="149">
        <v>25</v>
      </c>
      <c r="I519" s="142">
        <v>634.94</v>
      </c>
      <c r="J519" s="142">
        <v>321.22</v>
      </c>
    </row>
    <row r="520" spans="1:10" ht="23.25">
      <c r="A520" s="147"/>
      <c r="B520" s="149">
        <v>26</v>
      </c>
      <c r="C520" s="161">
        <v>85.8225</v>
      </c>
      <c r="D520" s="161">
        <v>85.8314</v>
      </c>
      <c r="E520" s="142">
        <f t="shared" si="30"/>
        <v>0.008899999999997021</v>
      </c>
      <c r="F520" s="186">
        <f t="shared" si="28"/>
        <v>33.64076201994639</v>
      </c>
      <c r="G520" s="142">
        <f t="shared" si="29"/>
        <v>264.56000000000006</v>
      </c>
      <c r="H520" s="149">
        <v>26</v>
      </c>
      <c r="I520" s="142">
        <v>700.94</v>
      </c>
      <c r="J520" s="142">
        <v>436.38</v>
      </c>
    </row>
    <row r="521" spans="1:10" ht="23.25">
      <c r="A521" s="147"/>
      <c r="B521" s="149">
        <v>27</v>
      </c>
      <c r="C521" s="161">
        <v>86.348</v>
      </c>
      <c r="D521" s="161">
        <v>86.3588</v>
      </c>
      <c r="E521" s="142">
        <f t="shared" si="30"/>
        <v>0.010800000000003251</v>
      </c>
      <c r="F521" s="186">
        <f t="shared" si="28"/>
        <v>37.87081843047638</v>
      </c>
      <c r="G521" s="142">
        <f t="shared" si="29"/>
        <v>285.17999999999995</v>
      </c>
      <c r="H521" s="149">
        <v>27</v>
      </c>
      <c r="I521" s="142">
        <v>759.31</v>
      </c>
      <c r="J521" s="142">
        <v>474.13</v>
      </c>
    </row>
    <row r="522" spans="1:10" ht="23.25">
      <c r="A522" s="147">
        <v>22871</v>
      </c>
      <c r="B522" s="149">
        <v>13</v>
      </c>
      <c r="C522" s="161">
        <v>86.724</v>
      </c>
      <c r="D522" s="161">
        <v>86.8206</v>
      </c>
      <c r="E522" s="142">
        <f t="shared" si="30"/>
        <v>0.09659999999999513</v>
      </c>
      <c r="F522" s="186">
        <f t="shared" si="28"/>
        <v>362.3134048458298</v>
      </c>
      <c r="G522" s="142">
        <f t="shared" si="29"/>
        <v>266.62</v>
      </c>
      <c r="H522" s="149">
        <v>28</v>
      </c>
      <c r="I522" s="142">
        <v>776.12</v>
      </c>
      <c r="J522" s="142">
        <v>509.5</v>
      </c>
    </row>
    <row r="523" spans="1:10" ht="23.25">
      <c r="A523" s="147"/>
      <c r="B523" s="149">
        <v>14</v>
      </c>
      <c r="C523" s="161">
        <v>85.9092</v>
      </c>
      <c r="D523" s="161">
        <v>86.0005</v>
      </c>
      <c r="E523" s="142">
        <f t="shared" si="30"/>
        <v>0.09130000000000393</v>
      </c>
      <c r="F523" s="186">
        <f t="shared" si="28"/>
        <v>382.4724561183189</v>
      </c>
      <c r="G523" s="142">
        <f t="shared" si="29"/>
        <v>238.71000000000004</v>
      </c>
      <c r="H523" s="149">
        <v>29</v>
      </c>
      <c r="I523" s="142">
        <v>757.24</v>
      </c>
      <c r="J523" s="142">
        <v>518.53</v>
      </c>
    </row>
    <row r="524" spans="1:10" ht="23.25">
      <c r="A524" s="147"/>
      <c r="B524" s="149">
        <v>15</v>
      </c>
      <c r="C524" s="161">
        <v>86.9844</v>
      </c>
      <c r="D524" s="161">
        <v>87.1008</v>
      </c>
      <c r="E524" s="142">
        <f t="shared" si="30"/>
        <v>0.11640000000001294</v>
      </c>
      <c r="F524" s="186">
        <f t="shared" si="28"/>
        <v>361.8727849282253</v>
      </c>
      <c r="G524" s="142">
        <f t="shared" si="29"/>
        <v>321.65999999999997</v>
      </c>
      <c r="H524" s="149">
        <v>30</v>
      </c>
      <c r="I524" s="142">
        <v>670.26</v>
      </c>
      <c r="J524" s="142">
        <v>348.6</v>
      </c>
    </row>
    <row r="525" spans="1:10" ht="23.25">
      <c r="A525" s="147">
        <v>22879</v>
      </c>
      <c r="B525" s="149">
        <v>16</v>
      </c>
      <c r="C525" s="161">
        <v>86.1553</v>
      </c>
      <c r="D525" s="161">
        <v>86.681</v>
      </c>
      <c r="E525" s="142">
        <f t="shared" si="30"/>
        <v>0.5257000000000005</v>
      </c>
      <c r="F525" s="186">
        <f t="shared" si="28"/>
        <v>1937.850191683871</v>
      </c>
      <c r="G525" s="142">
        <f t="shared" si="29"/>
        <v>271.28</v>
      </c>
      <c r="H525" s="149">
        <v>31</v>
      </c>
      <c r="I525" s="142">
        <v>829.43</v>
      </c>
      <c r="J525" s="142">
        <v>558.15</v>
      </c>
    </row>
    <row r="526" spans="1:10" ht="23.25">
      <c r="A526" s="147"/>
      <c r="B526" s="149">
        <v>17</v>
      </c>
      <c r="C526" s="161">
        <v>87.2215</v>
      </c>
      <c r="D526" s="161">
        <v>87.6924</v>
      </c>
      <c r="E526" s="142">
        <f t="shared" si="30"/>
        <v>0.4709000000000003</v>
      </c>
      <c r="F526" s="186">
        <f t="shared" si="28"/>
        <v>1619.437375335306</v>
      </c>
      <c r="G526" s="142">
        <f t="shared" si="29"/>
        <v>290.78000000000003</v>
      </c>
      <c r="H526" s="149">
        <v>32</v>
      </c>
      <c r="I526" s="142">
        <v>658.21</v>
      </c>
      <c r="J526" s="142">
        <v>367.43</v>
      </c>
    </row>
    <row r="527" spans="1:11" ht="23.25">
      <c r="A527" s="147"/>
      <c r="B527" s="149">
        <v>18</v>
      </c>
      <c r="C527" s="161">
        <v>85.1234</v>
      </c>
      <c r="D527" s="161">
        <v>85.6368</v>
      </c>
      <c r="E527" s="142">
        <f t="shared" si="30"/>
        <v>0.5133999999999901</v>
      </c>
      <c r="F527" s="186">
        <f t="shared" si="28"/>
        <v>1947.7957356399959</v>
      </c>
      <c r="G527" s="142">
        <f t="shared" si="29"/>
        <v>263.58</v>
      </c>
      <c r="H527" s="149">
        <v>33</v>
      </c>
      <c r="I527" s="142">
        <v>601.87</v>
      </c>
      <c r="J527" s="142">
        <v>338.29</v>
      </c>
      <c r="K527" t="s">
        <v>159</v>
      </c>
    </row>
    <row r="528" spans="1:10" ht="23.25">
      <c r="A528" s="147">
        <v>22892</v>
      </c>
      <c r="B528" s="149">
        <v>13</v>
      </c>
      <c r="C528" s="161">
        <v>87.1499</v>
      </c>
      <c r="D528" s="161">
        <v>87.1883</v>
      </c>
      <c r="E528" s="142">
        <f t="shared" si="30"/>
        <v>0.03839999999999577</v>
      </c>
      <c r="F528" s="186">
        <f t="shared" si="28"/>
        <v>141.10902877299736</v>
      </c>
      <c r="G528" s="142">
        <f t="shared" si="29"/>
        <v>272.13</v>
      </c>
      <c r="H528" s="149">
        <v>34</v>
      </c>
      <c r="I528" s="142">
        <v>790.04</v>
      </c>
      <c r="J528" s="142">
        <v>517.91</v>
      </c>
    </row>
    <row r="529" spans="1:10" ht="23.25">
      <c r="A529" s="147"/>
      <c r="B529" s="149">
        <v>14</v>
      </c>
      <c r="C529" s="161">
        <v>85.9818</v>
      </c>
      <c r="D529" s="161">
        <v>86.0279</v>
      </c>
      <c r="E529" s="142">
        <f t="shared" si="30"/>
        <v>0.04609999999999559</v>
      </c>
      <c r="F529" s="186">
        <f t="shared" si="28"/>
        <v>145.38459112553403</v>
      </c>
      <c r="G529" s="142">
        <f t="shared" si="29"/>
        <v>317.09000000000003</v>
      </c>
      <c r="H529" s="149">
        <v>35</v>
      </c>
      <c r="I529" s="142">
        <v>700.22</v>
      </c>
      <c r="J529" s="142">
        <v>383.13</v>
      </c>
    </row>
    <row r="530" spans="1:10" ht="23.25">
      <c r="A530" s="147"/>
      <c r="B530" s="149">
        <v>15</v>
      </c>
      <c r="C530" s="161">
        <v>87.0219</v>
      </c>
      <c r="D530" s="161">
        <v>87.0618</v>
      </c>
      <c r="E530" s="142">
        <f t="shared" si="30"/>
        <v>0.03990000000000293</v>
      </c>
      <c r="F530" s="186">
        <f t="shared" si="28"/>
        <v>149.5278069255094</v>
      </c>
      <c r="G530" s="142">
        <f t="shared" si="29"/>
        <v>266.84000000000003</v>
      </c>
      <c r="H530" s="149">
        <v>36</v>
      </c>
      <c r="I530" s="142">
        <v>855.6</v>
      </c>
      <c r="J530" s="142">
        <v>588.76</v>
      </c>
    </row>
    <row r="531" spans="1:10" ht="23.25">
      <c r="A531" s="147">
        <v>22905</v>
      </c>
      <c r="B531" s="149">
        <v>16</v>
      </c>
      <c r="C531" s="161">
        <v>85.6538</v>
      </c>
      <c r="D531" s="161">
        <v>85.6556</v>
      </c>
      <c r="E531" s="142">
        <f t="shared" si="30"/>
        <v>0.0018000000000029104</v>
      </c>
      <c r="F531" s="186">
        <f t="shared" si="28"/>
        <v>5.779047741364852</v>
      </c>
      <c r="G531" s="142">
        <f t="shared" si="29"/>
        <v>311.46999999999997</v>
      </c>
      <c r="H531" s="149">
        <v>37</v>
      </c>
      <c r="I531" s="142">
        <v>658.78</v>
      </c>
      <c r="J531" s="142">
        <v>347.31</v>
      </c>
    </row>
    <row r="532" spans="1:10" ht="23.25">
      <c r="A532" s="147"/>
      <c r="B532" s="149">
        <v>17</v>
      </c>
      <c r="C532" s="161">
        <v>85.6366</v>
      </c>
      <c r="D532" s="161">
        <v>85.6384</v>
      </c>
      <c r="E532" s="142">
        <f t="shared" si="30"/>
        <v>0.0018000000000029104</v>
      </c>
      <c r="F532" s="186">
        <f t="shared" si="28"/>
        <v>6.934812760066693</v>
      </c>
      <c r="G532" s="142">
        <f t="shared" si="29"/>
        <v>259.55999999999995</v>
      </c>
      <c r="H532" s="149">
        <v>38</v>
      </c>
      <c r="I532" s="142">
        <v>811.26</v>
      </c>
      <c r="J532" s="142">
        <v>551.7</v>
      </c>
    </row>
    <row r="533" spans="1:10" ht="23.25">
      <c r="A533" s="147"/>
      <c r="B533" s="149">
        <v>18</v>
      </c>
      <c r="C533" s="161">
        <v>86.8304</v>
      </c>
      <c r="D533" s="161">
        <v>86.8334</v>
      </c>
      <c r="E533" s="142">
        <f t="shared" si="30"/>
        <v>0.0030000000000001137</v>
      </c>
      <c r="F533" s="186">
        <f t="shared" si="28"/>
        <v>10.050924685071406</v>
      </c>
      <c r="G533" s="142">
        <f t="shared" si="29"/>
        <v>298.48</v>
      </c>
      <c r="H533" s="149">
        <v>39</v>
      </c>
      <c r="I533" s="142">
        <v>794.96</v>
      </c>
      <c r="J533" s="142">
        <v>496.48</v>
      </c>
    </row>
    <row r="534" spans="1:10" ht="23.25">
      <c r="A534" s="147">
        <v>22913</v>
      </c>
      <c r="B534" s="149">
        <v>19</v>
      </c>
      <c r="C534" s="161">
        <v>88.9743</v>
      </c>
      <c r="D534" s="161">
        <v>88.9759</v>
      </c>
      <c r="E534" s="142">
        <f t="shared" si="30"/>
        <v>0.001599999999996271</v>
      </c>
      <c r="F534" s="186">
        <f aca="true" t="shared" si="31" ref="F534:F572">((10^6)*E534/G534)</f>
        <v>4.926411724848424</v>
      </c>
      <c r="G534" s="142">
        <f t="shared" si="29"/>
        <v>324.78</v>
      </c>
      <c r="H534" s="149">
        <v>40</v>
      </c>
      <c r="I534" s="142">
        <v>741.56</v>
      </c>
      <c r="J534" s="142">
        <v>416.78</v>
      </c>
    </row>
    <row r="535" spans="1:10" ht="23.25">
      <c r="A535" s="147"/>
      <c r="B535" s="149">
        <v>20</v>
      </c>
      <c r="C535" s="161">
        <v>84.6756</v>
      </c>
      <c r="D535" s="161">
        <v>84.6773</v>
      </c>
      <c r="E535" s="142">
        <f t="shared" si="30"/>
        <v>0.0016999999999995907</v>
      </c>
      <c r="F535" s="186">
        <f t="shared" si="31"/>
        <v>5.46307603316277</v>
      </c>
      <c r="G535" s="142">
        <f t="shared" si="29"/>
        <v>311.17999999999995</v>
      </c>
      <c r="H535" s="149">
        <v>41</v>
      </c>
      <c r="I535" s="142">
        <v>689.31</v>
      </c>
      <c r="J535" s="142">
        <v>378.13</v>
      </c>
    </row>
    <row r="536" spans="1:10" ht="23.25">
      <c r="A536" s="147"/>
      <c r="B536" s="149">
        <v>21</v>
      </c>
      <c r="C536" s="161">
        <v>86.3475</v>
      </c>
      <c r="D536" s="161">
        <v>86.3502</v>
      </c>
      <c r="E536" s="142">
        <f t="shared" si="30"/>
        <v>0.0027000000000043656</v>
      </c>
      <c r="F536" s="186">
        <f t="shared" si="31"/>
        <v>10.606953447277023</v>
      </c>
      <c r="G536" s="142">
        <f t="shared" si="29"/>
        <v>254.54999999999995</v>
      </c>
      <c r="H536" s="149">
        <v>42</v>
      </c>
      <c r="I536" s="142">
        <v>773.89</v>
      </c>
      <c r="J536" s="142">
        <v>519.34</v>
      </c>
    </row>
    <row r="537" spans="1:10" ht="23.25">
      <c r="A537" s="147">
        <v>22934</v>
      </c>
      <c r="B537" s="149">
        <v>1</v>
      </c>
      <c r="C537" s="161">
        <v>85.4235</v>
      </c>
      <c r="D537" s="161">
        <v>85.428</v>
      </c>
      <c r="E537" s="142">
        <f t="shared" si="30"/>
        <v>0.004499999999993065</v>
      </c>
      <c r="F537" s="186">
        <f t="shared" si="31"/>
        <v>17.1552742937481</v>
      </c>
      <c r="G537" s="142">
        <f t="shared" si="29"/>
        <v>262.31000000000006</v>
      </c>
      <c r="H537" s="149">
        <v>43</v>
      </c>
      <c r="I537" s="142">
        <v>687.95</v>
      </c>
      <c r="J537" s="142">
        <v>425.64</v>
      </c>
    </row>
    <row r="538" spans="1:10" ht="23.25">
      <c r="A538" s="147"/>
      <c r="B538" s="149">
        <v>2</v>
      </c>
      <c r="C538" s="161">
        <v>87.4662</v>
      </c>
      <c r="D538" s="161">
        <v>87.4723</v>
      </c>
      <c r="E538" s="142">
        <f t="shared" si="30"/>
        <v>0.006100000000003547</v>
      </c>
      <c r="F538" s="186">
        <f t="shared" si="31"/>
        <v>21.288476303495308</v>
      </c>
      <c r="G538" s="142">
        <f t="shared" si="29"/>
        <v>286.5400000000001</v>
      </c>
      <c r="H538" s="149">
        <v>44</v>
      </c>
      <c r="I538" s="142">
        <v>829.46</v>
      </c>
      <c r="J538" s="142">
        <v>542.92</v>
      </c>
    </row>
    <row r="539" spans="1:10" ht="23.25">
      <c r="A539" s="147"/>
      <c r="B539" s="149">
        <v>3</v>
      </c>
      <c r="C539" s="161">
        <v>85.871</v>
      </c>
      <c r="D539" s="161">
        <v>85.879</v>
      </c>
      <c r="E539" s="142">
        <f t="shared" si="30"/>
        <v>0.008000000000009777</v>
      </c>
      <c r="F539" s="186">
        <f t="shared" si="31"/>
        <v>28.81221637978022</v>
      </c>
      <c r="G539" s="142">
        <f t="shared" si="29"/>
        <v>277.66</v>
      </c>
      <c r="H539" s="149">
        <v>45</v>
      </c>
      <c r="I539" s="189">
        <v>725</v>
      </c>
      <c r="J539" s="142">
        <v>447.34</v>
      </c>
    </row>
    <row r="540" spans="1:10" ht="23.25">
      <c r="A540" s="147">
        <v>22941</v>
      </c>
      <c r="B540" s="149">
        <v>4</v>
      </c>
      <c r="C540" s="161">
        <v>85.0251</v>
      </c>
      <c r="D540" s="161">
        <v>85.0311</v>
      </c>
      <c r="E540" s="142">
        <f t="shared" si="30"/>
        <v>0.006000000000000227</v>
      </c>
      <c r="F540" s="186">
        <f t="shared" si="31"/>
        <v>20.39844971782222</v>
      </c>
      <c r="G540" s="142">
        <f t="shared" si="29"/>
        <v>294.14</v>
      </c>
      <c r="H540" s="149">
        <v>46</v>
      </c>
      <c r="I540" s="142">
        <v>728.54</v>
      </c>
      <c r="J540" s="142">
        <v>434.4</v>
      </c>
    </row>
    <row r="541" spans="1:10" ht="23.25">
      <c r="A541" s="147"/>
      <c r="B541" s="149">
        <v>5</v>
      </c>
      <c r="C541" s="161">
        <v>85.0569</v>
      </c>
      <c r="D541" s="161">
        <v>85.0612</v>
      </c>
      <c r="E541" s="142">
        <f t="shared" si="30"/>
        <v>0.004300000000000637</v>
      </c>
      <c r="F541" s="186">
        <f t="shared" si="31"/>
        <v>14.430014430016563</v>
      </c>
      <c r="G541" s="142">
        <f t="shared" si="29"/>
        <v>297.99000000000007</v>
      </c>
      <c r="H541" s="149">
        <v>47</v>
      </c>
      <c r="I541" s="142">
        <v>673.32</v>
      </c>
      <c r="J541" s="142">
        <v>375.33</v>
      </c>
    </row>
    <row r="542" spans="1:10" ht="23.25">
      <c r="A542" s="147"/>
      <c r="B542" s="149">
        <v>6</v>
      </c>
      <c r="C542" s="161">
        <v>87.47</v>
      </c>
      <c r="D542" s="161">
        <v>87.4748</v>
      </c>
      <c r="E542" s="142">
        <f t="shared" si="30"/>
        <v>0.004800000000003024</v>
      </c>
      <c r="F542" s="186">
        <f t="shared" si="31"/>
        <v>16.35100149885211</v>
      </c>
      <c r="G542" s="142">
        <f t="shared" si="29"/>
        <v>293.55999999999995</v>
      </c>
      <c r="H542" s="149">
        <v>48</v>
      </c>
      <c r="I542" s="142">
        <v>781.3</v>
      </c>
      <c r="J542" s="142">
        <v>487.74</v>
      </c>
    </row>
    <row r="543" spans="1:10" ht="23.25">
      <c r="A543" s="147">
        <v>22957</v>
      </c>
      <c r="B543" s="149">
        <v>7</v>
      </c>
      <c r="C543" s="161">
        <v>86.4093</v>
      </c>
      <c r="D543" s="161">
        <v>86.413</v>
      </c>
      <c r="E543" s="142">
        <f t="shared" si="30"/>
        <v>0.0036999999999949296</v>
      </c>
      <c r="F543" s="186">
        <f t="shared" si="31"/>
        <v>13.545174988998864</v>
      </c>
      <c r="G543" s="142">
        <f t="shared" si="29"/>
        <v>273.15999999999997</v>
      </c>
      <c r="H543" s="149">
        <v>49</v>
      </c>
      <c r="I543" s="142">
        <v>695.15</v>
      </c>
      <c r="J543" s="142">
        <v>421.99</v>
      </c>
    </row>
    <row r="544" spans="1:10" ht="23.25">
      <c r="A544" s="147"/>
      <c r="B544" s="149">
        <v>8</v>
      </c>
      <c r="C544" s="161">
        <v>84.8132</v>
      </c>
      <c r="D544" s="161">
        <v>84.8159</v>
      </c>
      <c r="E544" s="142">
        <f t="shared" si="30"/>
        <v>0.0027000000000043656</v>
      </c>
      <c r="F544" s="186">
        <f t="shared" si="31"/>
        <v>10.051373687753577</v>
      </c>
      <c r="G544" s="142">
        <f t="shared" si="29"/>
        <v>268.62</v>
      </c>
      <c r="H544" s="149">
        <v>50</v>
      </c>
      <c r="I544" s="142">
        <v>758.15</v>
      </c>
      <c r="J544" s="142">
        <v>489.53</v>
      </c>
    </row>
    <row r="545" spans="1:10" ht="23.25">
      <c r="A545" s="147"/>
      <c r="B545" s="149">
        <v>9</v>
      </c>
      <c r="C545" s="161">
        <v>87.6771</v>
      </c>
      <c r="D545" s="161">
        <v>87.6796</v>
      </c>
      <c r="E545" s="142">
        <f t="shared" si="30"/>
        <v>0.0024999999999977263</v>
      </c>
      <c r="F545" s="186">
        <f t="shared" si="31"/>
        <v>9.05272305908794</v>
      </c>
      <c r="G545" s="142">
        <f t="shared" si="29"/>
        <v>276.1600000000001</v>
      </c>
      <c r="H545" s="149">
        <v>51</v>
      </c>
      <c r="I545" s="142">
        <v>841.69</v>
      </c>
      <c r="J545" s="142">
        <v>565.53</v>
      </c>
    </row>
    <row r="546" spans="1:10" ht="23.25">
      <c r="A546" s="147">
        <v>22971</v>
      </c>
      <c r="B546" s="149">
        <v>10</v>
      </c>
      <c r="C546" s="161">
        <v>85.1232</v>
      </c>
      <c r="D546" s="161">
        <v>85.1249</v>
      </c>
      <c r="E546" s="142">
        <f t="shared" si="30"/>
        <v>0.0016999999999995907</v>
      </c>
      <c r="F546" s="186">
        <f t="shared" si="31"/>
        <v>7.240512798669411</v>
      </c>
      <c r="G546" s="142">
        <f t="shared" si="29"/>
        <v>234.78999999999996</v>
      </c>
      <c r="H546" s="149">
        <v>52</v>
      </c>
      <c r="I546" s="142">
        <v>802.73</v>
      </c>
      <c r="J546" s="142">
        <v>567.94</v>
      </c>
    </row>
    <row r="547" spans="1:10" ht="23.25">
      <c r="A547" s="147"/>
      <c r="B547" s="149">
        <v>11</v>
      </c>
      <c r="C547" s="161">
        <v>86.1135</v>
      </c>
      <c r="D547" s="161">
        <v>86.1156</v>
      </c>
      <c r="E547" s="142">
        <f t="shared" si="30"/>
        <v>0.0020999999999986585</v>
      </c>
      <c r="F547" s="186">
        <f t="shared" si="31"/>
        <v>7.81249999999501</v>
      </c>
      <c r="G547" s="142">
        <f t="shared" si="29"/>
        <v>268.79999999999995</v>
      </c>
      <c r="H547" s="149">
        <v>53</v>
      </c>
      <c r="I547" s="142">
        <v>802.38</v>
      </c>
      <c r="J547" s="142">
        <v>533.58</v>
      </c>
    </row>
    <row r="548" spans="1:10" ht="23.25">
      <c r="A548" s="147"/>
      <c r="B548" s="149">
        <v>12</v>
      </c>
      <c r="C548" s="161">
        <v>84.8727</v>
      </c>
      <c r="D548" s="161">
        <v>84.8738</v>
      </c>
      <c r="E548" s="142">
        <f t="shared" si="30"/>
        <v>0.0011000000000080945</v>
      </c>
      <c r="F548" s="186">
        <f t="shared" si="31"/>
        <v>3.978156305407018</v>
      </c>
      <c r="G548" s="142">
        <f t="shared" si="29"/>
        <v>276.51</v>
      </c>
      <c r="H548" s="149">
        <v>54</v>
      </c>
      <c r="I548" s="260">
        <v>625</v>
      </c>
      <c r="J548" s="142">
        <v>348.49</v>
      </c>
    </row>
    <row r="549" spans="1:10" ht="23.25">
      <c r="A549" s="147">
        <v>22983</v>
      </c>
      <c r="B549" s="149">
        <v>28</v>
      </c>
      <c r="C549" s="161">
        <v>91.7373</v>
      </c>
      <c r="D549" s="161">
        <v>91.7394</v>
      </c>
      <c r="E549" s="142">
        <f t="shared" si="30"/>
        <v>0.0020999999999986585</v>
      </c>
      <c r="F549" s="186">
        <f t="shared" si="31"/>
        <v>7.556131260789645</v>
      </c>
      <c r="G549" s="142">
        <f t="shared" si="29"/>
        <v>277.9200000000001</v>
      </c>
      <c r="H549" s="149">
        <v>55</v>
      </c>
      <c r="I549" s="142">
        <v>815.44</v>
      </c>
      <c r="J549" s="142">
        <v>537.52</v>
      </c>
    </row>
    <row r="550" spans="1:10" ht="23.25">
      <c r="A550" s="147"/>
      <c r="B550" s="149">
        <v>29</v>
      </c>
      <c r="C550" s="161">
        <v>85.2359</v>
      </c>
      <c r="D550" s="161">
        <v>85.2435</v>
      </c>
      <c r="E550" s="142">
        <f t="shared" si="30"/>
        <v>0.0075999999999964984</v>
      </c>
      <c r="F550" s="186">
        <f t="shared" si="31"/>
        <v>24.946660101744623</v>
      </c>
      <c r="G550" s="142">
        <f t="shared" si="29"/>
        <v>304.65</v>
      </c>
      <c r="H550" s="149">
        <v>56</v>
      </c>
      <c r="I550" s="142">
        <v>606.88</v>
      </c>
      <c r="J550" s="142">
        <v>302.23</v>
      </c>
    </row>
    <row r="551" spans="1:10" ht="23.25">
      <c r="A551" s="147"/>
      <c r="B551" s="149">
        <v>30</v>
      </c>
      <c r="C551" s="161">
        <v>85.32</v>
      </c>
      <c r="D551" s="161">
        <v>85.321</v>
      </c>
      <c r="E551" s="142">
        <f t="shared" si="30"/>
        <v>0.0010000000000047748</v>
      </c>
      <c r="F551" s="186">
        <f t="shared" si="31"/>
        <v>3.276969458660292</v>
      </c>
      <c r="G551" s="142">
        <f t="shared" si="29"/>
        <v>305.16</v>
      </c>
      <c r="H551" s="149">
        <v>57</v>
      </c>
      <c r="I551" s="142">
        <v>675.45</v>
      </c>
      <c r="J551" s="142">
        <v>370.29</v>
      </c>
    </row>
    <row r="552" spans="1:10" ht="23.25">
      <c r="A552" s="147">
        <v>22996</v>
      </c>
      <c r="B552" s="149">
        <v>31</v>
      </c>
      <c r="C552" s="161">
        <v>93.4209</v>
      </c>
      <c r="D552" s="161">
        <v>93.4252</v>
      </c>
      <c r="E552" s="142">
        <f t="shared" si="30"/>
        <v>0.004300000000000637</v>
      </c>
      <c r="F552" s="186">
        <f t="shared" si="31"/>
        <v>14.194698445187461</v>
      </c>
      <c r="G552" s="142">
        <f t="shared" si="29"/>
        <v>302.92999999999995</v>
      </c>
      <c r="H552" s="149">
        <v>58</v>
      </c>
      <c r="I552" s="142">
        <v>669.68</v>
      </c>
      <c r="J552" s="142">
        <v>366.75</v>
      </c>
    </row>
    <row r="553" spans="1:10" ht="23.25">
      <c r="A553" s="147"/>
      <c r="B553" s="149">
        <v>32</v>
      </c>
      <c r="C553" s="161">
        <v>83.9776</v>
      </c>
      <c r="D553" s="161">
        <v>83.978</v>
      </c>
      <c r="E553" s="142">
        <f t="shared" si="30"/>
        <v>0.00039999999999906777</v>
      </c>
      <c r="F553" s="186">
        <f t="shared" si="31"/>
        <v>1.518602885341943</v>
      </c>
      <c r="G553" s="142">
        <f t="shared" si="29"/>
        <v>263.4</v>
      </c>
      <c r="H553" s="149">
        <v>59</v>
      </c>
      <c r="I553" s="142">
        <v>655.13</v>
      </c>
      <c r="J553" s="142">
        <v>391.73</v>
      </c>
    </row>
    <row r="554" spans="1:10" ht="23.25">
      <c r="A554" s="147"/>
      <c r="B554" s="149">
        <v>33</v>
      </c>
      <c r="C554" s="161">
        <v>91.0849</v>
      </c>
      <c r="D554" s="161">
        <v>91.085</v>
      </c>
      <c r="E554" s="142">
        <v>0.0001</v>
      </c>
      <c r="F554" s="186">
        <f t="shared" si="31"/>
        <v>0.4364715638776133</v>
      </c>
      <c r="G554" s="142">
        <f t="shared" si="29"/>
        <v>229.11</v>
      </c>
      <c r="H554" s="149">
        <v>60</v>
      </c>
      <c r="I554" s="142">
        <v>612.36</v>
      </c>
      <c r="J554" s="142">
        <v>383.25</v>
      </c>
    </row>
    <row r="555" spans="1:10" ht="23.25">
      <c r="A555" s="147">
        <v>23013</v>
      </c>
      <c r="B555" s="149">
        <v>19</v>
      </c>
      <c r="C555" s="161">
        <v>88.9605</v>
      </c>
      <c r="D555" s="161">
        <v>88.9709</v>
      </c>
      <c r="E555" s="142">
        <f t="shared" si="30"/>
        <v>0.010400000000004184</v>
      </c>
      <c r="F555" s="186">
        <f t="shared" si="31"/>
        <v>35.503362578104614</v>
      </c>
      <c r="G555" s="142">
        <f t="shared" si="29"/>
        <v>292.92999999999995</v>
      </c>
      <c r="H555" s="149">
        <v>61</v>
      </c>
      <c r="I555" s="142">
        <v>783.93</v>
      </c>
      <c r="J555" s="142">
        <v>491</v>
      </c>
    </row>
    <row r="556" spans="1:10" ht="23.25">
      <c r="A556" s="147"/>
      <c r="B556" s="149">
        <v>20</v>
      </c>
      <c r="C556" s="161">
        <v>84.6423</v>
      </c>
      <c r="D556" s="161">
        <v>84.6511</v>
      </c>
      <c r="E556" s="142">
        <f t="shared" si="30"/>
        <v>0.008799999999993702</v>
      </c>
      <c r="F556" s="186">
        <f t="shared" si="31"/>
        <v>30.8566219011666</v>
      </c>
      <c r="G556" s="142">
        <f t="shared" si="29"/>
        <v>285.19</v>
      </c>
      <c r="H556" s="149">
        <v>62</v>
      </c>
      <c r="I556" s="142">
        <v>669.63</v>
      </c>
      <c r="J556" s="142">
        <v>384.44</v>
      </c>
    </row>
    <row r="557" spans="1:10" ht="23.25">
      <c r="A557" s="147"/>
      <c r="B557" s="149">
        <v>21</v>
      </c>
      <c r="C557" s="161">
        <v>86.3738</v>
      </c>
      <c r="D557" s="161">
        <v>86.3819</v>
      </c>
      <c r="E557" s="142">
        <f t="shared" si="30"/>
        <v>0.008099999999998886</v>
      </c>
      <c r="F557" s="186">
        <f t="shared" si="31"/>
        <v>27.801613180020205</v>
      </c>
      <c r="G557" s="142">
        <f t="shared" si="29"/>
        <v>291.34999999999997</v>
      </c>
      <c r="H557" s="149">
        <v>63</v>
      </c>
      <c r="I557" s="142">
        <v>675.4</v>
      </c>
      <c r="J557" s="142">
        <v>384.05</v>
      </c>
    </row>
    <row r="558" spans="1:10" ht="23.25">
      <c r="A558" s="147">
        <v>23032</v>
      </c>
      <c r="B558" s="149">
        <v>22</v>
      </c>
      <c r="C558" s="161">
        <v>89.9336</v>
      </c>
      <c r="D558" s="161">
        <v>89.9403</v>
      </c>
      <c r="E558" s="142">
        <f t="shared" si="30"/>
        <v>0.006699999999995043</v>
      </c>
      <c r="F558" s="186">
        <f t="shared" si="31"/>
        <v>28.864380492827173</v>
      </c>
      <c r="G558" s="142">
        <f t="shared" si="29"/>
        <v>232.12</v>
      </c>
      <c r="H558" s="149">
        <v>64</v>
      </c>
      <c r="I558" s="142">
        <v>766.82</v>
      </c>
      <c r="J558" s="142">
        <v>534.7</v>
      </c>
    </row>
    <row r="559" spans="1:10" ht="23.25">
      <c r="A559" s="147"/>
      <c r="B559" s="149">
        <v>23</v>
      </c>
      <c r="C559" s="161">
        <v>87.7236</v>
      </c>
      <c r="D559" s="161">
        <v>87.7314</v>
      </c>
      <c r="E559" s="142">
        <f t="shared" si="30"/>
        <v>0.007799999999988927</v>
      </c>
      <c r="F559" s="186">
        <f t="shared" si="31"/>
        <v>28.695460230994502</v>
      </c>
      <c r="G559" s="142">
        <f t="shared" si="29"/>
        <v>271.82000000000005</v>
      </c>
      <c r="H559" s="149">
        <v>65</v>
      </c>
      <c r="I559" s="142">
        <v>823.62</v>
      </c>
      <c r="J559" s="142">
        <v>551.8</v>
      </c>
    </row>
    <row r="560" spans="1:10" ht="23.25">
      <c r="A560" s="147"/>
      <c r="B560" s="149">
        <v>24</v>
      </c>
      <c r="C560" s="161">
        <v>88.1083</v>
      </c>
      <c r="D560" s="161">
        <v>88.1152</v>
      </c>
      <c r="E560" s="142">
        <f t="shared" si="30"/>
        <v>0.0069000000000016826</v>
      </c>
      <c r="F560" s="186">
        <f t="shared" si="31"/>
        <v>23.627709481908305</v>
      </c>
      <c r="G560" s="142">
        <f t="shared" si="29"/>
        <v>292.03000000000003</v>
      </c>
      <c r="H560" s="149">
        <v>66</v>
      </c>
      <c r="I560" s="142">
        <v>653.24</v>
      </c>
      <c r="J560" s="142">
        <v>361.21</v>
      </c>
    </row>
    <row r="561" spans="1:10" ht="23.25">
      <c r="A561" s="147">
        <v>23045</v>
      </c>
      <c r="B561" s="149">
        <v>13</v>
      </c>
      <c r="C561" s="161">
        <v>87.1476</v>
      </c>
      <c r="D561" s="161">
        <v>87.1499</v>
      </c>
      <c r="E561" s="142">
        <f t="shared" si="30"/>
        <v>0.002300000000005298</v>
      </c>
      <c r="F561" s="186">
        <f t="shared" si="31"/>
        <v>8.418124588263296</v>
      </c>
      <c r="G561" s="142">
        <f t="shared" si="29"/>
        <v>273.21999999999997</v>
      </c>
      <c r="H561" s="149">
        <v>67</v>
      </c>
      <c r="I561" s="142">
        <v>627.01</v>
      </c>
      <c r="J561" s="142">
        <v>353.79</v>
      </c>
    </row>
    <row r="562" spans="1:10" ht="23.25">
      <c r="A562" s="147"/>
      <c r="B562" s="149">
        <v>14</v>
      </c>
      <c r="C562" s="161">
        <v>85.9407</v>
      </c>
      <c r="D562" s="161">
        <v>85.9436</v>
      </c>
      <c r="E562" s="142">
        <f t="shared" si="30"/>
        <v>0.002899999999996794</v>
      </c>
      <c r="F562" s="186">
        <f t="shared" si="31"/>
        <v>11.698737343163476</v>
      </c>
      <c r="G562" s="142">
        <f t="shared" si="29"/>
        <v>247.89</v>
      </c>
      <c r="H562" s="149">
        <v>68</v>
      </c>
      <c r="I562" s="142">
        <v>796.62</v>
      </c>
      <c r="J562" s="142">
        <v>548.73</v>
      </c>
    </row>
    <row r="563" spans="1:10" ht="23.25">
      <c r="A563" s="147"/>
      <c r="B563" s="149">
        <v>15</v>
      </c>
      <c r="C563" s="161">
        <v>87.001</v>
      </c>
      <c r="D563" s="161">
        <v>87.0029</v>
      </c>
      <c r="E563" s="142">
        <f t="shared" si="30"/>
        <v>0.0018999999999920192</v>
      </c>
      <c r="F563" s="186">
        <f t="shared" si="31"/>
        <v>7.2596668194712635</v>
      </c>
      <c r="G563" s="142">
        <f t="shared" si="29"/>
        <v>261.72</v>
      </c>
      <c r="H563" s="149">
        <v>69</v>
      </c>
      <c r="I563" s="142">
        <v>776.23</v>
      </c>
      <c r="J563" s="142">
        <v>514.51</v>
      </c>
    </row>
    <row r="564" spans="1:10" ht="23.25">
      <c r="A564" s="147">
        <v>23066</v>
      </c>
      <c r="B564" s="149">
        <v>16</v>
      </c>
      <c r="C564" s="161">
        <v>85.674</v>
      </c>
      <c r="D564" s="161">
        <v>85.6755</v>
      </c>
      <c r="E564" s="142">
        <f t="shared" si="30"/>
        <v>0.0014999999999929514</v>
      </c>
      <c r="F564" s="186">
        <f t="shared" si="31"/>
        <v>5.628940258154277</v>
      </c>
      <c r="G564" s="142">
        <f t="shared" si="29"/>
        <v>266.47999999999996</v>
      </c>
      <c r="H564" s="149">
        <v>70</v>
      </c>
      <c r="I564" s="142">
        <v>597.52</v>
      </c>
      <c r="J564" s="142">
        <v>331.04</v>
      </c>
    </row>
    <row r="565" spans="1:10" ht="23.25">
      <c r="A565" s="147"/>
      <c r="B565" s="149">
        <v>17</v>
      </c>
      <c r="C565" s="161">
        <v>89.386</v>
      </c>
      <c r="D565" s="161">
        <v>89.3869</v>
      </c>
      <c r="E565" s="142">
        <f t="shared" si="30"/>
        <v>0.0009000000000014552</v>
      </c>
      <c r="F565" s="186">
        <f t="shared" si="31"/>
        <v>3.1590031590082663</v>
      </c>
      <c r="G565" s="142">
        <f t="shared" si="29"/>
        <v>284.90000000000003</v>
      </c>
      <c r="H565" s="149">
        <v>71</v>
      </c>
      <c r="I565" s="142">
        <v>652.82</v>
      </c>
      <c r="J565" s="142">
        <v>367.92</v>
      </c>
    </row>
    <row r="566" spans="1:10" ht="23.25">
      <c r="A566" s="147"/>
      <c r="B566" s="149">
        <v>18</v>
      </c>
      <c r="C566" s="161">
        <v>86.7885</v>
      </c>
      <c r="D566" s="161">
        <v>86.7911</v>
      </c>
      <c r="E566" s="142">
        <f t="shared" si="30"/>
        <v>0.002600000000001046</v>
      </c>
      <c r="F566" s="186">
        <f t="shared" si="31"/>
        <v>9.924042902404846</v>
      </c>
      <c r="G566" s="142">
        <f t="shared" si="29"/>
        <v>261.99</v>
      </c>
      <c r="H566" s="149">
        <v>72</v>
      </c>
      <c r="I566" s="142">
        <v>591.47</v>
      </c>
      <c r="J566" s="142">
        <v>329.48</v>
      </c>
    </row>
    <row r="567" spans="1:10" ht="23.25">
      <c r="A567" s="147">
        <v>23072</v>
      </c>
      <c r="B567" s="149">
        <v>13</v>
      </c>
      <c r="C567" s="161">
        <v>87.1564</v>
      </c>
      <c r="D567" s="161">
        <v>87.1611</v>
      </c>
      <c r="E567" s="142">
        <f t="shared" si="30"/>
        <v>0.004699999999999704</v>
      </c>
      <c r="F567" s="186">
        <f t="shared" si="31"/>
        <v>15.775517739065231</v>
      </c>
      <c r="G567" s="142">
        <f t="shared" si="29"/>
        <v>297.93</v>
      </c>
      <c r="H567" s="149">
        <v>73</v>
      </c>
      <c r="I567" s="142">
        <v>684.75</v>
      </c>
      <c r="J567" s="142">
        <v>386.82</v>
      </c>
    </row>
    <row r="568" spans="1:10" ht="23.25">
      <c r="A568" s="147"/>
      <c r="B568" s="149">
        <v>14</v>
      </c>
      <c r="C568" s="161">
        <v>85.9904</v>
      </c>
      <c r="D568" s="161">
        <v>85.9944</v>
      </c>
      <c r="E568" s="142">
        <f t="shared" si="30"/>
        <v>0.0040000000000048885</v>
      </c>
      <c r="F568" s="186">
        <f t="shared" si="31"/>
        <v>14.342058085352775</v>
      </c>
      <c r="G568" s="142">
        <f t="shared" si="29"/>
        <v>278.9</v>
      </c>
      <c r="H568" s="149">
        <v>74</v>
      </c>
      <c r="I568" s="142">
        <v>657.3</v>
      </c>
      <c r="J568" s="142">
        <v>378.4</v>
      </c>
    </row>
    <row r="569" spans="1:10" ht="23.25">
      <c r="A569" s="147"/>
      <c r="B569" s="149">
        <v>15</v>
      </c>
      <c r="C569" s="161">
        <v>87.01</v>
      </c>
      <c r="D569" s="161">
        <v>87.0163</v>
      </c>
      <c r="E569" s="142">
        <f t="shared" si="30"/>
        <v>0.0062999999999959755</v>
      </c>
      <c r="F569" s="186">
        <f t="shared" si="31"/>
        <v>30.867221950004794</v>
      </c>
      <c r="G569" s="142">
        <f t="shared" si="29"/>
        <v>204.0999999999999</v>
      </c>
      <c r="H569" s="149">
        <v>75</v>
      </c>
      <c r="I569" s="142">
        <v>761.05</v>
      </c>
      <c r="J569" s="142">
        <v>556.95</v>
      </c>
    </row>
    <row r="570" spans="1:10" ht="23.25">
      <c r="A570" s="147">
        <v>23093</v>
      </c>
      <c r="B570" s="149">
        <v>16</v>
      </c>
      <c r="C570" s="161">
        <v>85.7028</v>
      </c>
      <c r="D570" s="161">
        <v>85.7088</v>
      </c>
      <c r="E570" s="142">
        <f t="shared" si="30"/>
        <v>0.006000000000000227</v>
      </c>
      <c r="F570" s="186">
        <f t="shared" si="31"/>
        <v>22.2403439839878</v>
      </c>
      <c r="G570" s="142">
        <f t="shared" si="29"/>
        <v>269.78</v>
      </c>
      <c r="H570" s="149">
        <v>76</v>
      </c>
      <c r="I570" s="142">
        <v>678.15</v>
      </c>
      <c r="J570" s="142">
        <v>408.37</v>
      </c>
    </row>
    <row r="571" spans="1:10" ht="23.25">
      <c r="A571" s="147"/>
      <c r="B571" s="149">
        <v>17</v>
      </c>
      <c r="C571" s="161">
        <v>89.4132</v>
      </c>
      <c r="D571" s="161">
        <v>89.4199</v>
      </c>
      <c r="E571" s="142">
        <f t="shared" si="30"/>
        <v>0.006699999999995043</v>
      </c>
      <c r="F571" s="186">
        <f t="shared" si="31"/>
        <v>23.212305986679056</v>
      </c>
      <c r="G571" s="142">
        <f t="shared" si="29"/>
        <v>288.64000000000004</v>
      </c>
      <c r="H571" s="149">
        <v>77</v>
      </c>
      <c r="I571" s="142">
        <v>672.33</v>
      </c>
      <c r="J571" s="142">
        <v>383.69</v>
      </c>
    </row>
    <row r="572" spans="1:10" s="272" customFormat="1" ht="24" thickBot="1">
      <c r="A572" s="267"/>
      <c r="B572" s="149">
        <v>18</v>
      </c>
      <c r="C572" s="269">
        <v>86.822</v>
      </c>
      <c r="D572" s="269">
        <v>86.8274</v>
      </c>
      <c r="E572" s="270">
        <f t="shared" si="30"/>
        <v>0.00539999999999452</v>
      </c>
      <c r="F572" s="271">
        <f t="shared" si="31"/>
        <v>20.92698806384483</v>
      </c>
      <c r="G572" s="270">
        <f t="shared" si="29"/>
        <v>258.04</v>
      </c>
      <c r="H572" s="268">
        <v>78</v>
      </c>
      <c r="I572" s="270">
        <v>634.08</v>
      </c>
      <c r="J572" s="270">
        <v>376.04</v>
      </c>
    </row>
    <row r="573" ht="24" thickTop="1"/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K392"/>
  <sheetViews>
    <sheetView zoomScale="85" zoomScaleNormal="85" zoomScalePageLayoutView="0" workbookViewId="0" topLeftCell="A381">
      <selection activeCell="J390" sqref="J364:L390"/>
    </sheetView>
  </sheetViews>
  <sheetFormatPr defaultColWidth="9.140625" defaultRowHeight="23.25"/>
  <cols>
    <col min="1" max="1" width="9.57421875" style="1" bestFit="1" customWidth="1"/>
    <col min="2" max="2" width="9.140625" style="2" customWidth="1"/>
    <col min="3" max="3" width="12.28125" style="89" customWidth="1"/>
    <col min="4" max="4" width="12.00390625" style="81" customWidth="1"/>
    <col min="5" max="7" width="12.57421875" style="81" customWidth="1"/>
    <col min="8" max="8" width="13.8515625" style="81" customWidth="1"/>
    <col min="9" max="9" width="13.7109375" style="2" customWidth="1"/>
    <col min="10" max="12" width="12.7109375" style="84" customWidth="1"/>
    <col min="13" max="14" width="12.7109375" style="1" customWidth="1"/>
    <col min="15" max="17" width="10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9.57421875" style="1" bestFit="1" customWidth="1"/>
    <col min="25" max="25" width="10.7109375" style="1" bestFit="1" customWidth="1"/>
    <col min="26" max="26" width="9.57421875" style="1" bestFit="1" customWidth="1"/>
    <col min="27" max="27" width="11.851562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2" spans="3:14" ht="29.25">
      <c r="C2" s="120" t="s">
        <v>0</v>
      </c>
      <c r="D2" s="99"/>
      <c r="E2" s="99"/>
      <c r="F2" s="99"/>
      <c r="G2" s="99"/>
      <c r="H2" s="99"/>
      <c r="J2" s="108"/>
      <c r="K2" s="108"/>
      <c r="L2" s="108"/>
      <c r="M2" s="3"/>
      <c r="N2" s="3"/>
    </row>
    <row r="3" spans="3:8" ht="24">
      <c r="C3" s="89" t="s">
        <v>155</v>
      </c>
      <c r="H3" s="81" t="s">
        <v>1</v>
      </c>
    </row>
    <row r="4" spans="3:8" ht="24">
      <c r="C4" s="89" t="s">
        <v>2</v>
      </c>
      <c r="H4" s="81" t="s">
        <v>3</v>
      </c>
    </row>
    <row r="5" spans="3:8" ht="27.75" thickBot="1">
      <c r="C5" s="89" t="s">
        <v>156</v>
      </c>
      <c r="H5" s="81" t="s">
        <v>4</v>
      </c>
    </row>
    <row r="6" spans="3:14" ht="120">
      <c r="C6" s="121" t="s">
        <v>5</v>
      </c>
      <c r="D6" s="257" t="s">
        <v>6</v>
      </c>
      <c r="E6" s="100" t="s">
        <v>7</v>
      </c>
      <c r="F6" s="103"/>
      <c r="G6" s="104" t="s">
        <v>8</v>
      </c>
      <c r="H6" s="104" t="s">
        <v>9</v>
      </c>
      <c r="I6" s="4" t="s">
        <v>10</v>
      </c>
      <c r="J6" s="109"/>
      <c r="K6" s="109"/>
      <c r="L6" s="109"/>
      <c r="M6" s="5"/>
      <c r="N6" s="5"/>
    </row>
    <row r="7" spans="3:14" ht="72">
      <c r="C7" s="122"/>
      <c r="D7" s="101" t="s">
        <v>11</v>
      </c>
      <c r="E7" s="101" t="s">
        <v>12</v>
      </c>
      <c r="F7" s="101" t="s">
        <v>13</v>
      </c>
      <c r="G7" s="105" t="s">
        <v>14</v>
      </c>
      <c r="H7" s="101" t="s">
        <v>15</v>
      </c>
      <c r="I7" s="106"/>
      <c r="J7" s="13"/>
      <c r="K7" s="13"/>
      <c r="L7" s="13"/>
      <c r="M7" s="6"/>
      <c r="N7" s="6"/>
    </row>
    <row r="8" spans="3:36" ht="24">
      <c r="C8" s="123" t="s">
        <v>16</v>
      </c>
      <c r="D8" s="102" t="s">
        <v>17</v>
      </c>
      <c r="E8" s="102" t="s">
        <v>18</v>
      </c>
      <c r="F8" s="102" t="s">
        <v>19</v>
      </c>
      <c r="G8" s="102" t="s">
        <v>20</v>
      </c>
      <c r="H8" s="102" t="s">
        <v>21</v>
      </c>
      <c r="I8" s="58" t="s">
        <v>22</v>
      </c>
      <c r="J8" s="110"/>
      <c r="K8" s="110"/>
      <c r="L8" s="110"/>
      <c r="M8" s="7"/>
      <c r="N8" s="7"/>
      <c r="P8" s="3"/>
      <c r="Q8" s="3"/>
      <c r="R8" s="3"/>
      <c r="S8" s="3"/>
      <c r="T8" s="3"/>
      <c r="U8" s="3"/>
      <c r="V8" s="3"/>
      <c r="W8" s="3"/>
      <c r="X8" s="8"/>
      <c r="Z8" s="8"/>
      <c r="AB8" s="8"/>
      <c r="AD8" s="8"/>
      <c r="AF8" s="8"/>
      <c r="AH8" s="8"/>
      <c r="AJ8" s="8"/>
    </row>
    <row r="9" spans="1:37" s="9" customFormat="1" ht="24">
      <c r="A9" s="59"/>
      <c r="B9" s="60">
        <v>1</v>
      </c>
      <c r="C9" s="179">
        <v>39192</v>
      </c>
      <c r="D9" s="61">
        <v>1.06</v>
      </c>
      <c r="E9" s="61">
        <v>5.786</v>
      </c>
      <c r="F9" s="62">
        <f aca="true" t="shared" si="0" ref="F9:F116">E9*0.0864</f>
        <v>0.4999104</v>
      </c>
      <c r="G9" s="13">
        <f>+AVERAGE(J9:L9)</f>
        <v>59.137836666666665</v>
      </c>
      <c r="H9" s="64">
        <f>G9*F9</f>
        <v>29.563619583168</v>
      </c>
      <c r="I9" s="91" t="s">
        <v>45</v>
      </c>
      <c r="J9" s="10">
        <v>61.76853</v>
      </c>
      <c r="K9" s="10">
        <v>67.17446</v>
      </c>
      <c r="L9" s="10">
        <v>48.47052</v>
      </c>
      <c r="M9" s="63"/>
      <c r="N9" s="63"/>
      <c r="O9" s="5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9" customFormat="1" ht="24">
      <c r="A10" s="59"/>
      <c r="B10" s="60">
        <f aca="true" t="shared" si="1" ref="B10:B42">+B9+1</f>
        <v>2</v>
      </c>
      <c r="C10" s="179">
        <v>39211</v>
      </c>
      <c r="D10" s="61">
        <v>1</v>
      </c>
      <c r="E10" s="61">
        <v>4.942</v>
      </c>
      <c r="F10" s="62">
        <f t="shared" si="0"/>
        <v>0.42698880000000006</v>
      </c>
      <c r="G10" s="13">
        <f aca="true" t="shared" si="2" ref="G10:G22">+AVERAGE(J10:L10)</f>
        <v>25.147333333333336</v>
      </c>
      <c r="H10" s="64">
        <f aca="true" t="shared" si="3" ref="H10:H22">G10*F10</f>
        <v>10.737629683200003</v>
      </c>
      <c r="I10" s="92" t="s">
        <v>46</v>
      </c>
      <c r="J10" s="10">
        <v>23.733</v>
      </c>
      <c r="K10" s="10">
        <v>26.78</v>
      </c>
      <c r="L10" s="10">
        <v>24.929</v>
      </c>
      <c r="M10" s="63"/>
      <c r="N10" s="63"/>
      <c r="O10" s="5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9" customFormat="1" ht="24">
      <c r="A11" s="59"/>
      <c r="B11" s="60">
        <f t="shared" si="1"/>
        <v>3</v>
      </c>
      <c r="C11" s="179">
        <v>39223</v>
      </c>
      <c r="D11" s="61">
        <v>1.04</v>
      </c>
      <c r="E11" s="61">
        <v>6.97</v>
      </c>
      <c r="F11" s="62">
        <f t="shared" si="0"/>
        <v>0.602208</v>
      </c>
      <c r="G11" s="13">
        <f t="shared" si="2"/>
        <v>40.404</v>
      </c>
      <c r="H11" s="64">
        <f t="shared" si="3"/>
        <v>24.331612032000002</v>
      </c>
      <c r="I11" s="92" t="s">
        <v>47</v>
      </c>
      <c r="J11" s="10">
        <v>32.233</v>
      </c>
      <c r="K11" s="10">
        <v>38.601</v>
      </c>
      <c r="L11" s="10">
        <v>50.378</v>
      </c>
      <c r="M11" s="63"/>
      <c r="N11" s="63"/>
      <c r="O11" s="5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9" customFormat="1" ht="24">
      <c r="A12" s="59"/>
      <c r="B12" s="60">
        <f t="shared" si="1"/>
        <v>4</v>
      </c>
      <c r="C12" s="179">
        <v>39230</v>
      </c>
      <c r="D12" s="61">
        <v>0.83</v>
      </c>
      <c r="E12" s="61">
        <v>3.328</v>
      </c>
      <c r="F12" s="62">
        <f t="shared" si="0"/>
        <v>0.2875392</v>
      </c>
      <c r="G12" s="13">
        <f t="shared" si="2"/>
        <v>71.56666666666666</v>
      </c>
      <c r="H12" s="64">
        <f t="shared" si="3"/>
        <v>20.57822208</v>
      </c>
      <c r="I12" s="92" t="s">
        <v>48</v>
      </c>
      <c r="J12" s="10">
        <v>70.969</v>
      </c>
      <c r="K12" s="10">
        <v>67.771</v>
      </c>
      <c r="L12" s="10">
        <v>75.96</v>
      </c>
      <c r="M12" s="63"/>
      <c r="N12" s="63"/>
      <c r="O12" s="5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9" customFormat="1" ht="24">
      <c r="A13" s="59"/>
      <c r="B13" s="60">
        <f t="shared" si="1"/>
        <v>5</v>
      </c>
      <c r="C13" s="179">
        <v>39244</v>
      </c>
      <c r="D13" s="61">
        <v>0.9</v>
      </c>
      <c r="E13" s="61">
        <v>4.12</v>
      </c>
      <c r="F13" s="62">
        <f t="shared" si="0"/>
        <v>0.355968</v>
      </c>
      <c r="G13" s="13">
        <f t="shared" si="2"/>
        <v>39.964333333333336</v>
      </c>
      <c r="H13" s="64">
        <f t="shared" si="3"/>
        <v>14.226023808</v>
      </c>
      <c r="I13" s="60" t="s">
        <v>49</v>
      </c>
      <c r="J13" s="10">
        <v>42.175</v>
      </c>
      <c r="K13" s="10">
        <v>41.454</v>
      </c>
      <c r="L13" s="10">
        <v>36.264</v>
      </c>
      <c r="M13" s="63"/>
      <c r="N13" s="63"/>
      <c r="O13" s="5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9" customFormat="1" ht="24">
      <c r="A14" s="59"/>
      <c r="B14" s="60">
        <f t="shared" si="1"/>
        <v>6</v>
      </c>
      <c r="C14" s="179">
        <v>39251</v>
      </c>
      <c r="D14" s="61">
        <v>1.05</v>
      </c>
      <c r="E14" s="61">
        <v>11.389</v>
      </c>
      <c r="F14" s="62">
        <f t="shared" si="0"/>
        <v>0.9840096</v>
      </c>
      <c r="G14" s="13">
        <f t="shared" si="2"/>
        <v>72.78966666666666</v>
      </c>
      <c r="H14" s="64">
        <f t="shared" si="3"/>
        <v>71.6257307808</v>
      </c>
      <c r="I14" s="60" t="s">
        <v>50</v>
      </c>
      <c r="J14" s="10">
        <v>79.062</v>
      </c>
      <c r="K14" s="10">
        <v>77.309</v>
      </c>
      <c r="L14" s="10">
        <v>61.998</v>
      </c>
      <c r="M14" s="63"/>
      <c r="N14" s="63"/>
      <c r="O14" s="5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15" ht="24">
      <c r="A15" s="6"/>
      <c r="B15" s="60">
        <f t="shared" si="1"/>
        <v>7</v>
      </c>
      <c r="C15" s="180">
        <v>39263</v>
      </c>
      <c r="D15" s="65">
        <v>1.08</v>
      </c>
      <c r="E15" s="65">
        <v>9.915</v>
      </c>
      <c r="F15" s="62">
        <f t="shared" si="0"/>
        <v>0.856656</v>
      </c>
      <c r="G15" s="13">
        <f t="shared" si="2"/>
        <v>54.334</v>
      </c>
      <c r="H15" s="64">
        <f t="shared" si="3"/>
        <v>46.545547104</v>
      </c>
      <c r="I15" s="93" t="s">
        <v>51</v>
      </c>
      <c r="J15" s="10">
        <v>61.323</v>
      </c>
      <c r="K15" s="10">
        <v>49.498</v>
      </c>
      <c r="L15" s="10">
        <v>52.181</v>
      </c>
      <c r="M15" s="12"/>
      <c r="N15" s="12"/>
      <c r="O15" s="6"/>
    </row>
    <row r="16" spans="1:15" ht="24">
      <c r="A16" s="6"/>
      <c r="B16" s="60">
        <f t="shared" si="1"/>
        <v>8</v>
      </c>
      <c r="C16" s="180">
        <v>39274</v>
      </c>
      <c r="D16" s="65">
        <v>0.97</v>
      </c>
      <c r="E16" s="65">
        <v>6.042</v>
      </c>
      <c r="F16" s="62">
        <f t="shared" si="0"/>
        <v>0.5220288</v>
      </c>
      <c r="G16" s="13">
        <f t="shared" si="2"/>
        <v>7.403666666666667</v>
      </c>
      <c r="H16" s="64">
        <f t="shared" si="3"/>
        <v>3.8649272256</v>
      </c>
      <c r="I16" s="93" t="s">
        <v>52</v>
      </c>
      <c r="J16" s="10">
        <v>3.745</v>
      </c>
      <c r="K16" s="10">
        <v>13.893</v>
      </c>
      <c r="L16" s="10">
        <v>4.573</v>
      </c>
      <c r="M16" s="12"/>
      <c r="N16" s="12"/>
      <c r="O16" s="6"/>
    </row>
    <row r="17" spans="1:15" ht="24">
      <c r="A17" s="6"/>
      <c r="B17" s="60">
        <f t="shared" si="1"/>
        <v>9</v>
      </c>
      <c r="C17" s="180">
        <v>39282</v>
      </c>
      <c r="D17" s="65">
        <v>0.95</v>
      </c>
      <c r="E17" s="65">
        <v>4.755</v>
      </c>
      <c r="F17" s="62">
        <f t="shared" si="0"/>
        <v>0.41083200000000003</v>
      </c>
      <c r="G17" s="13">
        <f t="shared" si="2"/>
        <v>30.724333333333334</v>
      </c>
      <c r="H17" s="64">
        <f t="shared" si="3"/>
        <v>12.622539312</v>
      </c>
      <c r="I17" s="93" t="s">
        <v>53</v>
      </c>
      <c r="J17" s="10">
        <v>37.114</v>
      </c>
      <c r="K17" s="10">
        <v>27.678</v>
      </c>
      <c r="L17" s="10">
        <v>27.381</v>
      </c>
      <c r="M17" s="12"/>
      <c r="N17" s="12"/>
      <c r="O17" s="6"/>
    </row>
    <row r="18" spans="1:15" ht="24">
      <c r="A18" s="6"/>
      <c r="B18" s="60">
        <f t="shared" si="1"/>
        <v>10</v>
      </c>
      <c r="C18" s="180">
        <v>39294</v>
      </c>
      <c r="D18" s="65">
        <v>2.51</v>
      </c>
      <c r="E18" s="65">
        <v>84.61</v>
      </c>
      <c r="F18" s="62">
        <f t="shared" si="0"/>
        <v>7.310304</v>
      </c>
      <c r="G18" s="13">
        <f t="shared" si="2"/>
        <v>704.9273333333334</v>
      </c>
      <c r="H18" s="64">
        <f t="shared" si="3"/>
        <v>5153.233104576001</v>
      </c>
      <c r="I18" s="93" t="s">
        <v>54</v>
      </c>
      <c r="J18" s="10">
        <v>768.715</v>
      </c>
      <c r="K18" s="10">
        <v>741.686</v>
      </c>
      <c r="L18" s="10">
        <v>604.381</v>
      </c>
      <c r="M18" s="12"/>
      <c r="N18" s="12"/>
      <c r="O18" s="6"/>
    </row>
    <row r="19" spans="1:15" ht="24">
      <c r="A19" s="6"/>
      <c r="B19" s="60">
        <f t="shared" si="1"/>
        <v>11</v>
      </c>
      <c r="C19" s="180">
        <v>39304</v>
      </c>
      <c r="D19" s="65">
        <v>1.3</v>
      </c>
      <c r="E19" s="65">
        <v>20.365</v>
      </c>
      <c r="F19" s="62">
        <f t="shared" si="0"/>
        <v>1.759536</v>
      </c>
      <c r="G19" s="13">
        <f t="shared" si="2"/>
        <v>41.84966666666667</v>
      </c>
      <c r="H19" s="64">
        <f t="shared" si="3"/>
        <v>73.635995088</v>
      </c>
      <c r="I19" s="93" t="s">
        <v>55</v>
      </c>
      <c r="J19" s="10">
        <v>32.137</v>
      </c>
      <c r="K19" s="10">
        <v>37.282</v>
      </c>
      <c r="L19" s="10">
        <v>56.13</v>
      </c>
      <c r="M19" s="12"/>
      <c r="N19" s="12"/>
      <c r="O19" s="6"/>
    </row>
    <row r="20" spans="1:15" ht="24">
      <c r="A20" s="6"/>
      <c r="B20" s="60">
        <f t="shared" si="1"/>
        <v>12</v>
      </c>
      <c r="C20" s="180">
        <v>39315</v>
      </c>
      <c r="D20" s="65">
        <v>1.29</v>
      </c>
      <c r="E20" s="65">
        <v>16.65</v>
      </c>
      <c r="F20" s="62">
        <f t="shared" si="0"/>
        <v>1.43856</v>
      </c>
      <c r="G20" s="13">
        <f t="shared" si="2"/>
        <v>127.09666666666668</v>
      </c>
      <c r="H20" s="64">
        <f t="shared" si="3"/>
        <v>182.83618080000002</v>
      </c>
      <c r="I20" s="93" t="s">
        <v>56</v>
      </c>
      <c r="J20" s="10">
        <v>121.359</v>
      </c>
      <c r="K20" s="10">
        <v>132.717</v>
      </c>
      <c r="L20" s="10">
        <v>127.214</v>
      </c>
      <c r="M20" s="12"/>
      <c r="N20" s="12"/>
      <c r="O20" s="6"/>
    </row>
    <row r="21" spans="1:15" ht="24">
      <c r="A21" s="6"/>
      <c r="B21" s="60">
        <f t="shared" si="1"/>
        <v>13</v>
      </c>
      <c r="C21" s="180">
        <v>39325</v>
      </c>
      <c r="D21" s="65">
        <v>1.44</v>
      </c>
      <c r="E21" s="65">
        <v>0.74</v>
      </c>
      <c r="F21" s="62">
        <f t="shared" si="0"/>
        <v>0.063936</v>
      </c>
      <c r="G21" s="13">
        <f t="shared" si="2"/>
        <v>109.20400000000001</v>
      </c>
      <c r="H21" s="64">
        <f t="shared" si="3"/>
        <v>6.982066944000001</v>
      </c>
      <c r="I21" s="93" t="s">
        <v>57</v>
      </c>
      <c r="J21" s="10">
        <v>101.724</v>
      </c>
      <c r="K21" s="10">
        <v>108.402</v>
      </c>
      <c r="L21" s="10">
        <v>117.486</v>
      </c>
      <c r="M21" s="12"/>
      <c r="N21" s="12"/>
      <c r="O21" s="6"/>
    </row>
    <row r="22" spans="1:15" ht="24">
      <c r="A22" s="6"/>
      <c r="B22" s="60">
        <f t="shared" si="1"/>
        <v>14</v>
      </c>
      <c r="C22" s="180">
        <v>39336</v>
      </c>
      <c r="D22" s="65">
        <f>+(4.36+4.3)/2</f>
        <v>4.33</v>
      </c>
      <c r="E22" s="65">
        <v>237.793</v>
      </c>
      <c r="F22" s="62">
        <f t="shared" si="0"/>
        <v>20.5453152</v>
      </c>
      <c r="G22" s="13">
        <f t="shared" si="2"/>
        <v>1746.793</v>
      </c>
      <c r="H22" s="64">
        <f t="shared" si="3"/>
        <v>35888.4127741536</v>
      </c>
      <c r="I22" s="93" t="s">
        <v>58</v>
      </c>
      <c r="J22" s="10">
        <v>1906.58</v>
      </c>
      <c r="K22" s="10">
        <v>1666.724</v>
      </c>
      <c r="L22" s="10">
        <v>1667.075</v>
      </c>
      <c r="M22" s="12"/>
      <c r="N22" s="12"/>
      <c r="O22" s="6"/>
    </row>
    <row r="23" spans="1:15" ht="24">
      <c r="A23" s="6"/>
      <c r="B23" s="60">
        <f t="shared" si="1"/>
        <v>15</v>
      </c>
      <c r="C23" s="180">
        <v>39345</v>
      </c>
      <c r="D23" s="65">
        <v>1.41</v>
      </c>
      <c r="E23" s="65">
        <v>30.361</v>
      </c>
      <c r="F23" s="62">
        <f t="shared" si="0"/>
        <v>2.6231904000000004</v>
      </c>
      <c r="G23" s="13">
        <f>+AVERAGE(J23:L23)</f>
        <v>86.31500000000001</v>
      </c>
      <c r="H23" s="64">
        <f>G23*F23</f>
        <v>226.42067937600007</v>
      </c>
      <c r="I23" s="93" t="s">
        <v>59</v>
      </c>
      <c r="J23" s="10">
        <v>86.193</v>
      </c>
      <c r="K23" s="10">
        <v>82.566</v>
      </c>
      <c r="L23" s="10">
        <v>90.186</v>
      </c>
      <c r="M23" s="12"/>
      <c r="N23" s="12"/>
      <c r="O23" s="6"/>
    </row>
    <row r="24" spans="1:15" ht="24">
      <c r="A24" s="6"/>
      <c r="B24" s="60">
        <f t="shared" si="1"/>
        <v>16</v>
      </c>
      <c r="C24" s="180">
        <v>39353</v>
      </c>
      <c r="D24" s="65">
        <v>1.54</v>
      </c>
      <c r="E24" s="65">
        <v>41.009</v>
      </c>
      <c r="F24" s="62">
        <f t="shared" si="0"/>
        <v>3.5431776000000004</v>
      </c>
      <c r="G24" s="13">
        <f>+AVERAGE(J24:L24)</f>
        <v>280.30466666666666</v>
      </c>
      <c r="H24" s="64">
        <f>G24*F24</f>
        <v>993.1692161088001</v>
      </c>
      <c r="I24" s="93" t="s">
        <v>60</v>
      </c>
      <c r="J24" s="10">
        <v>278.376</v>
      </c>
      <c r="K24" s="10">
        <v>266.749</v>
      </c>
      <c r="L24" s="10">
        <v>295.789</v>
      </c>
      <c r="M24" s="12"/>
      <c r="N24" s="12"/>
      <c r="O24" s="6"/>
    </row>
    <row r="25" spans="1:15" ht="24">
      <c r="A25" s="6"/>
      <c r="B25" s="60">
        <f t="shared" si="1"/>
        <v>17</v>
      </c>
      <c r="C25" s="180">
        <v>39364</v>
      </c>
      <c r="D25" s="65">
        <v>1.73</v>
      </c>
      <c r="E25" s="65">
        <v>51.517</v>
      </c>
      <c r="F25" s="62">
        <f t="shared" si="0"/>
        <v>4.451068800000001</v>
      </c>
      <c r="G25" s="13">
        <f>+AVERAGE(J25:L25)</f>
        <v>200.10666666666665</v>
      </c>
      <c r="H25" s="64">
        <f>G25*F25</f>
        <v>890.688540672</v>
      </c>
      <c r="I25" s="93" t="s">
        <v>61</v>
      </c>
      <c r="J25" s="10">
        <v>201.52</v>
      </c>
      <c r="K25" s="10">
        <v>201.939</v>
      </c>
      <c r="L25" s="10">
        <v>196.861</v>
      </c>
      <c r="M25" s="12"/>
      <c r="N25" s="12"/>
      <c r="O25" s="6"/>
    </row>
    <row r="26" spans="1:15" ht="24">
      <c r="A26" s="6"/>
      <c r="B26" s="60">
        <f t="shared" si="1"/>
        <v>18</v>
      </c>
      <c r="C26" s="180">
        <v>39374</v>
      </c>
      <c r="D26" s="65">
        <v>1.45</v>
      </c>
      <c r="E26" s="65">
        <v>35.211</v>
      </c>
      <c r="F26" s="62">
        <f t="shared" si="0"/>
        <v>3.0422304000000002</v>
      </c>
      <c r="G26" s="13">
        <f>+AVERAGE(J26:L26)</f>
        <v>52.62366666666667</v>
      </c>
      <c r="H26" s="64">
        <f>G26*F26</f>
        <v>160.09331849280002</v>
      </c>
      <c r="I26" s="93" t="s">
        <v>62</v>
      </c>
      <c r="J26" s="10">
        <v>40.119</v>
      </c>
      <c r="K26" s="10">
        <v>62.944</v>
      </c>
      <c r="L26" s="10">
        <v>54.808</v>
      </c>
      <c r="M26" s="12"/>
      <c r="N26" s="66"/>
      <c r="O26" s="6"/>
    </row>
    <row r="27" spans="1:15" ht="24">
      <c r="A27" s="6"/>
      <c r="B27" s="60">
        <f t="shared" si="1"/>
        <v>19</v>
      </c>
      <c r="C27" s="180">
        <v>39386</v>
      </c>
      <c r="D27" s="65">
        <v>1.23</v>
      </c>
      <c r="E27" s="65">
        <v>19.045</v>
      </c>
      <c r="F27" s="62">
        <f t="shared" si="0"/>
        <v>1.6454880000000003</v>
      </c>
      <c r="G27" s="13">
        <f aca="true" t="shared" si="4" ref="G27:G33">+AVERAGE(J27:L27)</f>
        <v>4.909666666666667</v>
      </c>
      <c r="H27" s="64">
        <f aca="true" t="shared" si="5" ref="H27:H33">G27*F27</f>
        <v>8.078797584000002</v>
      </c>
      <c r="I27" s="93" t="s">
        <v>63</v>
      </c>
      <c r="J27" s="10">
        <v>10.949</v>
      </c>
      <c r="K27" s="10">
        <v>1.217</v>
      </c>
      <c r="L27" s="10">
        <v>2.563</v>
      </c>
      <c r="M27" s="12"/>
      <c r="N27" s="12"/>
      <c r="O27" s="6"/>
    </row>
    <row r="28" spans="1:15" ht="24">
      <c r="A28" s="6"/>
      <c r="B28" s="60">
        <f t="shared" si="1"/>
        <v>20</v>
      </c>
      <c r="C28" s="180">
        <v>39394</v>
      </c>
      <c r="D28" s="65">
        <v>1.19</v>
      </c>
      <c r="E28" s="65">
        <v>11.762</v>
      </c>
      <c r="F28" s="62">
        <f t="shared" si="0"/>
        <v>1.0162368000000002</v>
      </c>
      <c r="G28" s="13">
        <f t="shared" si="4"/>
        <v>36.09166666666667</v>
      </c>
      <c r="H28" s="64">
        <f t="shared" si="5"/>
        <v>36.67767984000001</v>
      </c>
      <c r="I28" s="93" t="s">
        <v>64</v>
      </c>
      <c r="J28" s="10">
        <v>38.429</v>
      </c>
      <c r="K28" s="10">
        <v>35.206</v>
      </c>
      <c r="L28" s="10">
        <v>34.64</v>
      </c>
      <c r="M28" s="12"/>
      <c r="N28" s="12"/>
      <c r="O28" s="6"/>
    </row>
    <row r="29" spans="1:15" ht="24">
      <c r="A29" s="6"/>
      <c r="B29" s="60">
        <f t="shared" si="1"/>
        <v>21</v>
      </c>
      <c r="C29" s="180">
        <v>39406</v>
      </c>
      <c r="D29" s="65">
        <v>1.11</v>
      </c>
      <c r="E29" s="65">
        <v>10.783</v>
      </c>
      <c r="F29" s="62">
        <f t="shared" si="0"/>
        <v>0.9316512</v>
      </c>
      <c r="G29" s="13">
        <f t="shared" si="4"/>
        <v>7.966333333333334</v>
      </c>
      <c r="H29" s="64">
        <f t="shared" si="5"/>
        <v>7.421844009600001</v>
      </c>
      <c r="I29" s="93" t="s">
        <v>65</v>
      </c>
      <c r="J29" s="10">
        <v>8.798</v>
      </c>
      <c r="K29" s="10">
        <v>7.795</v>
      </c>
      <c r="L29" s="10">
        <v>7.306</v>
      </c>
      <c r="M29" s="12"/>
      <c r="N29" s="12"/>
      <c r="O29" s="6"/>
    </row>
    <row r="30" spans="1:15" ht="24">
      <c r="A30" s="6"/>
      <c r="B30" s="60">
        <f t="shared" si="1"/>
        <v>22</v>
      </c>
      <c r="C30" s="180">
        <v>39414</v>
      </c>
      <c r="D30" s="65">
        <v>1.08</v>
      </c>
      <c r="E30" s="65">
        <v>9.8</v>
      </c>
      <c r="F30" s="62">
        <f t="shared" si="0"/>
        <v>0.8467200000000001</v>
      </c>
      <c r="G30" s="13">
        <f t="shared" si="4"/>
        <v>0.8393333333333333</v>
      </c>
      <c r="H30" s="64">
        <f t="shared" si="5"/>
        <v>0.71068032</v>
      </c>
      <c r="I30" s="93" t="s">
        <v>66</v>
      </c>
      <c r="J30" s="10">
        <v>1.15</v>
      </c>
      <c r="K30" s="10">
        <v>0.311</v>
      </c>
      <c r="L30" s="10">
        <v>1.057</v>
      </c>
      <c r="M30" s="12"/>
      <c r="N30" s="12"/>
      <c r="O30" s="6"/>
    </row>
    <row r="31" spans="1:15" ht="24">
      <c r="A31" s="6"/>
      <c r="B31" s="60">
        <f t="shared" si="1"/>
        <v>23</v>
      </c>
      <c r="C31" s="180">
        <v>39420</v>
      </c>
      <c r="D31" s="65">
        <v>1.08</v>
      </c>
      <c r="E31" s="65">
        <v>8.319</v>
      </c>
      <c r="F31" s="62">
        <f t="shared" si="0"/>
        <v>0.7187616000000001</v>
      </c>
      <c r="G31" s="13">
        <f t="shared" si="4"/>
        <v>32.748</v>
      </c>
      <c r="H31" s="64">
        <f t="shared" si="5"/>
        <v>23.538004876800002</v>
      </c>
      <c r="I31" s="93" t="s">
        <v>67</v>
      </c>
      <c r="J31" s="10">
        <v>39.679</v>
      </c>
      <c r="K31" s="10">
        <v>40.587</v>
      </c>
      <c r="L31" s="10">
        <v>17.978</v>
      </c>
      <c r="M31" s="12"/>
      <c r="N31" s="12"/>
      <c r="O31" s="6"/>
    </row>
    <row r="32" spans="1:15" ht="24">
      <c r="A32" s="6"/>
      <c r="B32" s="60">
        <f t="shared" si="1"/>
        <v>24</v>
      </c>
      <c r="C32" s="180">
        <v>39436</v>
      </c>
      <c r="D32" s="65">
        <v>0.8</v>
      </c>
      <c r="E32" s="65">
        <v>6.091</v>
      </c>
      <c r="F32" s="62">
        <f t="shared" si="0"/>
        <v>0.5262624</v>
      </c>
      <c r="G32" s="13">
        <f t="shared" si="4"/>
        <v>22.225000000000005</v>
      </c>
      <c r="H32" s="64">
        <f t="shared" si="5"/>
        <v>11.696181840000003</v>
      </c>
      <c r="I32" s="93" t="s">
        <v>68</v>
      </c>
      <c r="J32" s="10">
        <v>31.595</v>
      </c>
      <c r="K32" s="10">
        <v>14.989</v>
      </c>
      <c r="L32" s="10">
        <v>20.091</v>
      </c>
      <c r="M32" s="12"/>
      <c r="N32" s="12"/>
      <c r="O32" s="6"/>
    </row>
    <row r="33" spans="1:15" ht="24">
      <c r="A33" s="6"/>
      <c r="B33" s="60">
        <f t="shared" si="1"/>
        <v>25</v>
      </c>
      <c r="C33" s="180">
        <v>39443</v>
      </c>
      <c r="D33" s="65">
        <v>0.76</v>
      </c>
      <c r="E33" s="65">
        <v>6.293</v>
      </c>
      <c r="F33" s="62">
        <f t="shared" si="0"/>
        <v>0.5437152000000001</v>
      </c>
      <c r="G33" s="13">
        <f t="shared" si="4"/>
        <v>16.807666666666666</v>
      </c>
      <c r="H33" s="64">
        <f t="shared" si="5"/>
        <v>9.138583843200001</v>
      </c>
      <c r="I33" s="93" t="s">
        <v>69</v>
      </c>
      <c r="J33" s="10">
        <v>16.04</v>
      </c>
      <c r="K33" s="10">
        <v>16.281</v>
      </c>
      <c r="L33" s="10">
        <v>18.102</v>
      </c>
      <c r="M33" s="12"/>
      <c r="N33" s="12"/>
      <c r="O33" s="6"/>
    </row>
    <row r="34" spans="1:15" ht="24">
      <c r="A34" s="6"/>
      <c r="B34" s="60">
        <f t="shared" si="1"/>
        <v>26</v>
      </c>
      <c r="C34" s="180">
        <v>39457</v>
      </c>
      <c r="D34" s="65">
        <v>0.74</v>
      </c>
      <c r="E34" s="65">
        <v>4.989</v>
      </c>
      <c r="F34" s="62">
        <f t="shared" si="0"/>
        <v>0.43104960000000003</v>
      </c>
      <c r="G34" s="13">
        <f aca="true" t="shared" si="6" ref="G34:G39">+AVERAGE(J34:L34)</f>
        <v>10.58</v>
      </c>
      <c r="H34" s="64">
        <f aca="true" t="shared" si="7" ref="H34:H39">G34*F34</f>
        <v>4.560504768</v>
      </c>
      <c r="I34" s="93" t="s">
        <v>70</v>
      </c>
      <c r="J34" s="10">
        <v>9.948</v>
      </c>
      <c r="K34" s="10">
        <v>10.635</v>
      </c>
      <c r="L34" s="10">
        <v>11.157</v>
      </c>
      <c r="M34" s="12"/>
      <c r="N34" s="12"/>
      <c r="O34" s="6"/>
    </row>
    <row r="35" spans="1:15" ht="24">
      <c r="A35" s="6"/>
      <c r="B35" s="60">
        <f t="shared" si="1"/>
        <v>27</v>
      </c>
      <c r="C35" s="180">
        <v>39463</v>
      </c>
      <c r="D35" s="65">
        <v>0.72</v>
      </c>
      <c r="E35" s="65">
        <v>3.64</v>
      </c>
      <c r="F35" s="62">
        <f t="shared" si="0"/>
        <v>0.31449600000000005</v>
      </c>
      <c r="G35" s="13">
        <f t="shared" si="6"/>
        <v>11.925666666666666</v>
      </c>
      <c r="H35" s="64">
        <f t="shared" si="7"/>
        <v>3.7505744640000005</v>
      </c>
      <c r="I35" s="93" t="s">
        <v>71</v>
      </c>
      <c r="J35" s="10">
        <v>15.566</v>
      </c>
      <c r="K35" s="10">
        <v>17.552</v>
      </c>
      <c r="L35" s="10">
        <v>2.659</v>
      </c>
      <c r="M35" s="12"/>
      <c r="N35" s="12"/>
      <c r="O35" s="6"/>
    </row>
    <row r="36" spans="1:15" ht="24">
      <c r="A36" s="6"/>
      <c r="B36" s="60">
        <f t="shared" si="1"/>
        <v>28</v>
      </c>
      <c r="C36" s="180">
        <v>39477</v>
      </c>
      <c r="D36" s="65">
        <v>0.72</v>
      </c>
      <c r="E36" s="65">
        <v>4.459</v>
      </c>
      <c r="F36" s="62">
        <f t="shared" si="0"/>
        <v>0.3852576</v>
      </c>
      <c r="G36" s="13">
        <f t="shared" si="6"/>
        <v>14.53266666666667</v>
      </c>
      <c r="H36" s="64">
        <f t="shared" si="7"/>
        <v>5.598820281600001</v>
      </c>
      <c r="I36" s="93" t="s">
        <v>72</v>
      </c>
      <c r="J36" s="10">
        <v>8.063</v>
      </c>
      <c r="K36" s="10">
        <v>24.978</v>
      </c>
      <c r="L36" s="10">
        <v>10.557</v>
      </c>
      <c r="M36" s="12"/>
      <c r="N36" s="12"/>
      <c r="O36" s="6"/>
    </row>
    <row r="37" spans="1:15" ht="24">
      <c r="A37" s="6"/>
      <c r="B37" s="60">
        <f t="shared" si="1"/>
        <v>29</v>
      </c>
      <c r="C37" s="180">
        <v>39485</v>
      </c>
      <c r="D37" s="65">
        <v>0.7</v>
      </c>
      <c r="E37" s="65">
        <v>4.559</v>
      </c>
      <c r="F37" s="62">
        <f t="shared" si="0"/>
        <v>0.3938976</v>
      </c>
      <c r="G37" s="13">
        <f t="shared" si="6"/>
        <v>53.39566666666667</v>
      </c>
      <c r="H37" s="64">
        <f t="shared" si="7"/>
        <v>21.032424950400003</v>
      </c>
      <c r="I37" s="93" t="s">
        <v>73</v>
      </c>
      <c r="J37" s="10">
        <v>54.128</v>
      </c>
      <c r="K37" s="10">
        <v>55.134</v>
      </c>
      <c r="L37" s="10">
        <v>50.925</v>
      </c>
      <c r="M37" s="12"/>
      <c r="N37" s="12"/>
      <c r="O37" s="6"/>
    </row>
    <row r="38" spans="1:15" ht="24">
      <c r="A38" s="6"/>
      <c r="B38" s="60">
        <f t="shared" si="1"/>
        <v>30</v>
      </c>
      <c r="C38" s="180">
        <v>39497</v>
      </c>
      <c r="D38" s="65">
        <v>0.68</v>
      </c>
      <c r="E38" s="65">
        <v>4.056</v>
      </c>
      <c r="F38" s="62">
        <f t="shared" si="0"/>
        <v>0.35043840000000004</v>
      </c>
      <c r="G38" s="13">
        <f t="shared" si="6"/>
        <v>27.198000000000004</v>
      </c>
      <c r="H38" s="64">
        <f t="shared" si="7"/>
        <v>9.531223603200003</v>
      </c>
      <c r="I38" s="93" t="s">
        <v>74</v>
      </c>
      <c r="J38" s="10">
        <v>29.106</v>
      </c>
      <c r="K38" s="10">
        <v>18.919</v>
      </c>
      <c r="L38" s="10">
        <v>33.569</v>
      </c>
      <c r="M38" s="12"/>
      <c r="N38" s="12"/>
      <c r="O38" s="6"/>
    </row>
    <row r="39" spans="1:15" ht="24">
      <c r="A39" s="6"/>
      <c r="B39" s="60">
        <f t="shared" si="1"/>
        <v>31</v>
      </c>
      <c r="C39" s="180">
        <v>39506</v>
      </c>
      <c r="D39" s="65">
        <v>0.66</v>
      </c>
      <c r="E39" s="65">
        <v>2.945</v>
      </c>
      <c r="F39" s="62">
        <f t="shared" si="0"/>
        <v>0.254448</v>
      </c>
      <c r="G39" s="13">
        <f t="shared" si="6"/>
        <v>25.084666666666667</v>
      </c>
      <c r="H39" s="64">
        <f t="shared" si="7"/>
        <v>6.382743264</v>
      </c>
      <c r="I39" s="93" t="s">
        <v>75</v>
      </c>
      <c r="J39" s="10">
        <v>17.028</v>
      </c>
      <c r="K39" s="10">
        <v>34.883</v>
      </c>
      <c r="L39" s="10">
        <v>23.343</v>
      </c>
      <c r="M39" s="12"/>
      <c r="N39" s="12"/>
      <c r="O39" s="6"/>
    </row>
    <row r="40" spans="1:15" ht="24">
      <c r="A40" s="6"/>
      <c r="B40" s="60">
        <f t="shared" si="1"/>
        <v>32</v>
      </c>
      <c r="C40" s="180">
        <v>39512</v>
      </c>
      <c r="D40" s="65">
        <v>0.66</v>
      </c>
      <c r="E40" s="65">
        <v>2.622</v>
      </c>
      <c r="F40" s="62">
        <f t="shared" si="0"/>
        <v>0.22654080000000001</v>
      </c>
      <c r="G40" s="13">
        <f aca="true" t="shared" si="8" ref="G40:G46">+AVERAGE(J40:L40)</f>
        <v>5.503333333333334</v>
      </c>
      <c r="H40" s="64">
        <f aca="true" t="shared" si="9" ref="H40:H46">G40*F40</f>
        <v>1.2467295360000001</v>
      </c>
      <c r="I40" s="93" t="s">
        <v>76</v>
      </c>
      <c r="J40" s="10">
        <v>5.827</v>
      </c>
      <c r="K40" s="10">
        <v>3.194</v>
      </c>
      <c r="L40" s="10">
        <v>7.489</v>
      </c>
      <c r="M40" s="12"/>
      <c r="N40" s="12"/>
      <c r="O40" s="6"/>
    </row>
    <row r="41" spans="1:15" ht="24">
      <c r="A41" s="6"/>
      <c r="B41" s="60">
        <f t="shared" si="1"/>
        <v>33</v>
      </c>
      <c r="C41" s="180">
        <v>39526</v>
      </c>
      <c r="D41" s="65">
        <v>0.64</v>
      </c>
      <c r="E41" s="65">
        <v>2.091</v>
      </c>
      <c r="F41" s="62">
        <f t="shared" si="0"/>
        <v>0.18066240000000003</v>
      </c>
      <c r="G41" s="13">
        <f t="shared" si="8"/>
        <v>16.733</v>
      </c>
      <c r="H41" s="64">
        <f t="shared" si="9"/>
        <v>3.0230239392000007</v>
      </c>
      <c r="I41" s="93" t="s">
        <v>77</v>
      </c>
      <c r="J41" s="10">
        <v>24.655</v>
      </c>
      <c r="K41" s="10">
        <v>8.956</v>
      </c>
      <c r="L41" s="10">
        <v>16.588</v>
      </c>
      <c r="M41" s="12"/>
      <c r="N41" s="12"/>
      <c r="O41" s="6"/>
    </row>
    <row r="42" spans="1:15" ht="24.75" thickBot="1">
      <c r="A42" s="6"/>
      <c r="B42" s="67">
        <f t="shared" si="1"/>
        <v>34</v>
      </c>
      <c r="C42" s="181">
        <v>39534</v>
      </c>
      <c r="D42" s="73">
        <v>0.65</v>
      </c>
      <c r="E42" s="73">
        <v>2.461</v>
      </c>
      <c r="F42" s="68">
        <f t="shared" si="0"/>
        <v>0.2126304</v>
      </c>
      <c r="G42" s="69">
        <f t="shared" si="8"/>
        <v>20.463</v>
      </c>
      <c r="H42" s="70">
        <f t="shared" si="9"/>
        <v>4.3510558752</v>
      </c>
      <c r="I42" s="94" t="s">
        <v>78</v>
      </c>
      <c r="J42" s="71">
        <v>26.3</v>
      </c>
      <c r="K42" s="71">
        <v>11.044</v>
      </c>
      <c r="L42" s="71">
        <v>24.045</v>
      </c>
      <c r="M42" s="12"/>
      <c r="N42" s="12"/>
      <c r="O42" s="6"/>
    </row>
    <row r="43" spans="1:15" ht="24">
      <c r="A43" s="6"/>
      <c r="B43" s="5">
        <v>1</v>
      </c>
      <c r="C43" s="180">
        <v>39548</v>
      </c>
      <c r="D43" s="65">
        <v>0.76</v>
      </c>
      <c r="E43" s="65">
        <v>3.456</v>
      </c>
      <c r="F43" s="65">
        <f t="shared" si="0"/>
        <v>0.2985984</v>
      </c>
      <c r="G43" s="13">
        <f t="shared" si="8"/>
        <v>48.199666666666666</v>
      </c>
      <c r="H43" s="64">
        <f t="shared" si="9"/>
        <v>14.392343347199999</v>
      </c>
      <c r="I43" s="93" t="s">
        <v>79</v>
      </c>
      <c r="J43" s="10">
        <v>43.73</v>
      </c>
      <c r="K43" s="10">
        <v>59.605</v>
      </c>
      <c r="L43" s="10">
        <v>41.264</v>
      </c>
      <c r="M43" s="12"/>
      <c r="N43" s="12"/>
      <c r="O43" s="6"/>
    </row>
    <row r="44" spans="1:15" ht="24">
      <c r="A44" s="6"/>
      <c r="B44" s="5">
        <f aca="true" t="shared" si="10" ref="B44:B54">+B43+1</f>
        <v>2</v>
      </c>
      <c r="C44" s="180">
        <v>39562</v>
      </c>
      <c r="D44" s="65">
        <v>0.83</v>
      </c>
      <c r="E44" s="65">
        <v>4.096</v>
      </c>
      <c r="F44" s="65">
        <f t="shared" si="0"/>
        <v>0.35389440000000005</v>
      </c>
      <c r="G44" s="13">
        <f t="shared" si="8"/>
        <v>2402.509666666667</v>
      </c>
      <c r="H44" s="64">
        <f t="shared" si="9"/>
        <v>850.2347169792001</v>
      </c>
      <c r="I44" s="95" t="s">
        <v>80</v>
      </c>
      <c r="J44" s="10">
        <v>2550.548</v>
      </c>
      <c r="K44" s="10">
        <v>2125.384</v>
      </c>
      <c r="L44" s="10">
        <v>2531.597</v>
      </c>
      <c r="M44" s="12"/>
      <c r="N44" s="12"/>
      <c r="O44" s="6"/>
    </row>
    <row r="45" spans="1:15" ht="24">
      <c r="A45" s="6"/>
      <c r="B45" s="5">
        <f t="shared" si="10"/>
        <v>3</v>
      </c>
      <c r="C45" s="180">
        <v>39574</v>
      </c>
      <c r="D45" s="65">
        <v>0.81</v>
      </c>
      <c r="E45" s="65">
        <v>5.67</v>
      </c>
      <c r="F45" s="65">
        <f t="shared" si="0"/>
        <v>0.48988800000000005</v>
      </c>
      <c r="G45" s="13">
        <f t="shared" si="8"/>
        <v>25.826333333333334</v>
      </c>
      <c r="H45" s="64">
        <f t="shared" si="9"/>
        <v>12.652010784000002</v>
      </c>
      <c r="I45" s="7" t="s">
        <v>81</v>
      </c>
      <c r="J45" s="10">
        <v>26.523</v>
      </c>
      <c r="K45" s="10">
        <v>32.841</v>
      </c>
      <c r="L45" s="10">
        <v>18.115</v>
      </c>
      <c r="M45" s="12"/>
      <c r="N45" s="12"/>
      <c r="O45" s="6"/>
    </row>
    <row r="46" spans="1:15" ht="24">
      <c r="A46" s="6"/>
      <c r="B46" s="5">
        <f t="shared" si="10"/>
        <v>4</v>
      </c>
      <c r="C46" s="180">
        <v>39583</v>
      </c>
      <c r="D46" s="65">
        <v>0.72</v>
      </c>
      <c r="E46" s="65">
        <v>3.139</v>
      </c>
      <c r="F46" s="65">
        <f t="shared" si="0"/>
        <v>0.2712096</v>
      </c>
      <c r="G46" s="13">
        <f t="shared" si="8"/>
        <v>3.515333333333333</v>
      </c>
      <c r="H46" s="64">
        <f t="shared" si="9"/>
        <v>0.9533921471999999</v>
      </c>
      <c r="I46" s="7" t="s">
        <v>82</v>
      </c>
      <c r="J46" s="10">
        <v>3.264</v>
      </c>
      <c r="K46" s="10">
        <v>3.427</v>
      </c>
      <c r="L46" s="10">
        <v>3.855</v>
      </c>
      <c r="M46" s="12"/>
      <c r="N46" s="12"/>
      <c r="O46" s="6"/>
    </row>
    <row r="47" spans="1:15" ht="24">
      <c r="A47" s="6"/>
      <c r="B47" s="5">
        <f t="shared" si="10"/>
        <v>5</v>
      </c>
      <c r="C47" s="180">
        <v>39595</v>
      </c>
      <c r="D47" s="65">
        <v>0.87</v>
      </c>
      <c r="E47" s="65">
        <v>9.234</v>
      </c>
      <c r="F47" s="65">
        <f t="shared" si="0"/>
        <v>0.7978176</v>
      </c>
      <c r="G47" s="13">
        <f aca="true" t="shared" si="11" ref="G47:G54">+AVERAGE(J47:L47)</f>
        <v>10.561666666666666</v>
      </c>
      <c r="H47" s="64">
        <f aca="true" t="shared" si="12" ref="H47:H54">G47*F47</f>
        <v>8.426283552</v>
      </c>
      <c r="I47" s="7" t="s">
        <v>83</v>
      </c>
      <c r="J47" s="10">
        <v>11.783</v>
      </c>
      <c r="K47" s="10">
        <v>13.66</v>
      </c>
      <c r="L47" s="10">
        <v>6.242</v>
      </c>
      <c r="M47" s="12"/>
      <c r="N47" s="12"/>
      <c r="O47" s="6"/>
    </row>
    <row r="48" spans="1:15" ht="24">
      <c r="A48" s="6"/>
      <c r="B48" s="5">
        <f t="shared" si="10"/>
        <v>6</v>
      </c>
      <c r="C48" s="180">
        <v>39603</v>
      </c>
      <c r="D48" s="65">
        <v>2.3</v>
      </c>
      <c r="E48" s="65">
        <v>81.021</v>
      </c>
      <c r="F48" s="65">
        <f t="shared" si="0"/>
        <v>7.000214400000001</v>
      </c>
      <c r="G48" s="13">
        <f t="shared" si="11"/>
        <v>644.7363333333334</v>
      </c>
      <c r="H48" s="64">
        <f t="shared" si="12"/>
        <v>4513.292564803201</v>
      </c>
      <c r="I48" s="5" t="s">
        <v>84</v>
      </c>
      <c r="J48" s="10">
        <v>1061.83</v>
      </c>
      <c r="K48" s="10">
        <v>426.766</v>
      </c>
      <c r="L48" s="10">
        <v>445.613</v>
      </c>
      <c r="M48" s="12"/>
      <c r="N48" s="12"/>
      <c r="O48" s="6"/>
    </row>
    <row r="49" spans="1:15" ht="24">
      <c r="A49" s="6"/>
      <c r="B49" s="5">
        <f t="shared" si="10"/>
        <v>7</v>
      </c>
      <c r="C49" s="180">
        <v>39612</v>
      </c>
      <c r="D49" s="65">
        <v>3.59</v>
      </c>
      <c r="E49" s="65">
        <v>162.616</v>
      </c>
      <c r="F49" s="65">
        <f t="shared" si="0"/>
        <v>14.050022400000001</v>
      </c>
      <c r="G49" s="13">
        <f t="shared" si="11"/>
        <v>1352.5959999999998</v>
      </c>
      <c r="H49" s="64">
        <f t="shared" si="12"/>
        <v>19004.0040981504</v>
      </c>
      <c r="I49" s="5" t="s">
        <v>85</v>
      </c>
      <c r="J49" s="10">
        <v>1348.458</v>
      </c>
      <c r="K49" s="10">
        <v>1340.764</v>
      </c>
      <c r="L49" s="10">
        <v>1368.566</v>
      </c>
      <c r="M49" s="12"/>
      <c r="N49" s="12"/>
      <c r="O49" s="6"/>
    </row>
    <row r="50" spans="1:15" ht="24">
      <c r="A50" s="6"/>
      <c r="B50" s="5">
        <f t="shared" si="10"/>
        <v>8</v>
      </c>
      <c r="C50" s="180">
        <v>39626</v>
      </c>
      <c r="D50" s="65">
        <v>1.08</v>
      </c>
      <c r="E50" s="65">
        <v>20.082</v>
      </c>
      <c r="F50" s="65">
        <f t="shared" si="0"/>
        <v>1.7350848</v>
      </c>
      <c r="G50" s="13">
        <f t="shared" si="11"/>
        <v>79.53866666666666</v>
      </c>
      <c r="H50" s="64">
        <f t="shared" si="12"/>
        <v>138.00633154559998</v>
      </c>
      <c r="I50" s="5" t="s">
        <v>52</v>
      </c>
      <c r="J50" s="10">
        <v>77.551</v>
      </c>
      <c r="K50" s="10">
        <v>76.904</v>
      </c>
      <c r="L50" s="10">
        <v>84.161</v>
      </c>
      <c r="M50" s="12"/>
      <c r="N50" s="12"/>
      <c r="O50" s="6"/>
    </row>
    <row r="51" spans="1:15" ht="24">
      <c r="A51" s="6"/>
      <c r="B51" s="5">
        <f t="shared" si="10"/>
        <v>9</v>
      </c>
      <c r="C51" s="180">
        <v>39638</v>
      </c>
      <c r="D51" s="65">
        <v>1.59</v>
      </c>
      <c r="E51" s="65">
        <v>49.395</v>
      </c>
      <c r="F51" s="65">
        <f t="shared" si="0"/>
        <v>4.267728000000001</v>
      </c>
      <c r="G51" s="13">
        <f t="shared" si="11"/>
        <v>358.91200000000003</v>
      </c>
      <c r="H51" s="64">
        <f t="shared" si="12"/>
        <v>1531.7387919360006</v>
      </c>
      <c r="I51" s="5" t="s">
        <v>53</v>
      </c>
      <c r="J51" s="10">
        <v>348.695</v>
      </c>
      <c r="K51" s="10">
        <v>371.15</v>
      </c>
      <c r="L51" s="10">
        <v>356.891</v>
      </c>
      <c r="M51" s="12"/>
      <c r="N51" s="12"/>
      <c r="O51" s="6"/>
    </row>
    <row r="52" spans="1:15" ht="24">
      <c r="A52" s="6"/>
      <c r="B52" s="5">
        <f t="shared" si="10"/>
        <v>10</v>
      </c>
      <c r="C52" s="180">
        <v>39644</v>
      </c>
      <c r="D52" s="65">
        <v>1.76</v>
      </c>
      <c r="E52" s="65">
        <v>57.519</v>
      </c>
      <c r="F52" s="65">
        <f t="shared" si="0"/>
        <v>4.9696416</v>
      </c>
      <c r="G52" s="13">
        <f t="shared" si="11"/>
        <v>158.09733333333335</v>
      </c>
      <c r="H52" s="64">
        <f t="shared" si="12"/>
        <v>785.6870845824001</v>
      </c>
      <c r="I52" s="5" t="s">
        <v>54</v>
      </c>
      <c r="J52" s="10">
        <v>158.616</v>
      </c>
      <c r="K52" s="10">
        <v>156.184</v>
      </c>
      <c r="L52" s="10">
        <v>159.492</v>
      </c>
      <c r="M52" s="12"/>
      <c r="N52" s="12"/>
      <c r="O52" s="6"/>
    </row>
    <row r="53" spans="1:15" ht="24">
      <c r="A53" s="6"/>
      <c r="B53" s="5">
        <f t="shared" si="10"/>
        <v>11</v>
      </c>
      <c r="C53" s="180">
        <v>39653</v>
      </c>
      <c r="D53" s="65">
        <v>2.45</v>
      </c>
      <c r="E53" s="65">
        <v>84.129</v>
      </c>
      <c r="F53" s="65">
        <f t="shared" si="0"/>
        <v>7.268745600000001</v>
      </c>
      <c r="G53" s="13">
        <f t="shared" si="11"/>
        <v>184.3563333333333</v>
      </c>
      <c r="H53" s="64">
        <f t="shared" si="12"/>
        <v>1340.0392867488</v>
      </c>
      <c r="I53" s="5" t="s">
        <v>55</v>
      </c>
      <c r="J53" s="10">
        <v>204.968</v>
      </c>
      <c r="K53" s="10">
        <v>170.074</v>
      </c>
      <c r="L53" s="10">
        <v>178.027</v>
      </c>
      <c r="M53" s="12"/>
      <c r="N53" s="12"/>
      <c r="O53" s="6"/>
    </row>
    <row r="54" spans="1:15" ht="24">
      <c r="A54" s="6"/>
      <c r="B54" s="5">
        <f t="shared" si="10"/>
        <v>12</v>
      </c>
      <c r="C54" s="180">
        <v>39665</v>
      </c>
      <c r="D54" s="65">
        <v>2.6</v>
      </c>
      <c r="E54" s="65">
        <v>97.185</v>
      </c>
      <c r="F54" s="65">
        <f t="shared" si="0"/>
        <v>8.396784</v>
      </c>
      <c r="G54" s="13">
        <f t="shared" si="11"/>
        <v>303.30333333333334</v>
      </c>
      <c r="H54" s="64">
        <f t="shared" si="12"/>
        <v>2546.77257648</v>
      </c>
      <c r="I54" s="5" t="s">
        <v>56</v>
      </c>
      <c r="J54" s="10">
        <v>300.578</v>
      </c>
      <c r="K54" s="10">
        <v>290.999</v>
      </c>
      <c r="L54" s="10">
        <v>318.333</v>
      </c>
      <c r="M54" s="12"/>
      <c r="N54" s="12"/>
      <c r="O54" s="6"/>
    </row>
    <row r="55" spans="1:15" ht="24">
      <c r="A55" s="6"/>
      <c r="B55" s="5">
        <f aca="true" t="shared" si="13" ref="B55:B62">+B54+1</f>
        <v>13</v>
      </c>
      <c r="C55" s="180">
        <v>39675</v>
      </c>
      <c r="D55" s="65">
        <v>2.25</v>
      </c>
      <c r="E55" s="65">
        <v>77.903</v>
      </c>
      <c r="F55" s="65">
        <f t="shared" si="0"/>
        <v>6.730819200000001</v>
      </c>
      <c r="G55" s="13">
        <f aca="true" t="shared" si="14" ref="G55:G60">+AVERAGE(J55:L55)</f>
        <v>156.34699999999998</v>
      </c>
      <c r="H55" s="64">
        <f aca="true" t="shared" si="15" ref="H55:H60">G55*F55</f>
        <v>1052.3433894624</v>
      </c>
      <c r="I55" s="5" t="s">
        <v>57</v>
      </c>
      <c r="J55" s="10">
        <v>163.966</v>
      </c>
      <c r="K55" s="10">
        <v>156.17</v>
      </c>
      <c r="L55" s="10">
        <v>148.905</v>
      </c>
      <c r="M55" s="12"/>
      <c r="N55" s="12"/>
      <c r="O55" s="6"/>
    </row>
    <row r="56" spans="1:15" ht="24">
      <c r="A56" s="6"/>
      <c r="B56" s="5">
        <f t="shared" si="13"/>
        <v>14</v>
      </c>
      <c r="C56" s="180">
        <v>39685</v>
      </c>
      <c r="D56" s="65">
        <v>3.35</v>
      </c>
      <c r="E56" s="65">
        <v>137.143</v>
      </c>
      <c r="F56" s="65">
        <f t="shared" si="0"/>
        <v>11.8491552</v>
      </c>
      <c r="G56" s="13">
        <f t="shared" si="14"/>
        <v>730.5680000000001</v>
      </c>
      <c r="H56" s="64">
        <f t="shared" si="15"/>
        <v>8656.613616153601</v>
      </c>
      <c r="I56" s="5" t="s">
        <v>58</v>
      </c>
      <c r="J56" s="10">
        <v>711.494</v>
      </c>
      <c r="K56" s="10">
        <v>739.174</v>
      </c>
      <c r="L56" s="10">
        <v>741.036</v>
      </c>
      <c r="M56" s="12"/>
      <c r="N56" s="12"/>
      <c r="O56" s="6"/>
    </row>
    <row r="57" spans="1:15" ht="24">
      <c r="A57" s="6"/>
      <c r="B57" s="5">
        <f t="shared" si="13"/>
        <v>15</v>
      </c>
      <c r="C57" s="180">
        <v>39698</v>
      </c>
      <c r="D57" s="65">
        <v>2.05</v>
      </c>
      <c r="E57" s="65">
        <v>59.107</v>
      </c>
      <c r="F57" s="65">
        <f t="shared" si="0"/>
        <v>5.1068448</v>
      </c>
      <c r="G57" s="13">
        <f t="shared" si="14"/>
        <v>468.132</v>
      </c>
      <c r="H57" s="64">
        <f t="shared" si="15"/>
        <v>2390.6774699136</v>
      </c>
      <c r="I57" s="5" t="s">
        <v>59</v>
      </c>
      <c r="J57" s="10">
        <v>492.898</v>
      </c>
      <c r="K57" s="10">
        <v>424.171</v>
      </c>
      <c r="L57" s="10">
        <v>487.327</v>
      </c>
      <c r="M57" s="12"/>
      <c r="N57" s="12"/>
      <c r="O57" s="6"/>
    </row>
    <row r="58" spans="1:15" ht="24">
      <c r="A58" s="6"/>
      <c r="B58" s="5">
        <f t="shared" si="13"/>
        <v>16</v>
      </c>
      <c r="C58" s="180">
        <v>39706</v>
      </c>
      <c r="D58" s="65">
        <v>1.8</v>
      </c>
      <c r="E58" s="65">
        <v>42.708</v>
      </c>
      <c r="F58" s="65">
        <f t="shared" si="0"/>
        <v>3.6899712</v>
      </c>
      <c r="G58" s="13">
        <f t="shared" si="14"/>
        <v>418.74399999999997</v>
      </c>
      <c r="H58" s="64">
        <f t="shared" si="15"/>
        <v>1545.1533001727998</v>
      </c>
      <c r="I58" s="5" t="s">
        <v>60</v>
      </c>
      <c r="J58" s="10">
        <v>257.043</v>
      </c>
      <c r="K58" s="10">
        <v>499.425</v>
      </c>
      <c r="L58" s="10">
        <v>499.764</v>
      </c>
      <c r="M58" s="12"/>
      <c r="N58" s="12"/>
      <c r="O58" s="6"/>
    </row>
    <row r="59" spans="1:15" ht="24">
      <c r="A59" s="6"/>
      <c r="B59" s="5">
        <f t="shared" si="13"/>
        <v>17</v>
      </c>
      <c r="C59" s="180">
        <v>39716</v>
      </c>
      <c r="D59" s="65">
        <v>1.48</v>
      </c>
      <c r="E59" s="65">
        <v>27.095</v>
      </c>
      <c r="F59" s="65">
        <f t="shared" si="0"/>
        <v>2.341008</v>
      </c>
      <c r="G59" s="13">
        <f t="shared" si="14"/>
        <v>79.464</v>
      </c>
      <c r="H59" s="64">
        <f t="shared" si="15"/>
        <v>186.025859712</v>
      </c>
      <c r="I59" s="5" t="s">
        <v>86</v>
      </c>
      <c r="J59" s="10">
        <v>87.968</v>
      </c>
      <c r="K59" s="10">
        <v>81.126</v>
      </c>
      <c r="L59" s="10">
        <v>69.298</v>
      </c>
      <c r="M59" s="12"/>
      <c r="N59" s="12"/>
      <c r="O59" s="6"/>
    </row>
    <row r="60" spans="1:15" ht="24">
      <c r="A60" s="6"/>
      <c r="B60" s="5">
        <f t="shared" si="13"/>
        <v>18</v>
      </c>
      <c r="C60" s="180">
        <v>39729</v>
      </c>
      <c r="D60" s="65">
        <v>1.67</v>
      </c>
      <c r="E60" s="65">
        <v>34.607</v>
      </c>
      <c r="F60" s="65">
        <f t="shared" si="0"/>
        <v>2.9900448</v>
      </c>
      <c r="G60" s="13">
        <f t="shared" si="14"/>
        <v>1370.2055133333333</v>
      </c>
      <c r="H60" s="64">
        <f t="shared" si="15"/>
        <v>4096.975870073664</v>
      </c>
      <c r="I60" s="5" t="s">
        <v>62</v>
      </c>
      <c r="J60" s="10">
        <v>1481.80459</v>
      </c>
      <c r="K60" s="10">
        <v>1329.29325</v>
      </c>
      <c r="L60" s="10">
        <v>1299.5187</v>
      </c>
      <c r="M60" s="12"/>
      <c r="N60" s="12"/>
      <c r="O60" s="6"/>
    </row>
    <row r="61" spans="1:15" ht="24">
      <c r="A61" s="6"/>
      <c r="B61" s="5">
        <f t="shared" si="13"/>
        <v>19</v>
      </c>
      <c r="C61" s="180">
        <v>39736</v>
      </c>
      <c r="D61" s="65">
        <v>1.25</v>
      </c>
      <c r="E61" s="65">
        <v>16.128</v>
      </c>
      <c r="F61" s="65">
        <f t="shared" si="0"/>
        <v>1.3934592000000001</v>
      </c>
      <c r="G61" s="13">
        <f>+AVERAGE(J61:L61)</f>
        <v>27.109619999999996</v>
      </c>
      <c r="H61" s="64">
        <f>G61*F61</f>
        <v>37.776149397504</v>
      </c>
      <c r="I61" s="5" t="s">
        <v>63</v>
      </c>
      <c r="J61" s="10">
        <v>11.83594</v>
      </c>
      <c r="K61" s="10">
        <v>17.3692</v>
      </c>
      <c r="L61" s="10">
        <v>52.12372</v>
      </c>
      <c r="M61" s="12"/>
      <c r="N61" s="12"/>
      <c r="O61" s="6"/>
    </row>
    <row r="62" spans="1:15" ht="24">
      <c r="A62" s="6"/>
      <c r="B62" s="5">
        <f t="shared" si="13"/>
        <v>20</v>
      </c>
      <c r="C62" s="180">
        <v>39748</v>
      </c>
      <c r="D62" s="65">
        <v>1.17</v>
      </c>
      <c r="E62" s="65">
        <v>15.877</v>
      </c>
      <c r="F62" s="65">
        <f t="shared" si="0"/>
        <v>1.3717728000000002</v>
      </c>
      <c r="G62" s="13">
        <f>+AVERAGE(J62:L62)</f>
        <v>30.024389999999997</v>
      </c>
      <c r="H62" s="64">
        <f>G62*F62</f>
        <v>41.186641538592</v>
      </c>
      <c r="I62" s="5" t="s">
        <v>64</v>
      </c>
      <c r="J62" s="10">
        <v>37.37274</v>
      </c>
      <c r="K62" s="10">
        <v>23.36838</v>
      </c>
      <c r="L62" s="10">
        <v>29.33205</v>
      </c>
      <c r="M62" s="12"/>
      <c r="N62" s="12"/>
      <c r="O62" s="6"/>
    </row>
    <row r="63" spans="1:15" ht="24">
      <c r="A63" s="6"/>
      <c r="B63" s="5">
        <f aca="true" t="shared" si="16" ref="B63:B71">+B62+1</f>
        <v>21</v>
      </c>
      <c r="C63" s="180">
        <v>39756</v>
      </c>
      <c r="D63" s="65">
        <v>1.1</v>
      </c>
      <c r="E63" s="65">
        <v>15.383</v>
      </c>
      <c r="F63" s="65">
        <f t="shared" si="0"/>
        <v>1.3290912</v>
      </c>
      <c r="G63" s="13">
        <f aca="true" t="shared" si="17" ref="G63:G72">+AVERAGE(J63:L63)</f>
        <v>29.428796666666667</v>
      </c>
      <c r="H63" s="64">
        <f aca="true" t="shared" si="18" ref="H63:H72">G63*F63</f>
        <v>39.113554676256</v>
      </c>
      <c r="I63" s="5" t="s">
        <v>65</v>
      </c>
      <c r="J63" s="10">
        <v>32.20346</v>
      </c>
      <c r="K63" s="10">
        <v>24.86325</v>
      </c>
      <c r="L63" s="10">
        <v>31.21968</v>
      </c>
      <c r="M63" s="12"/>
      <c r="N63" s="12"/>
      <c r="O63" s="6"/>
    </row>
    <row r="64" spans="1:15" ht="24">
      <c r="A64" s="6"/>
      <c r="B64" s="5">
        <f t="shared" si="16"/>
        <v>22</v>
      </c>
      <c r="C64" s="180">
        <v>39769</v>
      </c>
      <c r="D64" s="65">
        <v>1.03</v>
      </c>
      <c r="E64" s="65">
        <v>0.931</v>
      </c>
      <c r="F64" s="65">
        <f t="shared" si="0"/>
        <v>0.08043840000000001</v>
      </c>
      <c r="G64" s="13">
        <f t="shared" si="17"/>
        <v>18.13524</v>
      </c>
      <c r="H64" s="64">
        <f t="shared" si="18"/>
        <v>1.458769689216</v>
      </c>
      <c r="I64" s="5" t="s">
        <v>66</v>
      </c>
      <c r="J64" s="10">
        <v>16.78594</v>
      </c>
      <c r="K64" s="10">
        <v>25.99525</v>
      </c>
      <c r="L64" s="10">
        <v>11.62453</v>
      </c>
      <c r="M64" s="12"/>
      <c r="N64" s="12"/>
      <c r="O64" s="6"/>
    </row>
    <row r="65" spans="1:15" ht="24">
      <c r="A65" s="6"/>
      <c r="B65" s="5">
        <f t="shared" si="16"/>
        <v>23</v>
      </c>
      <c r="C65" s="180">
        <v>39804</v>
      </c>
      <c r="D65" s="65">
        <v>0.92</v>
      </c>
      <c r="E65" s="65">
        <v>6.225</v>
      </c>
      <c r="F65" s="65">
        <f t="shared" si="0"/>
        <v>0.53784</v>
      </c>
      <c r="G65" s="13">
        <f t="shared" si="17"/>
        <v>11.373036666666666</v>
      </c>
      <c r="H65" s="64">
        <f t="shared" si="18"/>
        <v>6.116874040799999</v>
      </c>
      <c r="I65" s="5" t="s">
        <v>67</v>
      </c>
      <c r="J65" s="10">
        <v>14.59367</v>
      </c>
      <c r="K65" s="10">
        <v>8.45271</v>
      </c>
      <c r="L65" s="10">
        <v>11.07273</v>
      </c>
      <c r="M65" s="12"/>
      <c r="N65" s="12"/>
      <c r="O65" s="6"/>
    </row>
    <row r="66" spans="1:15" ht="24">
      <c r="A66" s="6"/>
      <c r="B66" s="5">
        <f t="shared" si="16"/>
        <v>24</v>
      </c>
      <c r="C66" s="180">
        <v>39459</v>
      </c>
      <c r="D66" s="65">
        <v>0.87</v>
      </c>
      <c r="E66" s="65">
        <v>4.979</v>
      </c>
      <c r="F66" s="65">
        <f t="shared" si="0"/>
        <v>0.43018560000000006</v>
      </c>
      <c r="G66" s="13">
        <f t="shared" si="17"/>
        <v>7.690829999999999</v>
      </c>
      <c r="H66" s="64">
        <f t="shared" si="18"/>
        <v>3.308484318048</v>
      </c>
      <c r="I66" s="5" t="s">
        <v>68</v>
      </c>
      <c r="J66" s="10">
        <v>7.53201</v>
      </c>
      <c r="K66" s="10">
        <v>9.10382</v>
      </c>
      <c r="L66" s="10">
        <v>6.43666</v>
      </c>
      <c r="M66" s="12"/>
      <c r="N66" s="12"/>
      <c r="O66" s="6"/>
    </row>
    <row r="67" spans="1:15" ht="24">
      <c r="A67" s="6"/>
      <c r="B67" s="5">
        <f t="shared" si="16"/>
        <v>25</v>
      </c>
      <c r="C67" s="180">
        <v>39469</v>
      </c>
      <c r="D67" s="65">
        <v>0.86</v>
      </c>
      <c r="E67" s="65">
        <v>4.49</v>
      </c>
      <c r="F67" s="65">
        <f t="shared" si="0"/>
        <v>0.38793600000000006</v>
      </c>
      <c r="G67" s="13">
        <f t="shared" si="17"/>
        <v>1.3847666666666667</v>
      </c>
      <c r="H67" s="64">
        <f t="shared" si="18"/>
        <v>0.5372008416000001</v>
      </c>
      <c r="I67" s="5" t="s">
        <v>87</v>
      </c>
      <c r="J67" s="10">
        <v>1.28894</v>
      </c>
      <c r="K67" s="10">
        <v>2.4078</v>
      </c>
      <c r="L67" s="10">
        <v>0.45756</v>
      </c>
      <c r="M67" s="12"/>
      <c r="N67" s="12"/>
      <c r="O67" s="6"/>
    </row>
    <row r="68" spans="1:15" ht="24">
      <c r="A68" s="6"/>
      <c r="B68" s="5">
        <f t="shared" si="16"/>
        <v>26</v>
      </c>
      <c r="C68" s="180">
        <v>39847</v>
      </c>
      <c r="D68" s="65">
        <v>0.84</v>
      </c>
      <c r="E68" s="65">
        <v>3.834</v>
      </c>
      <c r="F68" s="65">
        <f t="shared" si="0"/>
        <v>0.33125760000000004</v>
      </c>
      <c r="G68" s="13">
        <f t="shared" si="17"/>
        <v>12.66386</v>
      </c>
      <c r="H68" s="64">
        <f t="shared" si="18"/>
        <v>4.194999870336001</v>
      </c>
      <c r="I68" s="5" t="s">
        <v>88</v>
      </c>
      <c r="J68" s="10">
        <v>15.66282</v>
      </c>
      <c r="K68" s="10">
        <v>11.3034</v>
      </c>
      <c r="L68" s="10">
        <v>11.02536</v>
      </c>
      <c r="M68" s="12"/>
      <c r="N68" s="12"/>
      <c r="O68" s="6"/>
    </row>
    <row r="69" spans="1:15" ht="24">
      <c r="A69" s="6"/>
      <c r="B69" s="5">
        <f t="shared" si="16"/>
        <v>27</v>
      </c>
      <c r="C69" s="180">
        <v>39860</v>
      </c>
      <c r="D69" s="65">
        <v>0.81</v>
      </c>
      <c r="E69" s="65">
        <v>3.112</v>
      </c>
      <c r="F69" s="65">
        <f t="shared" si="0"/>
        <v>0.2688768</v>
      </c>
      <c r="G69" s="13">
        <f t="shared" si="17"/>
        <v>16.46083</v>
      </c>
      <c r="H69" s="64">
        <f t="shared" si="18"/>
        <v>4.425935295744001</v>
      </c>
      <c r="I69" s="5" t="s">
        <v>89</v>
      </c>
      <c r="J69" s="10">
        <v>10.52555</v>
      </c>
      <c r="K69" s="10">
        <v>17.08654</v>
      </c>
      <c r="L69" s="10">
        <v>21.7704</v>
      </c>
      <c r="M69" s="12"/>
      <c r="N69" s="12"/>
      <c r="O69" s="6"/>
    </row>
    <row r="70" spans="1:15" ht="24">
      <c r="A70" s="6"/>
      <c r="B70" s="5">
        <f t="shared" si="16"/>
        <v>28</v>
      </c>
      <c r="C70" s="180">
        <v>39878</v>
      </c>
      <c r="D70" s="65">
        <v>0.78</v>
      </c>
      <c r="E70" s="65">
        <v>2.493</v>
      </c>
      <c r="F70" s="65">
        <f t="shared" si="0"/>
        <v>0.2153952</v>
      </c>
      <c r="G70" s="13">
        <f t="shared" si="17"/>
        <v>10.682046666666666</v>
      </c>
      <c r="H70" s="64">
        <f t="shared" si="18"/>
        <v>2.3008615781760002</v>
      </c>
      <c r="I70" s="5" t="s">
        <v>90</v>
      </c>
      <c r="J70" s="10">
        <v>11.70346</v>
      </c>
      <c r="K70" s="10">
        <v>8.07005</v>
      </c>
      <c r="L70" s="10">
        <v>12.27263</v>
      </c>
      <c r="M70" s="12"/>
      <c r="N70" s="12"/>
      <c r="O70" s="6"/>
    </row>
    <row r="71" spans="1:15" ht="24.75" thickBot="1">
      <c r="A71" s="6"/>
      <c r="B71" s="72">
        <f t="shared" si="16"/>
        <v>29</v>
      </c>
      <c r="C71" s="181">
        <v>39902</v>
      </c>
      <c r="D71" s="73">
        <v>0.77</v>
      </c>
      <c r="E71" s="73">
        <v>2.159</v>
      </c>
      <c r="F71" s="73">
        <f t="shared" si="0"/>
        <v>0.1865376</v>
      </c>
      <c r="G71" s="69">
        <f t="shared" si="17"/>
        <v>6.938773333333334</v>
      </c>
      <c r="H71" s="70">
        <f t="shared" si="18"/>
        <v>1.294342124544</v>
      </c>
      <c r="I71" s="72" t="s">
        <v>91</v>
      </c>
      <c r="J71" s="71">
        <v>4.64311</v>
      </c>
      <c r="K71" s="71">
        <v>4.92227</v>
      </c>
      <c r="L71" s="71">
        <v>11.25094</v>
      </c>
      <c r="M71" s="12"/>
      <c r="N71" s="12"/>
      <c r="O71" s="6"/>
    </row>
    <row r="72" spans="1:15" ht="24">
      <c r="A72" s="6"/>
      <c r="B72" s="74">
        <v>1</v>
      </c>
      <c r="C72" s="182">
        <v>39906</v>
      </c>
      <c r="D72" s="75">
        <v>0.78</v>
      </c>
      <c r="E72" s="75">
        <v>2.802</v>
      </c>
      <c r="F72" s="75">
        <f t="shared" si="0"/>
        <v>0.24209280000000002</v>
      </c>
      <c r="G72" s="76">
        <f t="shared" si="17"/>
        <v>46.67310666666666</v>
      </c>
      <c r="H72" s="77">
        <f t="shared" si="18"/>
        <v>11.299223077632</v>
      </c>
      <c r="I72" s="96" t="s">
        <v>45</v>
      </c>
      <c r="J72" s="78">
        <v>64.42376</v>
      </c>
      <c r="K72" s="78">
        <v>37.01567</v>
      </c>
      <c r="L72" s="78">
        <v>38.57989</v>
      </c>
      <c r="M72" s="12"/>
      <c r="N72" s="12"/>
      <c r="O72" s="6"/>
    </row>
    <row r="73" spans="1:15" ht="24">
      <c r="A73" s="6"/>
      <c r="B73" s="5">
        <v>2</v>
      </c>
      <c r="C73" s="180">
        <v>39930</v>
      </c>
      <c r="D73" s="65">
        <v>0.99</v>
      </c>
      <c r="E73" s="65">
        <v>6.585</v>
      </c>
      <c r="F73" s="65">
        <f t="shared" si="0"/>
        <v>0.568944</v>
      </c>
      <c r="G73" s="65">
        <f aca="true" t="shared" si="19" ref="G73:G79">+AVERAGE(J73:L73)</f>
        <v>141.59274333333335</v>
      </c>
      <c r="H73" s="80">
        <f aca="true" t="shared" si="20" ref="H73:H79">G73*F73</f>
        <v>80.55834176304</v>
      </c>
      <c r="I73" s="7" t="s">
        <v>46</v>
      </c>
      <c r="J73" s="10">
        <v>142.95027</v>
      </c>
      <c r="K73" s="10">
        <v>139.4731</v>
      </c>
      <c r="L73" s="10">
        <v>142.35486</v>
      </c>
      <c r="M73" s="12"/>
      <c r="N73" s="12"/>
      <c r="O73" s="6"/>
    </row>
    <row r="74" spans="1:15" ht="24">
      <c r="A74" s="6"/>
      <c r="B74" s="5">
        <v>3</v>
      </c>
      <c r="C74" s="180">
        <v>39942</v>
      </c>
      <c r="D74" s="65">
        <v>0.76</v>
      </c>
      <c r="E74" s="65">
        <v>2.565</v>
      </c>
      <c r="F74" s="65">
        <f t="shared" si="0"/>
        <v>0.221616</v>
      </c>
      <c r="G74" s="65">
        <f t="shared" si="19"/>
        <v>74.35865</v>
      </c>
      <c r="H74" s="80">
        <f t="shared" si="20"/>
        <v>16.4790665784</v>
      </c>
      <c r="I74" s="7" t="s">
        <v>47</v>
      </c>
      <c r="J74" s="10">
        <v>84.78587</v>
      </c>
      <c r="K74" s="10">
        <v>68.10111</v>
      </c>
      <c r="L74" s="10">
        <v>70.18897</v>
      </c>
      <c r="M74" s="12"/>
      <c r="N74" s="12"/>
      <c r="O74" s="6"/>
    </row>
    <row r="75" spans="1:15" ht="24">
      <c r="A75" s="6"/>
      <c r="B75" s="5">
        <v>4</v>
      </c>
      <c r="C75" s="180">
        <v>39952</v>
      </c>
      <c r="D75" s="65">
        <v>0.81</v>
      </c>
      <c r="E75" s="65">
        <v>4.184</v>
      </c>
      <c r="F75" s="65">
        <f t="shared" si="0"/>
        <v>0.36149760000000003</v>
      </c>
      <c r="G75" s="65">
        <f t="shared" si="19"/>
        <v>26.278993333333332</v>
      </c>
      <c r="H75" s="80">
        <f t="shared" si="20"/>
        <v>9.499793020416</v>
      </c>
      <c r="I75" s="7" t="s">
        <v>48</v>
      </c>
      <c r="J75" s="10">
        <v>26.61793</v>
      </c>
      <c r="K75" s="10">
        <v>24.4798</v>
      </c>
      <c r="L75" s="10">
        <v>27.73925</v>
      </c>
      <c r="M75" s="12"/>
      <c r="N75" s="12"/>
      <c r="O75" s="6"/>
    </row>
    <row r="76" spans="2:14" ht="24">
      <c r="B76" s="2">
        <v>5</v>
      </c>
      <c r="C76" s="180">
        <v>39960</v>
      </c>
      <c r="D76" s="65">
        <v>0.77</v>
      </c>
      <c r="E76" s="65">
        <v>4.032</v>
      </c>
      <c r="F76" s="65">
        <f t="shared" si="0"/>
        <v>0.34836480000000003</v>
      </c>
      <c r="G76" s="65">
        <f t="shared" si="19"/>
        <v>27.533663333333333</v>
      </c>
      <c r="H76" s="80">
        <f t="shared" si="20"/>
        <v>9.591759120384001</v>
      </c>
      <c r="I76" s="7" t="s">
        <v>49</v>
      </c>
      <c r="J76" s="10">
        <v>28.88478</v>
      </c>
      <c r="K76" s="10">
        <v>25.14932</v>
      </c>
      <c r="L76" s="10">
        <v>28.56689</v>
      </c>
      <c r="N76" s="79"/>
    </row>
    <row r="77" spans="2:12" ht="24">
      <c r="B77" s="2">
        <v>6</v>
      </c>
      <c r="C77" s="180">
        <v>39972</v>
      </c>
      <c r="D77" s="65">
        <v>0.83</v>
      </c>
      <c r="E77" s="65">
        <v>5.156</v>
      </c>
      <c r="F77" s="65">
        <f t="shared" si="0"/>
        <v>0.4454784</v>
      </c>
      <c r="G77" s="65">
        <f t="shared" si="19"/>
        <v>11.490609999999998</v>
      </c>
      <c r="H77" s="80">
        <f t="shared" si="20"/>
        <v>5.1188185578239995</v>
      </c>
      <c r="I77" s="7" t="s">
        <v>50</v>
      </c>
      <c r="J77" s="10">
        <v>11.11692</v>
      </c>
      <c r="K77" s="10">
        <v>14.4777</v>
      </c>
      <c r="L77" s="10">
        <v>8.87721</v>
      </c>
    </row>
    <row r="78" spans="2:12" ht="24">
      <c r="B78" s="2">
        <v>7</v>
      </c>
      <c r="C78" s="180">
        <v>39982</v>
      </c>
      <c r="D78" s="65">
        <v>1.02</v>
      </c>
      <c r="E78" s="65">
        <v>10.902</v>
      </c>
      <c r="F78" s="65">
        <f t="shared" si="0"/>
        <v>0.9419328</v>
      </c>
      <c r="G78" s="65">
        <f t="shared" si="19"/>
        <v>20.088706666666667</v>
      </c>
      <c r="H78" s="80">
        <f t="shared" si="20"/>
        <v>18.922211718912</v>
      </c>
      <c r="I78" s="7" t="s">
        <v>51</v>
      </c>
      <c r="J78" s="10">
        <v>25.91393</v>
      </c>
      <c r="K78" s="10">
        <v>17.88092</v>
      </c>
      <c r="L78" s="10">
        <v>16.47127</v>
      </c>
    </row>
    <row r="79" spans="2:12" ht="24">
      <c r="B79" s="2">
        <v>8</v>
      </c>
      <c r="C79" s="183">
        <v>39990</v>
      </c>
      <c r="D79" s="81">
        <v>0.81</v>
      </c>
      <c r="E79" s="81">
        <v>5.088</v>
      </c>
      <c r="F79" s="81">
        <f t="shared" si="0"/>
        <v>0.4396032</v>
      </c>
      <c r="G79" s="13">
        <f t="shared" si="19"/>
        <v>9.883046666666667</v>
      </c>
      <c r="H79" s="64">
        <f t="shared" si="20"/>
        <v>4.344618940416001</v>
      </c>
      <c r="I79" s="97" t="s">
        <v>92</v>
      </c>
      <c r="J79" s="10">
        <v>8.61326</v>
      </c>
      <c r="K79" s="10">
        <v>6.70479</v>
      </c>
      <c r="L79" s="10">
        <v>14.33109</v>
      </c>
    </row>
    <row r="80" spans="2:12" ht="24">
      <c r="B80" s="2">
        <v>9</v>
      </c>
      <c r="C80" s="183">
        <v>39997</v>
      </c>
      <c r="D80" s="81">
        <v>1.19</v>
      </c>
      <c r="E80" s="81">
        <v>16.516</v>
      </c>
      <c r="F80" s="81">
        <f t="shared" si="0"/>
        <v>1.4269824</v>
      </c>
      <c r="G80" s="13">
        <f aca="true" t="shared" si="21" ref="G80:G85">+AVERAGE(J80:L80)</f>
        <v>41.970193333333334</v>
      </c>
      <c r="H80" s="64">
        <f aca="true" t="shared" si="22" ref="H80:H85">G80*F80</f>
        <v>59.890727211264</v>
      </c>
      <c r="I80" s="2" t="s">
        <v>93</v>
      </c>
      <c r="J80" s="10">
        <v>43.48526</v>
      </c>
      <c r="K80" s="10">
        <v>34.26778</v>
      </c>
      <c r="L80" s="10">
        <v>48.15754</v>
      </c>
    </row>
    <row r="81" spans="2:12" ht="24">
      <c r="B81" s="2">
        <v>10</v>
      </c>
      <c r="C81" s="183">
        <v>40010</v>
      </c>
      <c r="D81" s="81">
        <v>1.42</v>
      </c>
      <c r="E81" s="81">
        <v>29.047</v>
      </c>
      <c r="F81" s="81">
        <f t="shared" si="0"/>
        <v>2.5096608000000002</v>
      </c>
      <c r="G81" s="13">
        <f t="shared" si="21"/>
        <v>13.127609999999999</v>
      </c>
      <c r="H81" s="64">
        <f t="shared" si="22"/>
        <v>32.945848214688</v>
      </c>
      <c r="I81" s="2" t="s">
        <v>94</v>
      </c>
      <c r="J81" s="10">
        <v>12.05982</v>
      </c>
      <c r="K81" s="10">
        <v>18.41312</v>
      </c>
      <c r="L81" s="10">
        <v>8.90989</v>
      </c>
    </row>
    <row r="82" spans="2:12" ht="24">
      <c r="B82" s="2">
        <v>11</v>
      </c>
      <c r="C82" s="183">
        <v>40021</v>
      </c>
      <c r="D82" s="81">
        <v>1.06</v>
      </c>
      <c r="E82" s="81">
        <v>11.859</v>
      </c>
      <c r="F82" s="81">
        <f t="shared" si="0"/>
        <v>1.0246176</v>
      </c>
      <c r="G82" s="13">
        <f t="shared" si="21"/>
        <v>112.06920000000001</v>
      </c>
      <c r="H82" s="64">
        <f t="shared" si="22"/>
        <v>114.82807473792</v>
      </c>
      <c r="I82" s="2" t="s">
        <v>95</v>
      </c>
      <c r="J82" s="10">
        <v>104</v>
      </c>
      <c r="K82" s="10">
        <v>132.95087</v>
      </c>
      <c r="L82" s="10">
        <v>99.25673</v>
      </c>
    </row>
    <row r="83" spans="2:12" ht="24">
      <c r="B83" s="2">
        <v>12</v>
      </c>
      <c r="C83" s="183">
        <v>40029</v>
      </c>
      <c r="D83" s="81">
        <v>1.09</v>
      </c>
      <c r="E83" s="81">
        <v>14.238</v>
      </c>
      <c r="F83" s="81">
        <f t="shared" si="0"/>
        <v>1.2301632</v>
      </c>
      <c r="G83" s="13">
        <f t="shared" si="21"/>
        <v>40.91574666666667</v>
      </c>
      <c r="H83" s="64">
        <f t="shared" si="22"/>
        <v>50.333045849856006</v>
      </c>
      <c r="I83" s="2" t="s">
        <v>96</v>
      </c>
      <c r="J83" s="10">
        <v>43.05251</v>
      </c>
      <c r="K83" s="10">
        <v>30.16591</v>
      </c>
      <c r="L83" s="10">
        <v>49.52882</v>
      </c>
    </row>
    <row r="84" spans="2:12" ht="24">
      <c r="B84" s="2">
        <v>13</v>
      </c>
      <c r="C84" s="183">
        <v>40038</v>
      </c>
      <c r="D84" s="81">
        <v>1.15</v>
      </c>
      <c r="E84" s="81">
        <v>16.159</v>
      </c>
      <c r="F84" s="81">
        <f t="shared" si="0"/>
        <v>1.3961376</v>
      </c>
      <c r="G84" s="13">
        <f t="shared" si="21"/>
        <v>19.919030000000003</v>
      </c>
      <c r="H84" s="64">
        <f t="shared" si="22"/>
        <v>27.809706738528007</v>
      </c>
      <c r="I84" s="2" t="s">
        <v>97</v>
      </c>
      <c r="J84" s="10">
        <v>17.59053</v>
      </c>
      <c r="K84" s="10">
        <v>20.58754</v>
      </c>
      <c r="L84" s="10">
        <v>21.57902</v>
      </c>
    </row>
    <row r="85" spans="2:12" ht="24">
      <c r="B85" s="2">
        <v>14</v>
      </c>
      <c r="C85" s="183">
        <v>40050</v>
      </c>
      <c r="D85" s="81">
        <v>1.28</v>
      </c>
      <c r="E85" s="81">
        <v>20.117</v>
      </c>
      <c r="F85" s="81">
        <f t="shared" si="0"/>
        <v>1.7381088000000002</v>
      </c>
      <c r="G85" s="13">
        <f t="shared" si="21"/>
        <v>49.91394666666667</v>
      </c>
      <c r="H85" s="64">
        <f t="shared" si="22"/>
        <v>86.75586994406402</v>
      </c>
      <c r="I85" s="2" t="s">
        <v>98</v>
      </c>
      <c r="J85" s="84">
        <v>52.88774</v>
      </c>
      <c r="K85" s="84">
        <v>47.8996</v>
      </c>
      <c r="L85" s="84">
        <v>48.9545</v>
      </c>
    </row>
    <row r="86" spans="2:12" ht="24">
      <c r="B86" s="2">
        <v>15</v>
      </c>
      <c r="C86" s="183">
        <v>40063</v>
      </c>
      <c r="D86" s="81">
        <v>1.1</v>
      </c>
      <c r="E86" s="81">
        <v>14.093</v>
      </c>
      <c r="F86" s="81">
        <f t="shared" si="0"/>
        <v>1.2176352000000001</v>
      </c>
      <c r="G86" s="13">
        <f aca="true" t="shared" si="23" ref="G86:G103">+AVERAGE(J86:L86)</f>
        <v>108.23550333333333</v>
      </c>
      <c r="H86" s="64">
        <f aca="true" t="shared" si="24" ref="H86:H103">G86*F86</f>
        <v>131.791358748384</v>
      </c>
      <c r="I86" s="2" t="s">
        <v>99</v>
      </c>
      <c r="J86" s="84">
        <v>114.37908</v>
      </c>
      <c r="K86" s="84">
        <v>113.17637</v>
      </c>
      <c r="L86" s="84">
        <v>97.15106</v>
      </c>
    </row>
    <row r="87" spans="2:12" ht="24">
      <c r="B87" s="2">
        <v>16</v>
      </c>
      <c r="C87" s="183">
        <v>40071</v>
      </c>
      <c r="D87" s="81">
        <v>1.02</v>
      </c>
      <c r="E87" s="81">
        <v>11.939</v>
      </c>
      <c r="F87" s="81">
        <f t="shared" si="0"/>
        <v>1.0315296</v>
      </c>
      <c r="G87" s="13">
        <f t="shared" si="23"/>
        <v>110.78023999999999</v>
      </c>
      <c r="H87" s="64">
        <f t="shared" si="24"/>
        <v>114.273096655104</v>
      </c>
      <c r="I87" s="2" t="s">
        <v>100</v>
      </c>
      <c r="J87" s="84">
        <v>98.43551</v>
      </c>
      <c r="K87" s="84">
        <v>120.79077</v>
      </c>
      <c r="L87" s="84">
        <v>113.11444</v>
      </c>
    </row>
    <row r="88" spans="2:12" ht="24">
      <c r="B88" s="2">
        <v>17</v>
      </c>
      <c r="C88" s="183">
        <v>40080</v>
      </c>
      <c r="D88" s="81">
        <v>1.17</v>
      </c>
      <c r="E88" s="81">
        <v>16.221</v>
      </c>
      <c r="F88" s="81">
        <f t="shared" si="0"/>
        <v>1.4014944</v>
      </c>
      <c r="G88" s="13">
        <f t="shared" si="23"/>
        <v>61.21671</v>
      </c>
      <c r="H88" s="64">
        <f t="shared" si="24"/>
        <v>85.794876251424</v>
      </c>
      <c r="I88" s="2" t="s">
        <v>101</v>
      </c>
      <c r="J88" s="84">
        <v>54.28796</v>
      </c>
      <c r="K88" s="84">
        <v>69.84513</v>
      </c>
      <c r="L88" s="84">
        <v>59.51704</v>
      </c>
    </row>
    <row r="89" spans="2:12" ht="24">
      <c r="B89" s="2">
        <v>18</v>
      </c>
      <c r="C89" s="183">
        <v>40093</v>
      </c>
      <c r="D89" s="81">
        <v>1</v>
      </c>
      <c r="E89" s="81">
        <v>9.491</v>
      </c>
      <c r="F89" s="81">
        <f t="shared" si="0"/>
        <v>0.8200224</v>
      </c>
      <c r="G89" s="13">
        <f t="shared" si="23"/>
        <v>46.68314</v>
      </c>
      <c r="H89" s="64">
        <f t="shared" si="24"/>
        <v>38.281220502336005</v>
      </c>
      <c r="I89" s="2" t="s">
        <v>102</v>
      </c>
      <c r="J89" s="84">
        <v>42.2333</v>
      </c>
      <c r="K89" s="84">
        <v>40.85106</v>
      </c>
      <c r="L89" s="84">
        <v>56.96506</v>
      </c>
    </row>
    <row r="90" spans="2:12" ht="24">
      <c r="B90" s="2">
        <v>19</v>
      </c>
      <c r="C90" s="183">
        <v>40102</v>
      </c>
      <c r="D90" s="81">
        <v>1</v>
      </c>
      <c r="E90" s="81">
        <v>9.504</v>
      </c>
      <c r="F90" s="81">
        <f t="shared" si="0"/>
        <v>0.8211456</v>
      </c>
      <c r="G90" s="13">
        <f t="shared" si="23"/>
        <v>46.41037</v>
      </c>
      <c r="H90" s="64">
        <f t="shared" si="24"/>
        <v>38.109671119872004</v>
      </c>
      <c r="I90" s="2" t="s">
        <v>103</v>
      </c>
      <c r="J90" s="84">
        <v>48.25762</v>
      </c>
      <c r="K90" s="84">
        <v>48.33837</v>
      </c>
      <c r="L90" s="84">
        <v>42.63512</v>
      </c>
    </row>
    <row r="91" spans="2:12" ht="24">
      <c r="B91" s="2">
        <v>20</v>
      </c>
      <c r="C91" s="183">
        <v>40115</v>
      </c>
      <c r="D91" s="81">
        <v>0.95</v>
      </c>
      <c r="E91" s="81">
        <v>8.819</v>
      </c>
      <c r="F91" s="81">
        <f t="shared" si="0"/>
        <v>0.7619616000000001</v>
      </c>
      <c r="G91" s="13">
        <f t="shared" si="23"/>
        <v>40.54140666666667</v>
      </c>
      <c r="H91" s="64">
        <f t="shared" si="24"/>
        <v>30.890995089984006</v>
      </c>
      <c r="I91" s="2" t="s">
        <v>104</v>
      </c>
      <c r="J91" s="84">
        <v>27.66307</v>
      </c>
      <c r="K91" s="84">
        <v>57.29754</v>
      </c>
      <c r="L91" s="84">
        <v>36.66361</v>
      </c>
    </row>
    <row r="92" spans="2:12" ht="24">
      <c r="B92" s="2">
        <v>21</v>
      </c>
      <c r="C92" s="183">
        <v>40122</v>
      </c>
      <c r="D92" s="81">
        <v>0.9</v>
      </c>
      <c r="E92" s="81">
        <v>7.33</v>
      </c>
      <c r="F92" s="81">
        <f t="shared" si="0"/>
        <v>0.633312</v>
      </c>
      <c r="G92" s="13">
        <f t="shared" si="23"/>
        <v>7.616066666666666</v>
      </c>
      <c r="H92" s="64">
        <f t="shared" si="24"/>
        <v>4.823346412799999</v>
      </c>
      <c r="I92" s="2" t="s">
        <v>105</v>
      </c>
      <c r="J92" s="84">
        <v>5.93648</v>
      </c>
      <c r="K92" s="84">
        <v>1.82096</v>
      </c>
      <c r="L92" s="84">
        <v>15.09076</v>
      </c>
    </row>
    <row r="93" spans="2:12" ht="24">
      <c r="B93" s="2">
        <v>22</v>
      </c>
      <c r="C93" s="183">
        <v>40129</v>
      </c>
      <c r="D93" s="81">
        <v>0.87</v>
      </c>
      <c r="E93" s="81">
        <v>5.913</v>
      </c>
      <c r="F93" s="81">
        <f t="shared" si="0"/>
        <v>0.5108832000000001</v>
      </c>
      <c r="G93" s="81">
        <f t="shared" si="23"/>
        <v>29.56829666666667</v>
      </c>
      <c r="H93" s="81">
        <f t="shared" si="24"/>
        <v>15.105946019616004</v>
      </c>
      <c r="I93" s="2" t="s">
        <v>106</v>
      </c>
      <c r="J93" s="84">
        <v>30.44075</v>
      </c>
      <c r="K93" s="84">
        <v>26.86161</v>
      </c>
      <c r="L93" s="84">
        <v>31.40253</v>
      </c>
    </row>
    <row r="94" spans="2:12" ht="24">
      <c r="B94" s="2">
        <v>23</v>
      </c>
      <c r="C94" s="183">
        <v>40143</v>
      </c>
      <c r="D94" s="81">
        <v>0.83</v>
      </c>
      <c r="E94" s="81">
        <v>5.489</v>
      </c>
      <c r="F94" s="81">
        <f t="shared" si="0"/>
        <v>0.4742496</v>
      </c>
      <c r="G94" s="81">
        <f t="shared" si="23"/>
        <v>1.86718</v>
      </c>
      <c r="H94" s="81">
        <f t="shared" si="24"/>
        <v>0.885509368128</v>
      </c>
      <c r="I94" s="2" t="s">
        <v>107</v>
      </c>
      <c r="J94" s="84">
        <v>0.98164</v>
      </c>
      <c r="K94" s="84">
        <v>4.2519</v>
      </c>
      <c r="L94" s="84">
        <v>0.368</v>
      </c>
    </row>
    <row r="95" spans="2:12" ht="24">
      <c r="B95" s="2">
        <v>24</v>
      </c>
      <c r="C95" s="183">
        <v>40155</v>
      </c>
      <c r="D95" s="81">
        <v>0.8</v>
      </c>
      <c r="E95" s="81">
        <v>4.681</v>
      </c>
      <c r="F95" s="81">
        <f t="shared" si="0"/>
        <v>0.40443840000000003</v>
      </c>
      <c r="G95" s="81">
        <f t="shared" si="23"/>
        <v>12.644913333333333</v>
      </c>
      <c r="H95" s="81">
        <f t="shared" si="24"/>
        <v>5.114088516672</v>
      </c>
      <c r="I95" s="2" t="s">
        <v>108</v>
      </c>
      <c r="J95" s="84">
        <v>10.89494</v>
      </c>
      <c r="K95" s="84">
        <v>11.24404</v>
      </c>
      <c r="L95" s="84">
        <v>15.79576</v>
      </c>
    </row>
    <row r="96" spans="2:12" ht="24">
      <c r="B96" s="2">
        <v>25</v>
      </c>
      <c r="C96" s="183">
        <v>40164</v>
      </c>
      <c r="D96" s="81">
        <v>0.78</v>
      </c>
      <c r="E96" s="81">
        <v>4.222</v>
      </c>
      <c r="F96" s="81">
        <f t="shared" si="0"/>
        <v>0.36478080000000007</v>
      </c>
      <c r="G96" s="81">
        <f t="shared" si="23"/>
        <v>16.685736666666667</v>
      </c>
      <c r="H96" s="81">
        <f t="shared" si="24"/>
        <v>6.086636369856001</v>
      </c>
      <c r="I96" s="2" t="s">
        <v>87</v>
      </c>
      <c r="J96" s="84">
        <v>19.23406</v>
      </c>
      <c r="K96" s="84">
        <v>16.11398</v>
      </c>
      <c r="L96" s="84">
        <v>14.70917</v>
      </c>
    </row>
    <row r="97" spans="2:12" ht="24">
      <c r="B97" s="2">
        <v>26</v>
      </c>
      <c r="C97" s="183">
        <v>40175</v>
      </c>
      <c r="D97" s="81">
        <v>0.77</v>
      </c>
      <c r="E97" s="81">
        <v>3.246</v>
      </c>
      <c r="F97" s="81">
        <f t="shared" si="0"/>
        <v>0.2804544</v>
      </c>
      <c r="G97" s="81">
        <f t="shared" si="23"/>
        <v>14.133203333333332</v>
      </c>
      <c r="H97" s="81">
        <f t="shared" si="24"/>
        <v>3.9637190609279997</v>
      </c>
      <c r="I97" s="2" t="s">
        <v>88</v>
      </c>
      <c r="J97" s="84">
        <v>13.45291</v>
      </c>
      <c r="K97" s="84">
        <v>12.91372</v>
      </c>
      <c r="L97" s="84">
        <v>16.03298</v>
      </c>
    </row>
    <row r="98" spans="2:12" ht="24">
      <c r="B98" s="2">
        <v>27</v>
      </c>
      <c r="C98" s="183">
        <v>40184</v>
      </c>
      <c r="D98" s="81">
        <v>0.75</v>
      </c>
      <c r="E98" s="81">
        <v>2.987</v>
      </c>
      <c r="F98" s="81">
        <f t="shared" si="0"/>
        <v>0.2580768</v>
      </c>
      <c r="G98" s="81">
        <f t="shared" si="23"/>
        <v>29.702513333333332</v>
      </c>
      <c r="H98" s="81">
        <f t="shared" si="24"/>
        <v>7.665529593024</v>
      </c>
      <c r="I98" s="2" t="s">
        <v>89</v>
      </c>
      <c r="J98" s="84">
        <v>20.42016</v>
      </c>
      <c r="K98" s="84">
        <v>37.67346</v>
      </c>
      <c r="L98" s="84">
        <v>31.01392</v>
      </c>
    </row>
    <row r="99" spans="2:12" ht="24">
      <c r="B99" s="2">
        <v>28</v>
      </c>
      <c r="C99" s="183">
        <v>40190</v>
      </c>
      <c r="D99" s="81">
        <v>0.76</v>
      </c>
      <c r="E99" s="81">
        <v>3.358</v>
      </c>
      <c r="F99" s="81">
        <f t="shared" si="0"/>
        <v>0.29013120000000003</v>
      </c>
      <c r="G99" s="81">
        <f t="shared" si="23"/>
        <v>22.652383333333333</v>
      </c>
      <c r="H99" s="81">
        <f t="shared" si="24"/>
        <v>6.5721631593600005</v>
      </c>
      <c r="I99" s="2" t="s">
        <v>90</v>
      </c>
      <c r="J99" s="84">
        <v>20.06063</v>
      </c>
      <c r="K99" s="84">
        <v>25.6287</v>
      </c>
      <c r="L99" s="84">
        <v>22.26782</v>
      </c>
    </row>
    <row r="100" spans="2:12" ht="24">
      <c r="B100" s="2">
        <v>29</v>
      </c>
      <c r="C100" s="183">
        <v>40196</v>
      </c>
      <c r="D100" s="81">
        <v>0.75</v>
      </c>
      <c r="E100" s="81">
        <v>2.93</v>
      </c>
      <c r="F100" s="81">
        <f t="shared" si="0"/>
        <v>0.25315200000000004</v>
      </c>
      <c r="G100" s="81">
        <f t="shared" si="23"/>
        <v>21.24996666666667</v>
      </c>
      <c r="H100" s="81">
        <f t="shared" si="24"/>
        <v>5.379471561600002</v>
      </c>
      <c r="I100" s="2" t="s">
        <v>91</v>
      </c>
      <c r="J100" s="84">
        <v>17.17671</v>
      </c>
      <c r="K100" s="84">
        <v>18.81202</v>
      </c>
      <c r="L100" s="84">
        <v>27.76117</v>
      </c>
    </row>
    <row r="101" spans="2:12" ht="24">
      <c r="B101" s="2">
        <v>30</v>
      </c>
      <c r="C101" s="183">
        <v>40213</v>
      </c>
      <c r="D101" s="81">
        <v>0.72</v>
      </c>
      <c r="E101" s="81">
        <v>2.287</v>
      </c>
      <c r="F101" s="81">
        <f t="shared" si="0"/>
        <v>0.19759680000000002</v>
      </c>
      <c r="G101" s="81">
        <f t="shared" si="23"/>
        <v>63.85398333333333</v>
      </c>
      <c r="H101" s="81">
        <f t="shared" si="24"/>
        <v>12.61734277392</v>
      </c>
      <c r="I101" s="2" t="s">
        <v>109</v>
      </c>
      <c r="J101" s="84">
        <v>36.21983</v>
      </c>
      <c r="K101" s="84">
        <v>95.00796</v>
      </c>
      <c r="L101" s="84">
        <v>60.33416</v>
      </c>
    </row>
    <row r="102" spans="2:12" ht="24">
      <c r="B102" s="2">
        <v>31</v>
      </c>
      <c r="C102" s="183">
        <v>40218</v>
      </c>
      <c r="D102" s="81">
        <v>0.71</v>
      </c>
      <c r="E102" s="81">
        <v>2.088</v>
      </c>
      <c r="F102" s="81">
        <f t="shared" si="0"/>
        <v>0.1804032</v>
      </c>
      <c r="G102" s="81">
        <f t="shared" si="23"/>
        <v>40.018343333333334</v>
      </c>
      <c r="H102" s="81">
        <f t="shared" si="24"/>
        <v>7.2194371960320005</v>
      </c>
      <c r="I102" s="2" t="s">
        <v>110</v>
      </c>
      <c r="J102" s="84">
        <v>41.43973</v>
      </c>
      <c r="K102" s="84">
        <v>38.37985</v>
      </c>
      <c r="L102" s="84">
        <v>40.23545</v>
      </c>
    </row>
    <row r="103" spans="2:12" ht="24">
      <c r="B103" s="2">
        <v>32</v>
      </c>
      <c r="C103" s="183">
        <v>40232</v>
      </c>
      <c r="D103" s="81">
        <v>0.68</v>
      </c>
      <c r="E103" s="81">
        <v>1.556</v>
      </c>
      <c r="F103" s="81">
        <f t="shared" si="0"/>
        <v>0.1344384</v>
      </c>
      <c r="G103" s="81">
        <f t="shared" si="23"/>
        <v>30.780813333333338</v>
      </c>
      <c r="H103" s="81">
        <f t="shared" si="24"/>
        <v>4.138123295232001</v>
      </c>
      <c r="I103" s="2" t="s">
        <v>111</v>
      </c>
      <c r="J103" s="84">
        <v>17.07796</v>
      </c>
      <c r="K103" s="84">
        <v>41.63262</v>
      </c>
      <c r="L103" s="84">
        <v>33.63186</v>
      </c>
    </row>
    <row r="104" spans="2:12" ht="24">
      <c r="B104" s="2">
        <v>33</v>
      </c>
      <c r="C104" s="183">
        <v>40241</v>
      </c>
      <c r="D104" s="81">
        <v>0.67</v>
      </c>
      <c r="E104" s="81">
        <v>1.553</v>
      </c>
      <c r="F104" s="81">
        <f t="shared" si="0"/>
        <v>0.1341792</v>
      </c>
      <c r="G104" s="81">
        <f aca="true" t="shared" si="25" ref="G104:G142">+AVERAGE(J104:L104)</f>
        <v>14.04444</v>
      </c>
      <c r="H104" s="81">
        <f aca="true" t="shared" si="26" ref="H104:H142">G104*F104</f>
        <v>1.884471723648</v>
      </c>
      <c r="I104" s="2" t="s">
        <v>112</v>
      </c>
      <c r="J104" s="84">
        <v>4.57199</v>
      </c>
      <c r="K104" s="84">
        <v>14.60669</v>
      </c>
      <c r="L104" s="84">
        <v>22.95464</v>
      </c>
    </row>
    <row r="105" spans="2:12" ht="24">
      <c r="B105" s="2">
        <v>34</v>
      </c>
      <c r="C105" s="183">
        <v>40248</v>
      </c>
      <c r="D105" s="81">
        <v>0.67</v>
      </c>
      <c r="E105" s="81">
        <v>1.608</v>
      </c>
      <c r="F105" s="81">
        <f t="shared" si="0"/>
        <v>0.1389312</v>
      </c>
      <c r="G105" s="81">
        <f t="shared" si="25"/>
        <v>35.35455</v>
      </c>
      <c r="H105" s="81">
        <f t="shared" si="26"/>
        <v>4.9118500569600005</v>
      </c>
      <c r="I105" s="2" t="s">
        <v>121</v>
      </c>
      <c r="J105" s="84">
        <v>40.81804</v>
      </c>
      <c r="K105" s="84">
        <v>33.77672</v>
      </c>
      <c r="L105" s="84">
        <v>31.46889</v>
      </c>
    </row>
    <row r="106" spans="2:12" ht="24.75" thickBot="1">
      <c r="B106" s="85">
        <v>35</v>
      </c>
      <c r="C106" s="184">
        <v>40262</v>
      </c>
      <c r="D106" s="86">
        <v>0.65</v>
      </c>
      <c r="E106" s="86">
        <v>1.212</v>
      </c>
      <c r="F106" s="86">
        <f t="shared" si="0"/>
        <v>0.1047168</v>
      </c>
      <c r="G106" s="86">
        <f t="shared" si="25"/>
        <v>23.83106666666667</v>
      </c>
      <c r="H106" s="86">
        <f t="shared" si="26"/>
        <v>2.4955130419200002</v>
      </c>
      <c r="I106" s="85" t="s">
        <v>122</v>
      </c>
      <c r="J106" s="111">
        <v>17.02167</v>
      </c>
      <c r="K106" s="111">
        <v>24.07206</v>
      </c>
      <c r="L106" s="111">
        <v>30.39947</v>
      </c>
    </row>
    <row r="107" spans="2:12" ht="24.75" thickTop="1">
      <c r="B107" s="5">
        <v>1</v>
      </c>
      <c r="C107" s="180">
        <v>40289</v>
      </c>
      <c r="D107" s="65">
        <v>0.72</v>
      </c>
      <c r="E107" s="65">
        <v>1.261</v>
      </c>
      <c r="F107" s="65">
        <f t="shared" si="0"/>
        <v>0.1089504</v>
      </c>
      <c r="G107" s="81">
        <f t="shared" si="25"/>
        <v>46.87033333333333</v>
      </c>
      <c r="H107" s="81">
        <f t="shared" si="26"/>
        <v>5.1065415648</v>
      </c>
      <c r="I107" s="5" t="s">
        <v>113</v>
      </c>
      <c r="J107" s="13">
        <v>20.0039</v>
      </c>
      <c r="K107" s="13">
        <v>66.04361</v>
      </c>
      <c r="L107" s="13">
        <v>54.56349</v>
      </c>
    </row>
    <row r="108" spans="2:12" ht="24">
      <c r="B108" s="2">
        <v>2</v>
      </c>
      <c r="C108" s="183">
        <v>40294</v>
      </c>
      <c r="D108" s="81">
        <v>0.7</v>
      </c>
      <c r="E108" s="81">
        <v>1.438</v>
      </c>
      <c r="F108" s="81">
        <f t="shared" si="0"/>
        <v>0.1242432</v>
      </c>
      <c r="G108" s="81">
        <f t="shared" si="25"/>
        <v>33.123796666666664</v>
      </c>
      <c r="H108" s="81">
        <f t="shared" si="26"/>
        <v>4.115406494016</v>
      </c>
      <c r="I108" s="2" t="s">
        <v>114</v>
      </c>
      <c r="J108" s="84">
        <v>26.96191</v>
      </c>
      <c r="K108" s="84">
        <v>10.83633</v>
      </c>
      <c r="L108" s="84">
        <v>61.57315</v>
      </c>
    </row>
    <row r="109" spans="2:12" ht="24">
      <c r="B109" s="2">
        <v>3</v>
      </c>
      <c r="C109" s="183">
        <v>40304</v>
      </c>
      <c r="D109" s="81">
        <v>0.69</v>
      </c>
      <c r="E109" s="81">
        <v>1.555</v>
      </c>
      <c r="F109" s="81">
        <f t="shared" si="0"/>
        <v>0.134352</v>
      </c>
      <c r="G109" s="81">
        <f t="shared" si="25"/>
        <v>30.963790000000003</v>
      </c>
      <c r="H109" s="81">
        <f t="shared" si="26"/>
        <v>4.16004711408</v>
      </c>
      <c r="I109" s="2" t="s">
        <v>115</v>
      </c>
      <c r="J109" s="84">
        <v>25.30132</v>
      </c>
      <c r="K109" s="84">
        <v>40.58771</v>
      </c>
      <c r="L109" s="84">
        <v>27.00234</v>
      </c>
    </row>
    <row r="110" spans="2:12" ht="24">
      <c r="B110" s="2">
        <v>4</v>
      </c>
      <c r="C110" s="183">
        <v>40318</v>
      </c>
      <c r="D110" s="81">
        <v>0.68</v>
      </c>
      <c r="E110" s="81">
        <v>2.343</v>
      </c>
      <c r="F110" s="81">
        <f t="shared" si="0"/>
        <v>0.2024352</v>
      </c>
      <c r="G110" s="81">
        <f t="shared" si="25"/>
        <v>35.33412333333334</v>
      </c>
      <c r="H110" s="81">
        <f t="shared" si="26"/>
        <v>7.152870323808001</v>
      </c>
      <c r="I110" s="2" t="s">
        <v>116</v>
      </c>
      <c r="J110" s="84">
        <v>39.59033</v>
      </c>
      <c r="K110" s="84">
        <v>42.25058</v>
      </c>
      <c r="L110" s="84">
        <v>24.16146</v>
      </c>
    </row>
    <row r="111" spans="2:12" ht="24">
      <c r="B111" s="2">
        <v>6</v>
      </c>
      <c r="C111" s="183">
        <v>40322</v>
      </c>
      <c r="D111" s="81">
        <v>0.81</v>
      </c>
      <c r="E111" s="81">
        <v>6.947</v>
      </c>
      <c r="F111" s="81">
        <f t="shared" si="0"/>
        <v>0.6002208</v>
      </c>
      <c r="G111" s="81">
        <f t="shared" si="25"/>
        <v>186.38346</v>
      </c>
      <c r="H111" s="81">
        <f t="shared" si="26"/>
        <v>111.871229467968</v>
      </c>
      <c r="I111" s="2" t="s">
        <v>117</v>
      </c>
      <c r="J111" s="84">
        <v>193.56084</v>
      </c>
      <c r="K111" s="84">
        <v>177.52019</v>
      </c>
      <c r="L111" s="84">
        <v>188.06935</v>
      </c>
    </row>
    <row r="112" spans="2:12" ht="24">
      <c r="B112" s="2">
        <v>7</v>
      </c>
      <c r="C112" s="183">
        <v>40332</v>
      </c>
      <c r="D112" s="81">
        <v>0.61</v>
      </c>
      <c r="E112" s="81">
        <v>1.604</v>
      </c>
      <c r="F112" s="81">
        <f t="shared" si="0"/>
        <v>0.1385856</v>
      </c>
      <c r="G112" s="81">
        <f t="shared" si="25"/>
        <v>254.6363733333333</v>
      </c>
      <c r="H112" s="81">
        <f t="shared" si="26"/>
        <v>35.288934580223994</v>
      </c>
      <c r="I112" s="2" t="s">
        <v>50</v>
      </c>
      <c r="J112" s="84">
        <v>282.2736</v>
      </c>
      <c r="K112" s="84">
        <v>238.85053</v>
      </c>
      <c r="L112" s="84">
        <v>242.78499</v>
      </c>
    </row>
    <row r="113" spans="2:12" ht="24">
      <c r="B113" s="2">
        <v>8</v>
      </c>
      <c r="C113" s="183">
        <v>40343</v>
      </c>
      <c r="D113" s="81">
        <v>0.73</v>
      </c>
      <c r="E113" s="81">
        <v>4.224</v>
      </c>
      <c r="F113" s="81">
        <f t="shared" si="0"/>
        <v>0.36495360000000004</v>
      </c>
      <c r="G113" s="81">
        <f t="shared" si="25"/>
        <v>75.65096</v>
      </c>
      <c r="H113" s="81">
        <f t="shared" si="26"/>
        <v>27.609090195456</v>
      </c>
      <c r="I113" s="2" t="s">
        <v>51</v>
      </c>
      <c r="J113" s="84">
        <v>85.1227</v>
      </c>
      <c r="K113" s="84">
        <v>62.09903</v>
      </c>
      <c r="L113" s="84">
        <v>79.73115</v>
      </c>
    </row>
    <row r="114" spans="2:12" ht="24">
      <c r="B114" s="2">
        <v>9</v>
      </c>
      <c r="C114" s="183">
        <v>40357</v>
      </c>
      <c r="D114" s="81">
        <v>0.72</v>
      </c>
      <c r="E114" s="81">
        <v>3.676</v>
      </c>
      <c r="F114" s="81">
        <f t="shared" si="0"/>
        <v>0.3176064</v>
      </c>
      <c r="G114" s="81">
        <f t="shared" si="25"/>
        <v>64.29829333333333</v>
      </c>
      <c r="H114" s="81">
        <f t="shared" si="26"/>
        <v>20.421549471744</v>
      </c>
      <c r="I114" s="2" t="s">
        <v>92</v>
      </c>
      <c r="J114" s="84">
        <v>74.9523</v>
      </c>
      <c r="K114" s="84">
        <v>63.8514</v>
      </c>
      <c r="L114" s="84">
        <v>54.09118</v>
      </c>
    </row>
    <row r="115" spans="2:12" ht="24">
      <c r="B115" s="2">
        <v>10</v>
      </c>
      <c r="C115" s="183">
        <v>40364</v>
      </c>
      <c r="D115" s="81">
        <v>0.7</v>
      </c>
      <c r="E115" s="81">
        <v>3.899</v>
      </c>
      <c r="F115" s="81">
        <f t="shared" si="0"/>
        <v>0.3368736</v>
      </c>
      <c r="G115" s="81">
        <f t="shared" si="25"/>
        <v>115.81551999999999</v>
      </c>
      <c r="H115" s="81">
        <f t="shared" si="26"/>
        <v>39.015191158271996</v>
      </c>
      <c r="I115" s="2" t="s">
        <v>93</v>
      </c>
      <c r="J115" s="84">
        <v>113.14154</v>
      </c>
      <c r="K115" s="84">
        <v>113.50818</v>
      </c>
      <c r="L115" s="84">
        <v>120.79684</v>
      </c>
    </row>
    <row r="116" spans="2:12" ht="24">
      <c r="B116" s="2">
        <v>11</v>
      </c>
      <c r="C116" s="183">
        <v>40371</v>
      </c>
      <c r="D116" s="81">
        <v>0.73</v>
      </c>
      <c r="E116" s="81">
        <v>4.704</v>
      </c>
      <c r="F116" s="81">
        <f t="shared" si="0"/>
        <v>0.4064256</v>
      </c>
      <c r="G116" s="81">
        <f t="shared" si="25"/>
        <v>122.47009000000001</v>
      </c>
      <c r="H116" s="81">
        <f t="shared" si="26"/>
        <v>49.774979810304</v>
      </c>
      <c r="I116" s="2" t="s">
        <v>94</v>
      </c>
      <c r="J116" s="84">
        <v>124.48751</v>
      </c>
      <c r="K116" s="84">
        <v>130.81514</v>
      </c>
      <c r="L116" s="84">
        <v>112.10762</v>
      </c>
    </row>
    <row r="117" spans="2:16" ht="24">
      <c r="B117" s="2">
        <v>12</v>
      </c>
      <c r="C117" s="183">
        <v>40470</v>
      </c>
      <c r="D117" s="81">
        <v>1.46</v>
      </c>
      <c r="E117" s="81">
        <v>11.674</v>
      </c>
      <c r="F117" s="81">
        <f aca="true" t="shared" si="27" ref="F117:F210">E117*0.0864</f>
        <v>1.0086336</v>
      </c>
      <c r="G117" s="81">
        <f t="shared" si="25"/>
        <v>22.568839999999998</v>
      </c>
      <c r="H117" s="81">
        <f t="shared" si="26"/>
        <v>22.763690337024</v>
      </c>
      <c r="I117" s="2" t="s">
        <v>95</v>
      </c>
      <c r="J117" s="84">
        <v>21.8228</v>
      </c>
      <c r="K117" s="84">
        <v>23.50434</v>
      </c>
      <c r="L117" s="84">
        <v>22.37938</v>
      </c>
      <c r="M117" s="89" t="s">
        <v>118</v>
      </c>
      <c r="P117" s="81"/>
    </row>
    <row r="118" spans="2:16" ht="24">
      <c r="B118" s="2">
        <v>13</v>
      </c>
      <c r="C118" s="183">
        <v>40478</v>
      </c>
      <c r="D118" s="81">
        <v>1.4</v>
      </c>
      <c r="E118" s="81">
        <v>10.385</v>
      </c>
      <c r="F118" s="81">
        <f t="shared" si="27"/>
        <v>0.8972640000000001</v>
      </c>
      <c r="G118" s="81">
        <f t="shared" si="25"/>
        <v>144.36241333333336</v>
      </c>
      <c r="H118" s="81">
        <f t="shared" si="26"/>
        <v>129.53119643712003</v>
      </c>
      <c r="I118" s="2" t="s">
        <v>96</v>
      </c>
      <c r="J118" s="84">
        <v>134.61912</v>
      </c>
      <c r="K118" s="84">
        <v>146.82282</v>
      </c>
      <c r="L118" s="84">
        <v>151.6453</v>
      </c>
      <c r="M118" s="89" t="s">
        <v>119</v>
      </c>
      <c r="P118" s="81"/>
    </row>
    <row r="119" spans="2:12" ht="24">
      <c r="B119" s="2">
        <v>14</v>
      </c>
      <c r="C119" s="183">
        <v>40483</v>
      </c>
      <c r="D119" s="81">
        <v>1.25</v>
      </c>
      <c r="E119" s="81">
        <v>8.63</v>
      </c>
      <c r="F119" s="81">
        <f t="shared" si="27"/>
        <v>0.7456320000000001</v>
      </c>
      <c r="G119" s="81">
        <f t="shared" si="25"/>
        <v>10.530433333333333</v>
      </c>
      <c r="H119" s="81">
        <f t="shared" si="26"/>
        <v>7.8518280672000005</v>
      </c>
      <c r="I119" s="2" t="s">
        <v>97</v>
      </c>
      <c r="J119" s="84">
        <v>10.54515</v>
      </c>
      <c r="K119" s="84">
        <v>13.00479</v>
      </c>
      <c r="L119" s="84">
        <v>8.04136</v>
      </c>
    </row>
    <row r="120" spans="2:12" ht="24">
      <c r="B120" s="2">
        <v>15</v>
      </c>
      <c r="C120" s="183">
        <v>40497</v>
      </c>
      <c r="D120" s="81">
        <v>1.14</v>
      </c>
      <c r="E120" s="81">
        <v>7.466</v>
      </c>
      <c r="F120" s="81">
        <f t="shared" si="27"/>
        <v>0.6450624</v>
      </c>
      <c r="G120" s="81">
        <f t="shared" si="25"/>
        <v>1.24136</v>
      </c>
      <c r="H120" s="81">
        <f t="shared" si="26"/>
        <v>0.800754660864</v>
      </c>
      <c r="I120" s="2" t="s">
        <v>98</v>
      </c>
      <c r="J120" s="84">
        <v>0.94901</v>
      </c>
      <c r="K120" s="84">
        <v>1.76398</v>
      </c>
      <c r="L120" s="84">
        <v>1.01109</v>
      </c>
    </row>
    <row r="121" spans="2:12" ht="24">
      <c r="B121" s="2">
        <v>16</v>
      </c>
      <c r="C121" s="183">
        <v>40504</v>
      </c>
      <c r="D121" s="81">
        <v>1.1</v>
      </c>
      <c r="E121" s="81">
        <v>6.63</v>
      </c>
      <c r="F121" s="81">
        <f t="shared" si="27"/>
        <v>0.572832</v>
      </c>
      <c r="G121" s="81">
        <f t="shared" si="25"/>
        <v>10.437343333333333</v>
      </c>
      <c r="H121" s="81">
        <f t="shared" si="26"/>
        <v>5.9788442563199995</v>
      </c>
      <c r="I121" s="2" t="s">
        <v>99</v>
      </c>
      <c r="J121" s="84">
        <v>6.5887</v>
      </c>
      <c r="K121" s="84">
        <v>13.64595</v>
      </c>
      <c r="L121" s="84">
        <v>11.07738</v>
      </c>
    </row>
    <row r="122" spans="2:12" ht="24">
      <c r="B122" s="2">
        <v>17</v>
      </c>
      <c r="C122" s="183">
        <v>40519</v>
      </c>
      <c r="D122" s="81">
        <v>1.02</v>
      </c>
      <c r="E122" s="81">
        <v>5.291</v>
      </c>
      <c r="F122" s="81">
        <f t="shared" si="27"/>
        <v>0.45714240000000006</v>
      </c>
      <c r="G122" s="81">
        <f t="shared" si="25"/>
        <v>26.71851666666667</v>
      </c>
      <c r="H122" s="81">
        <f t="shared" si="26"/>
        <v>12.214166833440004</v>
      </c>
      <c r="I122" s="2" t="s">
        <v>100</v>
      </c>
      <c r="J122" s="84">
        <v>27.83691</v>
      </c>
      <c r="K122" s="84">
        <v>26.84512</v>
      </c>
      <c r="L122" s="84">
        <v>25.47352</v>
      </c>
    </row>
    <row r="123" spans="2:12" ht="24">
      <c r="B123" s="2">
        <v>18</v>
      </c>
      <c r="C123" s="183">
        <v>40525</v>
      </c>
      <c r="D123" s="81">
        <v>1.07</v>
      </c>
      <c r="E123" s="81">
        <v>6.827</v>
      </c>
      <c r="F123" s="81">
        <f t="shared" si="27"/>
        <v>0.5898528000000001</v>
      </c>
      <c r="G123" s="81">
        <f t="shared" si="25"/>
        <v>27.62603</v>
      </c>
      <c r="H123" s="81">
        <f t="shared" si="26"/>
        <v>16.295291148384003</v>
      </c>
      <c r="I123" s="2" t="s">
        <v>101</v>
      </c>
      <c r="J123" s="84">
        <v>24.87742</v>
      </c>
      <c r="K123" s="84">
        <v>31.69308</v>
      </c>
      <c r="L123" s="84">
        <v>26.30759</v>
      </c>
    </row>
    <row r="124" spans="2:12" ht="24">
      <c r="B124" s="2">
        <v>19</v>
      </c>
      <c r="C124" s="183">
        <v>40534</v>
      </c>
      <c r="D124" s="81">
        <v>1</v>
      </c>
      <c r="E124" s="81">
        <v>4.871</v>
      </c>
      <c r="F124" s="81">
        <f t="shared" si="27"/>
        <v>0.4208544000000001</v>
      </c>
      <c r="G124" s="81">
        <f t="shared" si="25"/>
        <v>15.39508</v>
      </c>
      <c r="H124" s="81">
        <f t="shared" si="26"/>
        <v>6.479087156352001</v>
      </c>
      <c r="I124" s="2" t="s">
        <v>102</v>
      </c>
      <c r="J124" s="84">
        <v>16.55693</v>
      </c>
      <c r="K124" s="84">
        <v>17.28411</v>
      </c>
      <c r="L124" s="84">
        <v>12.3442</v>
      </c>
    </row>
    <row r="125" spans="2:12" ht="24">
      <c r="B125" s="2">
        <v>20</v>
      </c>
      <c r="C125" s="183">
        <v>40548</v>
      </c>
      <c r="D125" s="81">
        <v>0.96</v>
      </c>
      <c r="E125" s="81">
        <v>3.643</v>
      </c>
      <c r="F125" s="81">
        <f t="shared" si="27"/>
        <v>0.3147552</v>
      </c>
      <c r="G125" s="81">
        <f t="shared" si="25"/>
        <v>17.450473333333335</v>
      </c>
      <c r="H125" s="81">
        <f t="shared" si="26"/>
        <v>5.492627224128</v>
      </c>
      <c r="I125" s="2" t="s">
        <v>103</v>
      </c>
      <c r="J125" s="84">
        <v>19.77808</v>
      </c>
      <c r="K125" s="84">
        <v>15.92695</v>
      </c>
      <c r="L125" s="84">
        <v>16.64639</v>
      </c>
    </row>
    <row r="126" spans="2:12" ht="24">
      <c r="B126" s="2">
        <v>21</v>
      </c>
      <c r="C126" s="183">
        <v>40553</v>
      </c>
      <c r="D126" s="81">
        <v>0.94</v>
      </c>
      <c r="E126" s="81">
        <v>3.836</v>
      </c>
      <c r="F126" s="81">
        <f t="shared" si="27"/>
        <v>0.3314304</v>
      </c>
      <c r="G126" s="81">
        <f t="shared" si="25"/>
        <v>12.704416666666667</v>
      </c>
      <c r="H126" s="81">
        <f t="shared" si="26"/>
        <v>4.2106298976000005</v>
      </c>
      <c r="I126" s="2" t="s">
        <v>104</v>
      </c>
      <c r="J126" s="84">
        <v>17.77101</v>
      </c>
      <c r="K126" s="84">
        <v>13.48062</v>
      </c>
      <c r="L126" s="84">
        <v>6.86162</v>
      </c>
    </row>
    <row r="127" spans="2:12" ht="24">
      <c r="B127" s="2">
        <v>22</v>
      </c>
      <c r="C127" s="183">
        <v>40567</v>
      </c>
      <c r="D127" s="81">
        <v>0.9</v>
      </c>
      <c r="E127" s="81">
        <v>3.22</v>
      </c>
      <c r="F127" s="81">
        <f t="shared" si="27"/>
        <v>0.278208</v>
      </c>
      <c r="G127" s="81">
        <f t="shared" si="25"/>
        <v>13.303913333333334</v>
      </c>
      <c r="H127" s="81">
        <f t="shared" si="26"/>
        <v>3.7012551206400004</v>
      </c>
      <c r="I127" s="2" t="s">
        <v>120</v>
      </c>
      <c r="J127" s="84">
        <v>11.43728</v>
      </c>
      <c r="K127" s="84">
        <v>17.06415</v>
      </c>
      <c r="L127" s="84">
        <v>11.41031</v>
      </c>
    </row>
    <row r="128" spans="2:14" ht="24">
      <c r="B128" s="2">
        <v>23</v>
      </c>
      <c r="C128" s="183">
        <v>40582</v>
      </c>
      <c r="D128" s="81">
        <v>0.75</v>
      </c>
      <c r="E128" s="81">
        <v>2.463</v>
      </c>
      <c r="F128" s="81">
        <f t="shared" si="27"/>
        <v>0.21280320000000003</v>
      </c>
      <c r="G128" s="81">
        <f t="shared" si="25"/>
        <v>0.002</v>
      </c>
      <c r="I128" s="2" t="s">
        <v>106</v>
      </c>
      <c r="J128" s="84">
        <v>0.002</v>
      </c>
      <c r="K128" s="84">
        <v>0.002</v>
      </c>
      <c r="L128" s="84">
        <v>0.002</v>
      </c>
      <c r="N128" s="81">
        <f>G128*F128</f>
        <v>0.00042560640000000006</v>
      </c>
    </row>
    <row r="129" spans="2:12" ht="24">
      <c r="B129" s="2">
        <v>24</v>
      </c>
      <c r="C129" s="183">
        <v>40589</v>
      </c>
      <c r="D129" s="81">
        <v>0.73</v>
      </c>
      <c r="E129" s="81">
        <v>2.29</v>
      </c>
      <c r="F129" s="81">
        <f t="shared" si="27"/>
        <v>0.197856</v>
      </c>
      <c r="G129" s="81">
        <f t="shared" si="25"/>
        <v>0.9744266666666666</v>
      </c>
      <c r="H129" s="81">
        <f t="shared" si="26"/>
        <v>0.19279616255999998</v>
      </c>
      <c r="I129" s="2" t="s">
        <v>107</v>
      </c>
      <c r="J129" s="84">
        <v>2.91928</v>
      </c>
      <c r="K129" s="84">
        <v>0.002</v>
      </c>
      <c r="L129" s="84">
        <v>0.002</v>
      </c>
    </row>
    <row r="130" spans="2:12" ht="24">
      <c r="B130" s="2">
        <v>25</v>
      </c>
      <c r="C130" s="183">
        <v>40597</v>
      </c>
      <c r="D130" s="81">
        <v>0.72</v>
      </c>
      <c r="E130" s="81">
        <v>2.21</v>
      </c>
      <c r="F130" s="81">
        <f t="shared" si="27"/>
        <v>0.190944</v>
      </c>
      <c r="G130" s="81">
        <f t="shared" si="25"/>
        <v>17.814183333333332</v>
      </c>
      <c r="H130" s="81">
        <f t="shared" si="26"/>
        <v>3.4015114224</v>
      </c>
      <c r="I130" s="2" t="s">
        <v>108</v>
      </c>
      <c r="J130" s="84">
        <v>18.8781</v>
      </c>
      <c r="K130" s="84">
        <v>17.9964</v>
      </c>
      <c r="L130" s="84">
        <v>16.56805</v>
      </c>
    </row>
    <row r="131" spans="2:12" ht="24">
      <c r="B131" s="2">
        <v>26</v>
      </c>
      <c r="C131" s="89">
        <v>19786</v>
      </c>
      <c r="D131" s="81">
        <v>0.7</v>
      </c>
      <c r="E131" s="81">
        <v>2.42</v>
      </c>
      <c r="F131" s="81">
        <f t="shared" si="27"/>
        <v>0.209088</v>
      </c>
      <c r="G131" s="81">
        <f t="shared" si="25"/>
        <v>27.201406666666667</v>
      </c>
      <c r="H131" s="81">
        <f t="shared" si="26"/>
        <v>5.68748771712</v>
      </c>
      <c r="I131" s="2" t="s">
        <v>87</v>
      </c>
      <c r="J131" s="84">
        <v>21.20711</v>
      </c>
      <c r="K131" s="84">
        <v>31.75359</v>
      </c>
      <c r="L131" s="84">
        <v>28.64352</v>
      </c>
    </row>
    <row r="132" spans="2:12" ht="24">
      <c r="B132" s="2">
        <v>27</v>
      </c>
      <c r="C132" s="89">
        <v>19797</v>
      </c>
      <c r="D132" s="81">
        <v>0.7</v>
      </c>
      <c r="E132" s="81">
        <v>2.134</v>
      </c>
      <c r="F132" s="81">
        <f t="shared" si="27"/>
        <v>0.1843776</v>
      </c>
      <c r="G132" s="81">
        <f t="shared" si="25"/>
        <v>25.24336</v>
      </c>
      <c r="H132" s="81">
        <f t="shared" si="26"/>
        <v>4.654310132736</v>
      </c>
      <c r="I132" s="2" t="s">
        <v>88</v>
      </c>
      <c r="J132" s="84">
        <v>25.33249</v>
      </c>
      <c r="K132" s="84">
        <v>30.6883</v>
      </c>
      <c r="L132" s="84">
        <v>19.70929</v>
      </c>
    </row>
    <row r="133" spans="2:16" ht="24.75" thickBot="1">
      <c r="B133" s="2">
        <v>28</v>
      </c>
      <c r="C133" s="90">
        <v>19807</v>
      </c>
      <c r="D133" s="73">
        <v>0.73</v>
      </c>
      <c r="E133" s="73">
        <v>2.314</v>
      </c>
      <c r="F133" s="73">
        <f t="shared" si="27"/>
        <v>0.1999296</v>
      </c>
      <c r="G133" s="73">
        <f t="shared" si="25"/>
        <v>44.22307333333333</v>
      </c>
      <c r="H133" s="73">
        <f t="shared" si="26"/>
        <v>8.841501362304001</v>
      </c>
      <c r="I133" s="72" t="s">
        <v>89</v>
      </c>
      <c r="J133" s="69">
        <v>36.70262</v>
      </c>
      <c r="K133" s="69">
        <v>45.3851</v>
      </c>
      <c r="L133" s="69">
        <v>50.5815</v>
      </c>
      <c r="M133" s="89" t="s">
        <v>123</v>
      </c>
      <c r="N133" s="81"/>
      <c r="O133" s="81"/>
      <c r="P133" s="81"/>
    </row>
    <row r="134" spans="2:12" ht="24">
      <c r="B134" s="2">
        <v>1</v>
      </c>
      <c r="C134" s="89">
        <v>20182</v>
      </c>
      <c r="D134" s="81">
        <v>249.52</v>
      </c>
      <c r="E134" s="81">
        <v>2.565</v>
      </c>
      <c r="F134" s="81">
        <f t="shared" si="27"/>
        <v>0.221616</v>
      </c>
      <c r="G134" s="81">
        <f t="shared" si="25"/>
        <v>15.089703333333334</v>
      </c>
      <c r="H134" s="81">
        <f t="shared" si="26"/>
        <v>3.34411969392</v>
      </c>
      <c r="I134" s="5" t="s">
        <v>113</v>
      </c>
      <c r="J134" s="84">
        <v>14.36266</v>
      </c>
      <c r="K134" s="84">
        <v>15.30629</v>
      </c>
      <c r="L134" s="84">
        <v>15.60016</v>
      </c>
    </row>
    <row r="135" spans="2:12" ht="24">
      <c r="B135" s="5">
        <v>2</v>
      </c>
      <c r="C135" s="89">
        <v>20188</v>
      </c>
      <c r="D135" s="81">
        <v>249.55</v>
      </c>
      <c r="E135" s="81">
        <v>2.853</v>
      </c>
      <c r="F135" s="81">
        <f t="shared" si="27"/>
        <v>0.24649920000000003</v>
      </c>
      <c r="G135" s="65">
        <f t="shared" si="25"/>
        <v>2.6368</v>
      </c>
      <c r="H135" s="65">
        <f t="shared" si="26"/>
        <v>0.6499690905600001</v>
      </c>
      <c r="I135" s="2" t="s">
        <v>114</v>
      </c>
      <c r="J135" s="13">
        <v>0.64798</v>
      </c>
      <c r="K135" s="13">
        <v>1.20319</v>
      </c>
      <c r="L135" s="13">
        <v>6.05923</v>
      </c>
    </row>
    <row r="136" spans="2:12" ht="24">
      <c r="B136" s="2">
        <v>3</v>
      </c>
      <c r="C136" s="89">
        <v>20202</v>
      </c>
      <c r="D136" s="81">
        <v>249.52</v>
      </c>
      <c r="E136" s="81">
        <v>2.095</v>
      </c>
      <c r="F136" s="81">
        <f t="shared" si="27"/>
        <v>0.18100800000000003</v>
      </c>
      <c r="G136" s="81">
        <f t="shared" si="25"/>
        <v>3.569763333333333</v>
      </c>
      <c r="H136" s="81">
        <f t="shared" si="26"/>
        <v>0.64615572144</v>
      </c>
      <c r="I136" s="2" t="s">
        <v>115</v>
      </c>
      <c r="J136" s="84">
        <v>3.2495</v>
      </c>
      <c r="K136" s="84">
        <v>1.99848</v>
      </c>
      <c r="L136" s="84">
        <v>5.46131</v>
      </c>
    </row>
    <row r="137" spans="2:12" ht="24">
      <c r="B137" s="2">
        <v>4</v>
      </c>
      <c r="C137" s="89">
        <v>20216</v>
      </c>
      <c r="D137" s="81">
        <v>249.711</v>
      </c>
      <c r="E137" s="81">
        <v>5.728</v>
      </c>
      <c r="F137" s="81">
        <f t="shared" si="27"/>
        <v>0.4948992</v>
      </c>
      <c r="G137" s="81">
        <f t="shared" si="25"/>
        <v>8.65015</v>
      </c>
      <c r="H137" s="81">
        <f t="shared" si="26"/>
        <v>4.2809523148799995</v>
      </c>
      <c r="I137" s="2" t="s">
        <v>116</v>
      </c>
      <c r="J137" s="84">
        <v>2.42089</v>
      </c>
      <c r="K137" s="84">
        <v>12.29063</v>
      </c>
      <c r="L137" s="84">
        <v>11.23893</v>
      </c>
    </row>
    <row r="138" spans="2:14" ht="24">
      <c r="B138" s="2">
        <v>5</v>
      </c>
      <c r="C138" s="89">
        <v>20223</v>
      </c>
      <c r="D138" s="81">
        <v>249.521</v>
      </c>
      <c r="E138" s="81">
        <v>3.104</v>
      </c>
      <c r="F138" s="81">
        <f t="shared" si="27"/>
        <v>0.2681856</v>
      </c>
      <c r="G138" s="81">
        <f t="shared" si="25"/>
        <v>106.35726333333332</v>
      </c>
      <c r="H138" s="81">
        <f t="shared" si="26"/>
        <v>28.523486481408</v>
      </c>
      <c r="I138" s="2" t="s">
        <v>117</v>
      </c>
      <c r="J138" s="84">
        <v>106.08326</v>
      </c>
      <c r="K138" s="84">
        <v>91.46481</v>
      </c>
      <c r="L138" s="84">
        <v>121.52372</v>
      </c>
      <c r="N138" s="98"/>
    </row>
    <row r="139" spans="2:14" ht="24">
      <c r="B139" s="2">
        <v>6</v>
      </c>
      <c r="C139" s="89">
        <v>20230</v>
      </c>
      <c r="D139" s="81">
        <v>249.521</v>
      </c>
      <c r="E139" s="81">
        <v>2.834</v>
      </c>
      <c r="F139" s="81">
        <f t="shared" si="27"/>
        <v>0.2448576</v>
      </c>
      <c r="G139" s="81">
        <f t="shared" si="25"/>
        <v>5.626243333333334</v>
      </c>
      <c r="H139" s="81">
        <f t="shared" si="26"/>
        <v>1.3776284396160001</v>
      </c>
      <c r="I139" s="2" t="s">
        <v>50</v>
      </c>
      <c r="J139" s="84">
        <v>3.8666</v>
      </c>
      <c r="K139" s="84">
        <v>2.49412</v>
      </c>
      <c r="L139" s="84">
        <v>10.51801</v>
      </c>
      <c r="N139" s="98"/>
    </row>
    <row r="140" spans="2:14" ht="24">
      <c r="B140" s="2">
        <v>7</v>
      </c>
      <c r="C140" s="89">
        <v>20245</v>
      </c>
      <c r="D140" s="81">
        <v>249.641</v>
      </c>
      <c r="E140" s="81">
        <v>5.383</v>
      </c>
      <c r="F140" s="81">
        <f t="shared" si="27"/>
        <v>0.46509120000000004</v>
      </c>
      <c r="G140" s="81">
        <f t="shared" si="25"/>
        <v>34.41657333333333</v>
      </c>
      <c r="H140" s="81">
        <f t="shared" si="26"/>
        <v>16.006845391488</v>
      </c>
      <c r="I140" s="2" t="s">
        <v>51</v>
      </c>
      <c r="J140" s="84">
        <v>33.67156</v>
      </c>
      <c r="K140" s="84">
        <v>35.46877</v>
      </c>
      <c r="L140" s="84">
        <v>34.10939</v>
      </c>
      <c r="N140" s="98"/>
    </row>
    <row r="141" spans="2:12" ht="24">
      <c r="B141" s="2">
        <v>8</v>
      </c>
      <c r="C141" s="89">
        <v>20251</v>
      </c>
      <c r="D141" s="81">
        <v>249.711</v>
      </c>
      <c r="E141" s="81">
        <v>5.938</v>
      </c>
      <c r="F141" s="81">
        <f t="shared" si="27"/>
        <v>0.5130432</v>
      </c>
      <c r="G141" s="81">
        <f t="shared" si="25"/>
        <v>43.81988333333334</v>
      </c>
      <c r="H141" s="81">
        <f t="shared" si="26"/>
        <v>22.481493168960004</v>
      </c>
      <c r="I141" s="2" t="s">
        <v>92</v>
      </c>
      <c r="J141" s="84">
        <v>36.81255</v>
      </c>
      <c r="K141" s="84">
        <v>46.98299</v>
      </c>
      <c r="L141" s="84">
        <v>47.66411</v>
      </c>
    </row>
    <row r="142" spans="2:12" ht="24">
      <c r="B142" s="2">
        <v>9</v>
      </c>
      <c r="C142" s="89">
        <v>20265</v>
      </c>
      <c r="D142" s="81">
        <v>249.531</v>
      </c>
      <c r="E142" s="81">
        <v>3.355</v>
      </c>
      <c r="F142" s="81">
        <f t="shared" si="27"/>
        <v>0.289872</v>
      </c>
      <c r="G142" s="81">
        <f t="shared" si="25"/>
        <v>18.124656666666667</v>
      </c>
      <c r="H142" s="81">
        <f t="shared" si="26"/>
        <v>5.25383047728</v>
      </c>
      <c r="I142" s="2" t="s">
        <v>93</v>
      </c>
      <c r="J142" s="84">
        <v>19.17341</v>
      </c>
      <c r="K142" s="84">
        <v>22.67757</v>
      </c>
      <c r="L142" s="84">
        <v>12.52299</v>
      </c>
    </row>
    <row r="143" spans="2:15" ht="24">
      <c r="B143" s="2">
        <v>10</v>
      </c>
      <c r="C143" s="89">
        <v>20272</v>
      </c>
      <c r="D143" s="81">
        <v>211.75</v>
      </c>
      <c r="E143" s="81">
        <v>20.338</v>
      </c>
      <c r="F143" s="81">
        <f t="shared" si="27"/>
        <v>1.7572032000000002</v>
      </c>
      <c r="I143" s="2" t="s">
        <v>94</v>
      </c>
      <c r="J143" s="13">
        <v>0</v>
      </c>
      <c r="K143" s="13">
        <v>0</v>
      </c>
      <c r="L143" s="13">
        <v>0</v>
      </c>
      <c r="N143" s="81">
        <f>+AVERAGE(J143:L143)</f>
        <v>0</v>
      </c>
      <c r="O143" s="81">
        <f>N143*F143</f>
        <v>0</v>
      </c>
    </row>
    <row r="144" spans="2:12" ht="24">
      <c r="B144" s="2">
        <v>11</v>
      </c>
      <c r="C144" s="89">
        <v>20286</v>
      </c>
      <c r="D144" s="81">
        <v>212.57</v>
      </c>
      <c r="E144" s="81">
        <v>115.41</v>
      </c>
      <c r="F144" s="81">
        <f t="shared" si="27"/>
        <v>9.971424</v>
      </c>
      <c r="G144" s="81">
        <f aca="true" t="shared" si="28" ref="G144:G166">+AVERAGE(J144:L144)</f>
        <v>121.55125</v>
      </c>
      <c r="H144" s="81">
        <f aca="true" t="shared" si="29" ref="H144:H166">G144*F144</f>
        <v>1212.0390514800001</v>
      </c>
      <c r="I144" s="2" t="s">
        <v>95</v>
      </c>
      <c r="J144" s="13">
        <v>141.99102</v>
      </c>
      <c r="K144" s="13">
        <v>110.10898</v>
      </c>
      <c r="L144" s="13">
        <v>112.55375</v>
      </c>
    </row>
    <row r="145" spans="2:12" ht="24">
      <c r="B145" s="2">
        <v>12</v>
      </c>
      <c r="C145" s="89">
        <v>20294</v>
      </c>
      <c r="D145" s="81">
        <v>215</v>
      </c>
      <c r="E145" s="81">
        <v>464.902</v>
      </c>
      <c r="F145" s="81">
        <f t="shared" si="27"/>
        <v>40.167532800000004</v>
      </c>
      <c r="G145" s="81">
        <f t="shared" si="28"/>
        <v>129.44484</v>
      </c>
      <c r="H145" s="81">
        <f t="shared" si="29"/>
        <v>5199.479856490752</v>
      </c>
      <c r="I145" s="2" t="s">
        <v>96</v>
      </c>
      <c r="J145" s="13">
        <v>124.68377</v>
      </c>
      <c r="K145" s="13">
        <v>133.222</v>
      </c>
      <c r="L145" s="13">
        <v>130.42875</v>
      </c>
    </row>
    <row r="146" spans="2:12" ht="24">
      <c r="B146" s="2">
        <v>13</v>
      </c>
      <c r="C146" s="89">
        <v>20307</v>
      </c>
      <c r="D146" s="81">
        <v>249.861</v>
      </c>
      <c r="E146" s="81">
        <v>15.177</v>
      </c>
      <c r="F146" s="81">
        <f t="shared" si="27"/>
        <v>1.3112928</v>
      </c>
      <c r="G146" s="81">
        <f t="shared" si="28"/>
        <v>59.82252333333333</v>
      </c>
      <c r="H146" s="81">
        <f t="shared" si="29"/>
        <v>78.44484412483199</v>
      </c>
      <c r="I146" s="2" t="s">
        <v>97</v>
      </c>
      <c r="J146" s="84">
        <v>63.71271</v>
      </c>
      <c r="K146" s="84">
        <v>51.40287</v>
      </c>
      <c r="L146" s="84">
        <v>64.35199</v>
      </c>
    </row>
    <row r="147" spans="2:12" ht="24">
      <c r="B147" s="2">
        <v>14</v>
      </c>
      <c r="C147" s="89">
        <v>20322</v>
      </c>
      <c r="D147" s="81">
        <v>250.291</v>
      </c>
      <c r="E147" s="81">
        <v>42.09</v>
      </c>
      <c r="F147" s="81">
        <f t="shared" si="27"/>
        <v>3.6365760000000007</v>
      </c>
      <c r="G147" s="81">
        <f t="shared" si="28"/>
        <v>286.12943</v>
      </c>
      <c r="H147" s="81">
        <f t="shared" si="29"/>
        <v>1040.5314180316802</v>
      </c>
      <c r="I147" s="2" t="s">
        <v>98</v>
      </c>
      <c r="J147" s="84">
        <v>260.16529</v>
      </c>
      <c r="K147" s="84">
        <v>286.30784</v>
      </c>
      <c r="L147" s="84">
        <v>311.91516</v>
      </c>
    </row>
    <row r="148" spans="2:12" ht="24">
      <c r="B148" s="2">
        <v>15</v>
      </c>
      <c r="C148" s="89">
        <v>20328</v>
      </c>
      <c r="D148" s="81">
        <v>249.981</v>
      </c>
      <c r="E148" s="81">
        <v>26.994</v>
      </c>
      <c r="F148" s="81">
        <f t="shared" si="27"/>
        <v>2.3322816</v>
      </c>
      <c r="G148" s="81">
        <f t="shared" si="28"/>
        <v>300.64358666666664</v>
      </c>
      <c r="H148" s="81">
        <f t="shared" si="29"/>
        <v>701.185505340672</v>
      </c>
      <c r="I148" s="2" t="s">
        <v>99</v>
      </c>
      <c r="J148" s="84">
        <v>284.75071</v>
      </c>
      <c r="K148" s="84">
        <v>295.21761</v>
      </c>
      <c r="L148" s="84">
        <v>321.96244</v>
      </c>
    </row>
    <row r="149" spans="2:12" ht="24">
      <c r="B149" s="2">
        <v>16</v>
      </c>
      <c r="C149" s="89">
        <v>20335</v>
      </c>
      <c r="D149" s="81">
        <v>250.491</v>
      </c>
      <c r="E149" s="81">
        <v>48.861</v>
      </c>
      <c r="F149" s="81">
        <f t="shared" si="27"/>
        <v>4.2215904</v>
      </c>
      <c r="G149" s="81">
        <f t="shared" si="28"/>
        <v>446.8886666666667</v>
      </c>
      <c r="H149" s="81">
        <f t="shared" si="29"/>
        <v>1886.5809050688003</v>
      </c>
      <c r="I149" s="2" t="s">
        <v>100</v>
      </c>
      <c r="J149" s="84">
        <v>412.12207</v>
      </c>
      <c r="K149" s="84">
        <v>421.57348</v>
      </c>
      <c r="L149" s="84">
        <v>506.97045</v>
      </c>
    </row>
    <row r="150" spans="2:12" ht="24">
      <c r="B150" s="2">
        <v>17</v>
      </c>
      <c r="C150" s="89">
        <v>20350</v>
      </c>
      <c r="D150" s="81">
        <v>249.891</v>
      </c>
      <c r="E150" s="81">
        <v>20.129</v>
      </c>
      <c r="F150" s="81">
        <f t="shared" si="27"/>
        <v>1.7391456000000003</v>
      </c>
      <c r="G150" s="81">
        <f t="shared" si="28"/>
        <v>181.85849</v>
      </c>
      <c r="H150" s="81">
        <f t="shared" si="29"/>
        <v>316.278392706144</v>
      </c>
      <c r="I150" s="2" t="s">
        <v>101</v>
      </c>
      <c r="J150" s="84">
        <v>175.81264</v>
      </c>
      <c r="K150" s="84">
        <v>185.62118</v>
      </c>
      <c r="L150" s="84">
        <v>184.14165</v>
      </c>
    </row>
    <row r="151" spans="2:12" ht="24">
      <c r="B151" s="2">
        <v>18</v>
      </c>
      <c r="C151" s="89">
        <v>20356</v>
      </c>
      <c r="D151" s="81">
        <v>249.861</v>
      </c>
      <c r="E151" s="81">
        <v>16.877</v>
      </c>
      <c r="F151" s="81">
        <f t="shared" si="27"/>
        <v>1.4581728</v>
      </c>
      <c r="G151" s="81">
        <f t="shared" si="28"/>
        <v>14.866323333333332</v>
      </c>
      <c r="H151" s="81">
        <f t="shared" si="29"/>
        <v>21.677668320671998</v>
      </c>
      <c r="I151" s="2" t="s">
        <v>102</v>
      </c>
      <c r="J151" s="84">
        <v>12.09942</v>
      </c>
      <c r="K151" s="84">
        <v>17.54205</v>
      </c>
      <c r="L151" s="84">
        <v>14.9575</v>
      </c>
    </row>
    <row r="152" spans="2:12" ht="24">
      <c r="B152" s="2">
        <v>19</v>
      </c>
      <c r="C152" s="89">
        <v>20370</v>
      </c>
      <c r="D152" s="81">
        <v>249.811</v>
      </c>
      <c r="E152" s="81">
        <v>14.773</v>
      </c>
      <c r="F152" s="81">
        <f t="shared" si="27"/>
        <v>1.2763872</v>
      </c>
      <c r="G152" s="81">
        <f t="shared" si="28"/>
        <v>58.40982333333333</v>
      </c>
      <c r="H152" s="81">
        <f t="shared" si="29"/>
        <v>74.553550856928</v>
      </c>
      <c r="I152" s="2" t="s">
        <v>103</v>
      </c>
      <c r="J152" s="84">
        <v>62.8986</v>
      </c>
      <c r="K152" s="84">
        <v>56.80321</v>
      </c>
      <c r="L152" s="84">
        <v>55.52766</v>
      </c>
    </row>
    <row r="153" spans="2:12" ht="24">
      <c r="B153" s="2">
        <v>20</v>
      </c>
      <c r="C153" s="89">
        <v>20378</v>
      </c>
      <c r="D153" s="81">
        <v>249.771</v>
      </c>
      <c r="E153" s="81">
        <v>9.539</v>
      </c>
      <c r="F153" s="81">
        <f t="shared" si="27"/>
        <v>0.8241696000000001</v>
      </c>
      <c r="G153" s="81">
        <f t="shared" si="28"/>
        <v>62.356413333333336</v>
      </c>
      <c r="H153" s="81">
        <f t="shared" si="29"/>
        <v>51.392260234368</v>
      </c>
      <c r="I153" s="2" t="s">
        <v>104</v>
      </c>
      <c r="J153" s="84">
        <v>66.52748</v>
      </c>
      <c r="K153" s="84">
        <v>58.03587</v>
      </c>
      <c r="L153" s="84">
        <v>62.50589</v>
      </c>
    </row>
    <row r="154" spans="2:12" ht="24">
      <c r="B154" s="2">
        <v>21</v>
      </c>
      <c r="C154" s="89">
        <v>20391</v>
      </c>
      <c r="D154" s="81">
        <v>249.731</v>
      </c>
      <c r="E154" s="81">
        <v>8.099</v>
      </c>
      <c r="F154" s="81">
        <f t="shared" si="27"/>
        <v>0.6997536000000001</v>
      </c>
      <c r="G154" s="81">
        <f t="shared" si="28"/>
        <v>23.541903333333334</v>
      </c>
      <c r="H154" s="81">
        <f t="shared" si="29"/>
        <v>16.473531608352</v>
      </c>
      <c r="I154" s="2" t="s">
        <v>120</v>
      </c>
      <c r="J154" s="84">
        <v>13.93184</v>
      </c>
      <c r="K154" s="84">
        <v>28.21498</v>
      </c>
      <c r="L154" s="84">
        <v>28.47889</v>
      </c>
    </row>
    <row r="155" spans="2:12" ht="24">
      <c r="B155" s="2">
        <v>22</v>
      </c>
      <c r="C155" s="89">
        <v>20399</v>
      </c>
      <c r="D155" s="81">
        <v>249.721</v>
      </c>
      <c r="E155" s="81">
        <v>7.191</v>
      </c>
      <c r="F155" s="81">
        <f t="shared" si="27"/>
        <v>0.6213024</v>
      </c>
      <c r="G155" s="81">
        <f t="shared" si="28"/>
        <v>4.69076</v>
      </c>
      <c r="H155" s="81">
        <f t="shared" si="29"/>
        <v>2.9143804458240004</v>
      </c>
      <c r="I155" s="2" t="s">
        <v>106</v>
      </c>
      <c r="J155" s="84">
        <v>5.14602</v>
      </c>
      <c r="K155" s="84">
        <v>5.18957</v>
      </c>
      <c r="L155" s="84">
        <v>3.73669</v>
      </c>
    </row>
    <row r="156" spans="2:12" ht="24">
      <c r="B156" s="2">
        <v>23</v>
      </c>
      <c r="C156" s="89">
        <v>20406</v>
      </c>
      <c r="D156" s="81">
        <v>249.691</v>
      </c>
      <c r="E156" s="81">
        <v>6.241</v>
      </c>
      <c r="F156" s="81">
        <f t="shared" si="27"/>
        <v>0.5392224</v>
      </c>
      <c r="G156" s="81">
        <f t="shared" si="28"/>
        <v>21.256109999999996</v>
      </c>
      <c r="H156" s="81">
        <f t="shared" si="29"/>
        <v>11.461770648863999</v>
      </c>
      <c r="I156" s="2" t="s">
        <v>107</v>
      </c>
      <c r="J156" s="84">
        <v>23.76147</v>
      </c>
      <c r="K156" s="84">
        <v>15.47988</v>
      </c>
      <c r="L156" s="84">
        <v>24.52698</v>
      </c>
    </row>
    <row r="157" spans="2:12" ht="24">
      <c r="B157" s="2">
        <v>24</v>
      </c>
      <c r="C157" s="89">
        <v>20419</v>
      </c>
      <c r="D157" s="81">
        <v>249.631</v>
      </c>
      <c r="E157" s="81">
        <v>5.36</v>
      </c>
      <c r="F157" s="81">
        <f t="shared" si="27"/>
        <v>0.46310400000000007</v>
      </c>
      <c r="G157" s="81">
        <f t="shared" si="28"/>
        <v>5.244523333333333</v>
      </c>
      <c r="H157" s="81">
        <f t="shared" si="29"/>
        <v>2.42875973376</v>
      </c>
      <c r="I157" s="2" t="s">
        <v>108</v>
      </c>
      <c r="J157" s="84">
        <v>4.99578</v>
      </c>
      <c r="K157" s="84">
        <v>4.09393</v>
      </c>
      <c r="L157" s="84">
        <v>6.64386</v>
      </c>
    </row>
    <row r="158" spans="2:12" ht="24">
      <c r="B158" s="2">
        <v>25</v>
      </c>
      <c r="C158" s="89">
        <v>20427</v>
      </c>
      <c r="D158" s="81">
        <v>249.721</v>
      </c>
      <c r="E158" s="81">
        <v>6.787</v>
      </c>
      <c r="F158" s="81">
        <f t="shared" si="27"/>
        <v>0.5863968</v>
      </c>
      <c r="G158" s="81">
        <f t="shared" si="28"/>
        <v>31.08313666666667</v>
      </c>
      <c r="H158" s="81">
        <f t="shared" si="29"/>
        <v>18.227051875296006</v>
      </c>
      <c r="I158" s="2" t="s">
        <v>87</v>
      </c>
      <c r="J158" s="84">
        <v>26.95937</v>
      </c>
      <c r="K158" s="84">
        <v>27.03433</v>
      </c>
      <c r="L158" s="84">
        <v>39.25571</v>
      </c>
    </row>
    <row r="159" spans="2:12" ht="24">
      <c r="B159" s="2">
        <v>26</v>
      </c>
      <c r="C159" s="89">
        <v>20440</v>
      </c>
      <c r="D159" s="81">
        <v>249.641</v>
      </c>
      <c r="E159" s="81">
        <v>5.08</v>
      </c>
      <c r="F159" s="81">
        <f t="shared" si="27"/>
        <v>0.438912</v>
      </c>
      <c r="G159" s="81">
        <f t="shared" si="28"/>
        <v>33.67094</v>
      </c>
      <c r="H159" s="81">
        <f t="shared" si="29"/>
        <v>14.778579617280002</v>
      </c>
      <c r="I159" s="2" t="s">
        <v>88</v>
      </c>
      <c r="J159" s="84">
        <v>37.73585</v>
      </c>
      <c r="K159" s="84">
        <v>29.53211</v>
      </c>
      <c r="L159" s="84">
        <v>33.74486</v>
      </c>
    </row>
    <row r="160" spans="2:12" ht="24">
      <c r="B160" s="2">
        <v>27</v>
      </c>
      <c r="C160" s="89">
        <v>20447</v>
      </c>
      <c r="D160" s="81">
        <v>249.621</v>
      </c>
      <c r="E160" s="81">
        <v>5.08</v>
      </c>
      <c r="F160" s="81">
        <f t="shared" si="27"/>
        <v>0.438912</v>
      </c>
      <c r="G160" s="81">
        <f t="shared" si="28"/>
        <v>1.4853966666666665</v>
      </c>
      <c r="H160" s="81">
        <f t="shared" si="29"/>
        <v>0.65195842176</v>
      </c>
      <c r="I160" s="5" t="s">
        <v>89</v>
      </c>
      <c r="J160" s="84">
        <v>0.60417</v>
      </c>
      <c r="K160" s="84">
        <v>3.14693</v>
      </c>
      <c r="L160" s="84">
        <v>0.70509</v>
      </c>
    </row>
    <row r="161" spans="2:12" ht="24">
      <c r="B161" s="2">
        <v>28</v>
      </c>
      <c r="C161" s="89">
        <v>20457</v>
      </c>
      <c r="D161" s="81">
        <v>249.58</v>
      </c>
      <c r="E161" s="81">
        <v>4.163</v>
      </c>
      <c r="F161" s="81">
        <f t="shared" si="27"/>
        <v>0.35968320000000004</v>
      </c>
      <c r="G161" s="81">
        <f t="shared" si="28"/>
        <v>23.767276666666664</v>
      </c>
      <c r="H161" s="81">
        <f t="shared" si="29"/>
        <v>8.548690126752</v>
      </c>
      <c r="I161" s="107" t="s">
        <v>90</v>
      </c>
      <c r="J161" s="84">
        <v>32.94667</v>
      </c>
      <c r="K161" s="84">
        <v>16.53047</v>
      </c>
      <c r="L161" s="84">
        <v>21.82469</v>
      </c>
    </row>
    <row r="162" spans="2:12" ht="24">
      <c r="B162" s="2">
        <v>29</v>
      </c>
      <c r="C162" s="89">
        <v>20468</v>
      </c>
      <c r="D162" s="81">
        <v>249.561</v>
      </c>
      <c r="E162" s="81">
        <v>3.7</v>
      </c>
      <c r="F162" s="81">
        <f t="shared" si="27"/>
        <v>0.31968</v>
      </c>
      <c r="G162" s="81">
        <f t="shared" si="28"/>
        <v>5.47904</v>
      </c>
      <c r="H162" s="81">
        <f t="shared" si="29"/>
        <v>1.7515395072000002</v>
      </c>
      <c r="I162" s="2" t="s">
        <v>91</v>
      </c>
      <c r="J162" s="84">
        <v>5.63677</v>
      </c>
      <c r="K162" s="84">
        <v>8.60424</v>
      </c>
      <c r="L162" s="84">
        <v>2.19611</v>
      </c>
    </row>
    <row r="163" spans="2:12" ht="24">
      <c r="B163" s="2">
        <v>30</v>
      </c>
      <c r="C163" s="89">
        <v>20475</v>
      </c>
      <c r="D163" s="81">
        <v>249.541</v>
      </c>
      <c r="E163" s="81">
        <v>3.305</v>
      </c>
      <c r="F163" s="81">
        <f t="shared" si="27"/>
        <v>0.28555200000000003</v>
      </c>
      <c r="G163" s="81">
        <f t="shared" si="28"/>
        <v>17.249706666666665</v>
      </c>
      <c r="H163" s="81">
        <f t="shared" si="29"/>
        <v>4.92568823808</v>
      </c>
      <c r="I163" s="2" t="s">
        <v>109</v>
      </c>
      <c r="J163" s="84">
        <v>19.5913</v>
      </c>
      <c r="K163" s="84">
        <v>24.16069</v>
      </c>
      <c r="L163" s="84">
        <v>7.99713</v>
      </c>
    </row>
    <row r="164" spans="2:12" ht="24">
      <c r="B164" s="2">
        <v>31</v>
      </c>
      <c r="C164" s="89">
        <v>20493</v>
      </c>
      <c r="D164" s="81">
        <v>249.541</v>
      </c>
      <c r="E164" s="81">
        <v>3.285</v>
      </c>
      <c r="F164" s="81">
        <f t="shared" si="27"/>
        <v>0.283824</v>
      </c>
      <c r="G164" s="81">
        <f t="shared" si="28"/>
        <v>18.72964</v>
      </c>
      <c r="H164" s="81">
        <f t="shared" si="29"/>
        <v>5.31592134336</v>
      </c>
      <c r="I164" s="2" t="s">
        <v>110</v>
      </c>
      <c r="J164" s="84">
        <v>21.68095</v>
      </c>
      <c r="K164" s="84">
        <v>11.53883</v>
      </c>
      <c r="L164" s="84">
        <v>22.96914</v>
      </c>
    </row>
    <row r="165" spans="2:12" ht="24">
      <c r="B165" s="2">
        <v>32</v>
      </c>
      <c r="C165" s="89">
        <v>20497</v>
      </c>
      <c r="D165" s="81">
        <v>249.521</v>
      </c>
      <c r="E165" s="81">
        <v>3.145</v>
      </c>
      <c r="F165" s="81">
        <f t="shared" si="27"/>
        <v>0.271728</v>
      </c>
      <c r="G165" s="81">
        <f t="shared" si="28"/>
        <v>16.821143333333335</v>
      </c>
      <c r="H165" s="81">
        <f t="shared" si="29"/>
        <v>4.570775635680001</v>
      </c>
      <c r="I165" s="2" t="s">
        <v>111</v>
      </c>
      <c r="J165" s="84">
        <v>32.17786</v>
      </c>
      <c r="K165" s="84">
        <v>12.94235</v>
      </c>
      <c r="L165" s="84">
        <v>5.34322</v>
      </c>
    </row>
    <row r="166" spans="2:12" ht="24">
      <c r="B166" s="2">
        <v>33</v>
      </c>
      <c r="C166" s="89">
        <v>20503</v>
      </c>
      <c r="D166" s="81">
        <v>249.511</v>
      </c>
      <c r="E166" s="81">
        <v>2.748</v>
      </c>
      <c r="F166" s="81">
        <f t="shared" si="27"/>
        <v>0.23742720000000003</v>
      </c>
      <c r="G166" s="81">
        <f t="shared" si="28"/>
        <v>9.147416666666667</v>
      </c>
      <c r="H166" s="81">
        <f t="shared" si="29"/>
        <v>2.1718455264000003</v>
      </c>
      <c r="I166" s="2" t="s">
        <v>112</v>
      </c>
      <c r="J166" s="84">
        <v>2.40782</v>
      </c>
      <c r="K166" s="84">
        <v>7.70929</v>
      </c>
      <c r="L166" s="84">
        <v>17.32514</v>
      </c>
    </row>
    <row r="167" spans="2:12" ht="24">
      <c r="B167" s="2">
        <v>34</v>
      </c>
      <c r="C167" s="89">
        <v>20521</v>
      </c>
      <c r="D167" s="81">
        <v>249.501</v>
      </c>
      <c r="E167" s="81">
        <v>2.436</v>
      </c>
      <c r="F167" s="81">
        <f t="shared" si="27"/>
        <v>0.2104704</v>
      </c>
      <c r="G167" s="81">
        <f aca="true" t="shared" si="30" ref="G167:G216">+AVERAGE(J167:L167)</f>
        <v>3.063836666666667</v>
      </c>
      <c r="H167" s="81">
        <f aca="true" t="shared" si="31" ref="H167:H216">G167*F167</f>
        <v>0.6448469287680001</v>
      </c>
      <c r="I167" s="2" t="s">
        <v>121</v>
      </c>
      <c r="J167" s="84">
        <v>2.05187</v>
      </c>
      <c r="K167" s="84">
        <v>3.31236</v>
      </c>
      <c r="L167" s="84">
        <v>3.82728</v>
      </c>
    </row>
    <row r="168" spans="2:12" ht="24">
      <c r="B168" s="2">
        <v>35</v>
      </c>
      <c r="C168" s="89">
        <v>20533</v>
      </c>
      <c r="D168" s="81">
        <v>249.461</v>
      </c>
      <c r="E168" s="81">
        <v>1.834</v>
      </c>
      <c r="F168" s="81">
        <f t="shared" si="27"/>
        <v>0.1584576</v>
      </c>
      <c r="G168" s="81">
        <f t="shared" si="30"/>
        <v>13.551063333333333</v>
      </c>
      <c r="H168" s="81">
        <f t="shared" si="31"/>
        <v>2.147268973248</v>
      </c>
      <c r="I168" s="2" t="s">
        <v>122</v>
      </c>
      <c r="J168" s="84">
        <v>7.21414</v>
      </c>
      <c r="K168" s="84">
        <v>14.01599</v>
      </c>
      <c r="L168" s="84">
        <v>19.42306</v>
      </c>
    </row>
    <row r="169" spans="1:16" ht="24">
      <c r="A169" s="112"/>
      <c r="B169" s="113">
        <v>36</v>
      </c>
      <c r="C169" s="114">
        <v>20539</v>
      </c>
      <c r="D169" s="115">
        <v>249.441</v>
      </c>
      <c r="E169" s="115">
        <v>1.547</v>
      </c>
      <c r="F169" s="115">
        <f t="shared" si="27"/>
        <v>0.1336608</v>
      </c>
      <c r="G169" s="115">
        <f t="shared" si="30"/>
        <v>12.915626666666668</v>
      </c>
      <c r="H169" s="115">
        <f t="shared" si="31"/>
        <v>1.726312992768</v>
      </c>
      <c r="I169" s="113" t="s">
        <v>124</v>
      </c>
      <c r="J169" s="116">
        <v>3.14899</v>
      </c>
      <c r="K169" s="116">
        <v>17.40829</v>
      </c>
      <c r="L169" s="116">
        <v>18.1896</v>
      </c>
      <c r="M169" s="112"/>
      <c r="N169" s="112"/>
      <c r="O169" s="112"/>
      <c r="P169" s="112"/>
    </row>
    <row r="170" spans="2:12" ht="24">
      <c r="B170" s="2">
        <v>1</v>
      </c>
      <c r="C170" s="89">
        <v>20548</v>
      </c>
      <c r="D170" s="81">
        <v>249.461</v>
      </c>
      <c r="E170" s="81">
        <v>2.159</v>
      </c>
      <c r="F170" s="81">
        <f t="shared" si="27"/>
        <v>0.1865376</v>
      </c>
      <c r="G170" s="81">
        <f t="shared" si="30"/>
        <v>9.36135</v>
      </c>
      <c r="H170" s="81">
        <f t="shared" si="31"/>
        <v>1.74624376176</v>
      </c>
      <c r="I170" s="5" t="s">
        <v>113</v>
      </c>
      <c r="J170" s="84">
        <v>4.50975</v>
      </c>
      <c r="K170" s="84">
        <v>12.1873</v>
      </c>
      <c r="L170" s="84">
        <v>11.387</v>
      </c>
    </row>
    <row r="171" spans="2:12" ht="24">
      <c r="B171" s="2">
        <v>2</v>
      </c>
      <c r="C171" s="89">
        <v>20554</v>
      </c>
      <c r="D171" s="81">
        <v>249.571</v>
      </c>
      <c r="E171" s="81">
        <v>2.107</v>
      </c>
      <c r="F171" s="81">
        <f t="shared" si="27"/>
        <v>0.18204480000000003</v>
      </c>
      <c r="G171" s="81">
        <f t="shared" si="30"/>
        <v>7.814886666666666</v>
      </c>
      <c r="H171" s="81">
        <f t="shared" si="31"/>
        <v>1.4226594802560002</v>
      </c>
      <c r="I171" s="2" t="s">
        <v>114</v>
      </c>
      <c r="J171" s="84">
        <v>9.1876</v>
      </c>
      <c r="K171" s="84">
        <v>11.41948</v>
      </c>
      <c r="L171" s="84">
        <v>2.83758</v>
      </c>
    </row>
    <row r="172" spans="2:12" ht="24">
      <c r="B172" s="2">
        <v>3</v>
      </c>
      <c r="C172" s="89">
        <v>20567</v>
      </c>
      <c r="D172" s="81">
        <v>249.541</v>
      </c>
      <c r="E172" s="81">
        <v>1.525</v>
      </c>
      <c r="F172" s="81">
        <f t="shared" si="27"/>
        <v>0.13176</v>
      </c>
      <c r="G172" s="81">
        <f t="shared" si="30"/>
        <v>10.538756666666666</v>
      </c>
      <c r="H172" s="81">
        <f t="shared" si="31"/>
        <v>1.3885865783999998</v>
      </c>
      <c r="I172" s="2" t="s">
        <v>115</v>
      </c>
      <c r="J172" s="84">
        <v>4.07512</v>
      </c>
      <c r="K172" s="84">
        <v>10.59918</v>
      </c>
      <c r="L172" s="84">
        <v>16.94197</v>
      </c>
    </row>
    <row r="173" spans="2:12" ht="24">
      <c r="B173" s="2">
        <v>4</v>
      </c>
      <c r="C173" s="89">
        <v>20583</v>
      </c>
      <c r="D173" s="81">
        <v>249.601</v>
      </c>
      <c r="E173" s="81">
        <v>3.522</v>
      </c>
      <c r="F173" s="81">
        <f t="shared" si="27"/>
        <v>0.3043008</v>
      </c>
      <c r="G173" s="81">
        <f t="shared" si="30"/>
        <v>12.094586666666666</v>
      </c>
      <c r="H173" s="81">
        <f t="shared" si="31"/>
        <v>3.6803923983359996</v>
      </c>
      <c r="I173" s="2" t="s">
        <v>116</v>
      </c>
      <c r="J173" s="84">
        <v>9.8405</v>
      </c>
      <c r="K173" s="84">
        <v>6.12469</v>
      </c>
      <c r="L173" s="84">
        <v>20.31857</v>
      </c>
    </row>
    <row r="174" spans="2:12" ht="24">
      <c r="B174" s="2">
        <v>5</v>
      </c>
      <c r="C174" s="89">
        <v>20595</v>
      </c>
      <c r="D174" s="81">
        <v>249.551</v>
      </c>
      <c r="E174" s="81">
        <v>2.761</v>
      </c>
      <c r="F174" s="81">
        <f t="shared" si="27"/>
        <v>0.23855040000000002</v>
      </c>
      <c r="G174" s="81">
        <f t="shared" si="30"/>
        <v>67.56651333333333</v>
      </c>
      <c r="H174" s="81">
        <f t="shared" si="31"/>
        <v>16.118018782272003</v>
      </c>
      <c r="I174" s="2" t="s">
        <v>117</v>
      </c>
      <c r="J174" s="84">
        <v>80.53983</v>
      </c>
      <c r="K174" s="84">
        <v>59.03785</v>
      </c>
      <c r="L174" s="84">
        <v>63.12186</v>
      </c>
    </row>
    <row r="175" spans="2:12" ht="24">
      <c r="B175" s="2">
        <v>6</v>
      </c>
      <c r="C175" s="89">
        <v>20602</v>
      </c>
      <c r="D175" s="81">
        <v>249.571</v>
      </c>
      <c r="E175" s="81">
        <v>3.63</v>
      </c>
      <c r="F175" s="81">
        <f t="shared" si="27"/>
        <v>0.313632</v>
      </c>
      <c r="G175" s="81">
        <f t="shared" si="30"/>
        <v>15.25197666666667</v>
      </c>
      <c r="H175" s="81">
        <f t="shared" si="31"/>
        <v>4.783507945920001</v>
      </c>
      <c r="I175" s="2" t="s">
        <v>50</v>
      </c>
      <c r="J175" s="84">
        <v>25.088</v>
      </c>
      <c r="K175" s="84">
        <v>5.1212</v>
      </c>
      <c r="L175" s="84">
        <v>15.54673</v>
      </c>
    </row>
    <row r="176" spans="2:12" ht="24">
      <c r="B176" s="2">
        <v>7</v>
      </c>
      <c r="C176" s="89">
        <v>20609</v>
      </c>
      <c r="D176" s="81">
        <v>249.561</v>
      </c>
      <c r="E176" s="81">
        <v>3.537</v>
      </c>
      <c r="F176" s="81">
        <f t="shared" si="27"/>
        <v>0.3055968</v>
      </c>
      <c r="G176" s="81">
        <f t="shared" si="30"/>
        <v>5.0704400000000005</v>
      </c>
      <c r="H176" s="81">
        <f t="shared" si="31"/>
        <v>1.549510238592</v>
      </c>
      <c r="I176" s="2" t="s">
        <v>51</v>
      </c>
      <c r="J176" s="84">
        <v>4.96225</v>
      </c>
      <c r="K176" s="84">
        <v>4.75689</v>
      </c>
      <c r="L176" s="84">
        <v>5.49218</v>
      </c>
    </row>
    <row r="177" spans="2:12" ht="24">
      <c r="B177" s="2">
        <v>8</v>
      </c>
      <c r="C177" s="89">
        <v>20616</v>
      </c>
      <c r="D177" s="81">
        <v>249.571</v>
      </c>
      <c r="E177" s="81">
        <v>3.596</v>
      </c>
      <c r="F177" s="81">
        <f t="shared" si="27"/>
        <v>0.31069440000000004</v>
      </c>
      <c r="G177" s="81">
        <f t="shared" si="30"/>
        <v>6.511936666666667</v>
      </c>
      <c r="H177" s="81">
        <f t="shared" si="31"/>
        <v>2.0232222554880006</v>
      </c>
      <c r="I177" s="2" t="s">
        <v>92</v>
      </c>
      <c r="J177" s="84">
        <v>10.47007</v>
      </c>
      <c r="K177" s="84">
        <v>2.6857</v>
      </c>
      <c r="L177" s="84">
        <v>6.38004</v>
      </c>
    </row>
    <row r="178" spans="2:12" ht="24">
      <c r="B178" s="2">
        <v>9</v>
      </c>
      <c r="C178" s="89">
        <v>20630</v>
      </c>
      <c r="D178" s="81">
        <v>249.541</v>
      </c>
      <c r="E178" s="81">
        <v>3.094</v>
      </c>
      <c r="F178" s="81">
        <f t="shared" si="27"/>
        <v>0.2673216</v>
      </c>
      <c r="G178" s="81">
        <f t="shared" si="30"/>
        <v>1.1151033333333333</v>
      </c>
      <c r="H178" s="81">
        <f t="shared" si="31"/>
        <v>0.298091207232</v>
      </c>
      <c r="I178" s="2" t="s">
        <v>93</v>
      </c>
      <c r="J178" s="84">
        <v>0.95141</v>
      </c>
      <c r="K178" s="84">
        <v>0.79139</v>
      </c>
      <c r="L178" s="84">
        <v>1.60251</v>
      </c>
    </row>
    <row r="179" spans="2:12" ht="24">
      <c r="B179" s="2">
        <v>10</v>
      </c>
      <c r="C179" s="89">
        <v>20637</v>
      </c>
      <c r="D179" s="81">
        <v>249.591</v>
      </c>
      <c r="E179" s="81">
        <v>6.111</v>
      </c>
      <c r="F179" s="81">
        <f t="shared" si="27"/>
        <v>0.5279904</v>
      </c>
      <c r="G179" s="81">
        <f t="shared" si="30"/>
        <v>33.66913666666667</v>
      </c>
      <c r="H179" s="81">
        <f t="shared" si="31"/>
        <v>17.776980936288</v>
      </c>
      <c r="I179" s="2" t="s">
        <v>94</v>
      </c>
      <c r="J179" s="84">
        <v>40.02954</v>
      </c>
      <c r="K179" s="84">
        <v>31.54343</v>
      </c>
      <c r="L179" s="84">
        <v>29.43444</v>
      </c>
    </row>
    <row r="180" spans="2:12" ht="24">
      <c r="B180" s="2">
        <v>11</v>
      </c>
      <c r="C180" s="89">
        <v>20655</v>
      </c>
      <c r="D180" s="81">
        <v>249.741</v>
      </c>
      <c r="E180" s="81">
        <v>9.015</v>
      </c>
      <c r="F180" s="81">
        <f t="shared" si="27"/>
        <v>0.7788960000000001</v>
      </c>
      <c r="G180" s="81">
        <f t="shared" si="30"/>
        <v>15.856339999999998</v>
      </c>
      <c r="H180" s="81">
        <f t="shared" si="31"/>
        <v>12.35043980064</v>
      </c>
      <c r="I180" s="2" t="s">
        <v>95</v>
      </c>
      <c r="J180" s="84">
        <v>22.6625</v>
      </c>
      <c r="K180" s="84">
        <v>10.21619</v>
      </c>
      <c r="L180" s="84">
        <v>14.69033</v>
      </c>
    </row>
    <row r="181" spans="2:12" ht="24">
      <c r="B181" s="2">
        <v>12</v>
      </c>
      <c r="C181" s="89">
        <v>20665</v>
      </c>
      <c r="D181" s="81">
        <v>254.841</v>
      </c>
      <c r="E181" s="81">
        <v>345.046</v>
      </c>
      <c r="F181" s="81">
        <f t="shared" si="27"/>
        <v>29.8119744</v>
      </c>
      <c r="G181" s="81">
        <f t="shared" si="30"/>
        <v>1932.6698133333332</v>
      </c>
      <c r="H181" s="81">
        <f t="shared" si="31"/>
        <v>57616.70299874611</v>
      </c>
      <c r="I181" s="2" t="s">
        <v>96</v>
      </c>
      <c r="J181" s="84">
        <v>1012.35343</v>
      </c>
      <c r="K181" s="84">
        <v>1052.53382</v>
      </c>
      <c r="L181" s="84">
        <v>3733.12219</v>
      </c>
    </row>
    <row r="182" spans="2:12" ht="24">
      <c r="B182" s="2">
        <v>13</v>
      </c>
      <c r="C182" s="89">
        <v>20674</v>
      </c>
      <c r="D182" s="81">
        <v>250.691</v>
      </c>
      <c r="E182" s="81">
        <v>57.779</v>
      </c>
      <c r="F182" s="81">
        <f t="shared" si="27"/>
        <v>4.9921056</v>
      </c>
      <c r="G182" s="81">
        <f t="shared" si="30"/>
        <v>269.26266333333336</v>
      </c>
      <c r="H182" s="81">
        <f t="shared" si="31"/>
        <v>1344.1876494972482</v>
      </c>
      <c r="I182" s="2" t="s">
        <v>97</v>
      </c>
      <c r="J182" s="84">
        <v>266.05944</v>
      </c>
      <c r="K182" s="84">
        <v>269.91981</v>
      </c>
      <c r="L182" s="84">
        <v>271.80874</v>
      </c>
    </row>
    <row r="183" spans="2:12" ht="24">
      <c r="B183" s="2">
        <v>14</v>
      </c>
      <c r="C183" s="89">
        <v>20686</v>
      </c>
      <c r="D183" s="81">
        <v>250.051</v>
      </c>
      <c r="E183" s="81">
        <v>29.329</v>
      </c>
      <c r="F183" s="81">
        <f t="shared" si="27"/>
        <v>2.5340256</v>
      </c>
      <c r="G183" s="81">
        <f t="shared" si="30"/>
        <v>65.30921000000001</v>
      </c>
      <c r="H183" s="81">
        <f t="shared" si="31"/>
        <v>165.49521005577603</v>
      </c>
      <c r="I183" s="2" t="s">
        <v>98</v>
      </c>
      <c r="J183" s="84">
        <v>54.07383</v>
      </c>
      <c r="K183" s="84">
        <v>76.68962</v>
      </c>
      <c r="L183" s="84">
        <v>65.16418</v>
      </c>
    </row>
    <row r="184" spans="2:12" ht="24">
      <c r="B184" s="2">
        <v>15</v>
      </c>
      <c r="C184" s="89">
        <v>20693</v>
      </c>
      <c r="D184" s="81">
        <v>250.146</v>
      </c>
      <c r="E184" s="81">
        <v>34.271</v>
      </c>
      <c r="F184" s="81">
        <f t="shared" si="27"/>
        <v>2.9610144000000003</v>
      </c>
      <c r="G184" s="81">
        <f t="shared" si="30"/>
        <v>201.6435633333333</v>
      </c>
      <c r="H184" s="81">
        <f t="shared" si="31"/>
        <v>597.0694946973119</v>
      </c>
      <c r="I184" s="2" t="s">
        <v>99</v>
      </c>
      <c r="J184" s="84">
        <v>154.57788</v>
      </c>
      <c r="K184" s="84">
        <v>166.87621</v>
      </c>
      <c r="L184" s="84">
        <v>283.4766</v>
      </c>
    </row>
    <row r="185" spans="2:12" ht="24">
      <c r="B185" s="2">
        <v>16</v>
      </c>
      <c r="C185" s="89">
        <v>20700</v>
      </c>
      <c r="D185" s="81">
        <v>249.971</v>
      </c>
      <c r="E185" s="81">
        <v>25.959</v>
      </c>
      <c r="F185" s="81">
        <f t="shared" si="27"/>
        <v>2.2428576000000002</v>
      </c>
      <c r="G185" s="81">
        <f t="shared" si="30"/>
        <v>331.37782</v>
      </c>
      <c r="H185" s="81">
        <f t="shared" si="31"/>
        <v>743.233262058432</v>
      </c>
      <c r="I185" s="2" t="s">
        <v>100</v>
      </c>
      <c r="J185" s="84">
        <v>342.01207</v>
      </c>
      <c r="K185" s="84">
        <v>316.90415</v>
      </c>
      <c r="L185" s="84">
        <v>335.21724</v>
      </c>
    </row>
    <row r="186" spans="2:12" ht="24">
      <c r="B186" s="2">
        <v>17</v>
      </c>
      <c r="C186" s="89">
        <v>20707</v>
      </c>
      <c r="D186" s="81">
        <v>250.691</v>
      </c>
      <c r="E186" s="81">
        <v>59.837</v>
      </c>
      <c r="F186" s="81">
        <f t="shared" si="27"/>
        <v>5.1699168</v>
      </c>
      <c r="G186" s="81">
        <f t="shared" si="30"/>
        <v>66.48107333333333</v>
      </c>
      <c r="H186" s="81">
        <f t="shared" si="31"/>
        <v>343.701617908032</v>
      </c>
      <c r="I186" s="2" t="s">
        <v>101</v>
      </c>
      <c r="J186" s="84">
        <v>53.52173</v>
      </c>
      <c r="K186" s="84">
        <v>74.89715</v>
      </c>
      <c r="L186" s="84">
        <v>71.02434</v>
      </c>
    </row>
    <row r="187" spans="2:12" ht="24">
      <c r="B187" s="2">
        <v>18</v>
      </c>
      <c r="C187" s="89">
        <v>20721</v>
      </c>
      <c r="D187" s="81">
        <v>249.961</v>
      </c>
      <c r="E187" s="81">
        <v>20.821</v>
      </c>
      <c r="F187" s="81">
        <f t="shared" si="27"/>
        <v>1.7989344000000003</v>
      </c>
      <c r="G187" s="81">
        <f t="shared" si="30"/>
        <v>135.48952</v>
      </c>
      <c r="H187" s="81">
        <f t="shared" si="31"/>
        <v>243.73675836748802</v>
      </c>
      <c r="I187" s="2" t="s">
        <v>102</v>
      </c>
      <c r="J187" s="84">
        <v>136.7715</v>
      </c>
      <c r="K187" s="84">
        <v>133.49225</v>
      </c>
      <c r="L187" s="84">
        <v>136.20481</v>
      </c>
    </row>
    <row r="188" spans="2:12" ht="24">
      <c r="B188" s="2">
        <v>19</v>
      </c>
      <c r="C188" s="89">
        <v>20730</v>
      </c>
      <c r="D188" s="81">
        <v>249.941</v>
      </c>
      <c r="E188" s="81">
        <v>21.175</v>
      </c>
      <c r="F188" s="81">
        <f t="shared" si="27"/>
        <v>1.8295200000000003</v>
      </c>
      <c r="G188" s="81">
        <f t="shared" si="30"/>
        <v>113.90759666666668</v>
      </c>
      <c r="H188" s="81">
        <f t="shared" si="31"/>
        <v>208.39622625360005</v>
      </c>
      <c r="I188" s="2" t="s">
        <v>103</v>
      </c>
      <c r="J188" s="84">
        <v>116.20158</v>
      </c>
      <c r="K188" s="84">
        <v>110.97882</v>
      </c>
      <c r="L188" s="84">
        <v>114.54239</v>
      </c>
    </row>
    <row r="189" spans="2:12" ht="24">
      <c r="B189" s="2">
        <v>20</v>
      </c>
      <c r="C189" s="89">
        <v>20736</v>
      </c>
      <c r="D189" s="81">
        <v>249.891</v>
      </c>
      <c r="E189" s="81">
        <v>17.259</v>
      </c>
      <c r="F189" s="81">
        <f t="shared" si="27"/>
        <v>1.4911776</v>
      </c>
      <c r="G189" s="81">
        <f t="shared" si="30"/>
        <v>30.774483333333333</v>
      </c>
      <c r="H189" s="81">
        <f t="shared" si="31"/>
        <v>45.89022019824</v>
      </c>
      <c r="I189" s="2" t="s">
        <v>104</v>
      </c>
      <c r="J189" s="84">
        <v>29.29554</v>
      </c>
      <c r="K189" s="84">
        <v>32.27025</v>
      </c>
      <c r="L189" s="84">
        <v>30.75766</v>
      </c>
    </row>
    <row r="190" spans="2:12" ht="24">
      <c r="B190" s="2">
        <v>21</v>
      </c>
      <c r="C190" s="89">
        <v>20749</v>
      </c>
      <c r="D190" s="81">
        <v>249.781</v>
      </c>
      <c r="E190" s="81">
        <v>12.893</v>
      </c>
      <c r="F190" s="81">
        <f t="shared" si="27"/>
        <v>1.1139552000000001</v>
      </c>
      <c r="G190" s="81">
        <f t="shared" si="30"/>
        <v>9.832740000000001</v>
      </c>
      <c r="H190" s="81">
        <f t="shared" si="31"/>
        <v>10.953231853248003</v>
      </c>
      <c r="I190" s="2" t="s">
        <v>105</v>
      </c>
      <c r="J190" s="84">
        <v>8.37673</v>
      </c>
      <c r="K190" s="84">
        <v>16.54609</v>
      </c>
      <c r="L190" s="84">
        <v>4.5754</v>
      </c>
    </row>
    <row r="191" spans="2:12" ht="24">
      <c r="B191" s="2">
        <v>22</v>
      </c>
      <c r="C191" s="89">
        <v>20763</v>
      </c>
      <c r="D191" s="81">
        <v>249.741</v>
      </c>
      <c r="E191" s="81">
        <v>8.779</v>
      </c>
      <c r="F191" s="81">
        <f t="shared" si="27"/>
        <v>0.7585056</v>
      </c>
      <c r="G191" s="81">
        <f t="shared" si="30"/>
        <v>12.91281</v>
      </c>
      <c r="H191" s="81">
        <f t="shared" si="31"/>
        <v>9.794438696736</v>
      </c>
      <c r="I191" s="2" t="s">
        <v>106</v>
      </c>
      <c r="J191" s="84">
        <v>12.50804</v>
      </c>
      <c r="K191" s="84">
        <v>12.14985</v>
      </c>
      <c r="L191" s="84">
        <v>14.08054</v>
      </c>
    </row>
    <row r="192" spans="2:12" ht="24">
      <c r="B192" s="2">
        <v>23</v>
      </c>
      <c r="C192" s="89">
        <v>20770</v>
      </c>
      <c r="D192" s="81">
        <v>249.691</v>
      </c>
      <c r="E192" s="81">
        <v>8.039</v>
      </c>
      <c r="F192" s="81">
        <f t="shared" si="27"/>
        <v>0.6945696</v>
      </c>
      <c r="G192" s="81">
        <f t="shared" si="30"/>
        <v>11.500243333333332</v>
      </c>
      <c r="H192" s="81">
        <f t="shared" si="31"/>
        <v>7.987719411935999</v>
      </c>
      <c r="I192" s="2" t="s">
        <v>107</v>
      </c>
      <c r="J192" s="84">
        <v>14.17635</v>
      </c>
      <c r="K192" s="84">
        <v>13.02003</v>
      </c>
      <c r="L192" s="84">
        <v>7.30435</v>
      </c>
    </row>
    <row r="193" spans="2:12" ht="24">
      <c r="B193" s="2">
        <v>24</v>
      </c>
      <c r="C193" s="89">
        <v>20784</v>
      </c>
      <c r="D193" s="81">
        <v>249.661</v>
      </c>
      <c r="E193" s="81">
        <v>6.862</v>
      </c>
      <c r="F193" s="81">
        <f t="shared" si="27"/>
        <v>0.5928768000000001</v>
      </c>
      <c r="G193" s="81">
        <f t="shared" si="30"/>
        <v>14.145386666666667</v>
      </c>
      <c r="H193" s="81">
        <f t="shared" si="31"/>
        <v>8.386471581696002</v>
      </c>
      <c r="I193" s="2" t="s">
        <v>108</v>
      </c>
      <c r="J193" s="84">
        <v>8.8574</v>
      </c>
      <c r="K193" s="84">
        <v>12.03323</v>
      </c>
      <c r="L193" s="84">
        <v>21.54553</v>
      </c>
    </row>
    <row r="194" spans="2:15" ht="24">
      <c r="B194" s="2">
        <v>25</v>
      </c>
      <c r="C194" s="89">
        <v>20826</v>
      </c>
      <c r="D194" s="81">
        <v>249.571</v>
      </c>
      <c r="E194" s="81">
        <v>5.115</v>
      </c>
      <c r="F194" s="81">
        <f t="shared" si="27"/>
        <v>0.44193600000000005</v>
      </c>
      <c r="G194" s="81">
        <f t="shared" si="30"/>
        <v>3.1306733333333328</v>
      </c>
      <c r="H194" s="81">
        <f t="shared" si="31"/>
        <v>1.38355725024</v>
      </c>
      <c r="I194" s="2" t="s">
        <v>87</v>
      </c>
      <c r="J194" s="84">
        <v>2.72898</v>
      </c>
      <c r="K194" s="84">
        <v>2.30491</v>
      </c>
      <c r="L194" s="84">
        <v>4.35813</v>
      </c>
      <c r="M194" s="117" t="s">
        <v>125</v>
      </c>
      <c r="N194" s="118"/>
      <c r="O194" s="119"/>
    </row>
    <row r="195" spans="2:12" ht="24">
      <c r="B195" s="2">
        <v>26</v>
      </c>
      <c r="C195" s="89">
        <v>20840</v>
      </c>
      <c r="D195" s="81">
        <v>249.541</v>
      </c>
      <c r="E195" s="81">
        <v>4.403</v>
      </c>
      <c r="F195" s="81">
        <f t="shared" si="27"/>
        <v>0.38041919999999996</v>
      </c>
      <c r="G195" s="81">
        <f t="shared" si="30"/>
        <v>13.504803333333333</v>
      </c>
      <c r="H195" s="81">
        <f t="shared" si="31"/>
        <v>5.137486480223999</v>
      </c>
      <c r="I195" s="2" t="s">
        <v>88</v>
      </c>
      <c r="J195" s="84">
        <v>11.34409</v>
      </c>
      <c r="K195" s="84">
        <v>19.22517</v>
      </c>
      <c r="L195" s="84">
        <v>9.94515</v>
      </c>
    </row>
    <row r="196" spans="2:15" ht="24">
      <c r="B196" s="2">
        <v>27</v>
      </c>
      <c r="C196" s="89">
        <v>20847</v>
      </c>
      <c r="D196" s="81">
        <v>249.531</v>
      </c>
      <c r="E196" s="81">
        <v>4.069</v>
      </c>
      <c r="F196" s="81">
        <f t="shared" si="27"/>
        <v>0.35156160000000003</v>
      </c>
      <c r="I196" s="2" t="s">
        <v>89</v>
      </c>
      <c r="J196" s="84">
        <v>0</v>
      </c>
      <c r="K196" s="84">
        <v>0</v>
      </c>
      <c r="L196" s="84">
        <v>0</v>
      </c>
      <c r="N196" s="81">
        <f>+AVERAGE(J196:L196)</f>
        <v>0</v>
      </c>
      <c r="O196" s="81">
        <f>N196*F196</f>
        <v>0</v>
      </c>
    </row>
    <row r="197" spans="2:15" ht="24">
      <c r="B197" s="2">
        <v>28</v>
      </c>
      <c r="C197" s="89">
        <v>20854</v>
      </c>
      <c r="D197" s="81">
        <v>249.521</v>
      </c>
      <c r="E197" s="81">
        <v>3.301</v>
      </c>
      <c r="F197" s="81">
        <f t="shared" si="27"/>
        <v>0.2852064</v>
      </c>
      <c r="I197" s="2" t="s">
        <v>90</v>
      </c>
      <c r="J197" s="84">
        <v>0</v>
      </c>
      <c r="K197" s="84">
        <v>0</v>
      </c>
      <c r="L197" s="84">
        <v>0</v>
      </c>
      <c r="N197" s="81">
        <f>+AVERAGE(J197:L197)</f>
        <v>0</v>
      </c>
      <c r="O197" s="81">
        <f>N197*F197</f>
        <v>0</v>
      </c>
    </row>
    <row r="198" spans="2:15" ht="24">
      <c r="B198" s="2">
        <v>29</v>
      </c>
      <c r="C198" s="89">
        <v>20868</v>
      </c>
      <c r="D198" s="81">
        <v>249.511</v>
      </c>
      <c r="E198" s="81">
        <v>3.267</v>
      </c>
      <c r="F198" s="81">
        <f t="shared" si="27"/>
        <v>0.2822688</v>
      </c>
      <c r="I198" s="2" t="s">
        <v>91</v>
      </c>
      <c r="J198" s="84">
        <v>0</v>
      </c>
      <c r="K198" s="84">
        <v>0</v>
      </c>
      <c r="L198" s="84">
        <v>0</v>
      </c>
      <c r="N198" s="81">
        <f>+AVERAGE(J198:L198)</f>
        <v>0</v>
      </c>
      <c r="O198" s="81">
        <f>N198*F198</f>
        <v>0</v>
      </c>
    </row>
    <row r="199" spans="2:15" ht="24">
      <c r="B199" s="2">
        <v>30</v>
      </c>
      <c r="C199" s="89">
        <v>20875</v>
      </c>
      <c r="D199" s="81">
        <v>249.491</v>
      </c>
      <c r="E199" s="81">
        <v>2.603</v>
      </c>
      <c r="F199" s="81">
        <f t="shared" si="27"/>
        <v>0.22489920000000002</v>
      </c>
      <c r="I199" s="2" t="s">
        <v>109</v>
      </c>
      <c r="J199" s="84">
        <v>0</v>
      </c>
      <c r="K199" s="84">
        <v>0</v>
      </c>
      <c r="L199" s="84">
        <v>0</v>
      </c>
      <c r="N199" s="81">
        <f>+AVERAGE(J199:L199)</f>
        <v>0</v>
      </c>
      <c r="O199" s="81">
        <f>N199*F199</f>
        <v>0</v>
      </c>
    </row>
    <row r="200" spans="2:12" ht="24">
      <c r="B200" s="2">
        <v>31</v>
      </c>
      <c r="C200" s="89">
        <v>20882</v>
      </c>
      <c r="D200" s="81">
        <v>249.471</v>
      </c>
      <c r="E200" s="81">
        <v>2.513</v>
      </c>
      <c r="F200" s="81">
        <f t="shared" si="27"/>
        <v>0.21712320000000002</v>
      </c>
      <c r="G200" s="81">
        <f t="shared" si="30"/>
        <v>30.818813333333335</v>
      </c>
      <c r="H200" s="81">
        <f t="shared" si="31"/>
        <v>6.691479371136001</v>
      </c>
      <c r="I200" s="2" t="s">
        <v>110</v>
      </c>
      <c r="J200" s="84">
        <v>28.28854</v>
      </c>
      <c r="K200" s="84">
        <v>40.82638</v>
      </c>
      <c r="L200" s="84">
        <v>23.34152</v>
      </c>
    </row>
    <row r="201" spans="2:12" ht="24">
      <c r="B201" s="2">
        <v>32</v>
      </c>
      <c r="C201" s="89">
        <v>20889</v>
      </c>
      <c r="D201" s="81">
        <v>249.461</v>
      </c>
      <c r="E201" s="81">
        <v>2.079</v>
      </c>
      <c r="F201" s="81">
        <f t="shared" si="27"/>
        <v>0.17962560000000002</v>
      </c>
      <c r="G201" s="81">
        <f t="shared" si="30"/>
        <v>35.97163333333333</v>
      </c>
      <c r="H201" s="81">
        <f t="shared" si="31"/>
        <v>6.46142622048</v>
      </c>
      <c r="I201" s="2" t="s">
        <v>111</v>
      </c>
      <c r="J201" s="84">
        <v>41.04669</v>
      </c>
      <c r="K201" s="84">
        <v>31.50918</v>
      </c>
      <c r="L201" s="84">
        <v>35.35903</v>
      </c>
    </row>
    <row r="202" spans="1:16" ht="24">
      <c r="A202" s="112"/>
      <c r="B202" s="113">
        <v>33</v>
      </c>
      <c r="C202" s="114">
        <v>20906</v>
      </c>
      <c r="D202" s="115">
        <v>249.461</v>
      </c>
      <c r="E202" s="115">
        <v>2.127</v>
      </c>
      <c r="F202" s="115">
        <f t="shared" si="27"/>
        <v>0.1837728</v>
      </c>
      <c r="G202" s="115">
        <f t="shared" si="30"/>
        <v>38.13051333333333</v>
      </c>
      <c r="H202" s="115">
        <f t="shared" si="31"/>
        <v>7.007351200703999</v>
      </c>
      <c r="I202" s="113" t="s">
        <v>112</v>
      </c>
      <c r="J202" s="116">
        <v>32.20491</v>
      </c>
      <c r="K202" s="116">
        <v>31.18023</v>
      </c>
      <c r="L202" s="116">
        <v>51.0064</v>
      </c>
      <c r="M202" s="112"/>
      <c r="N202" s="112"/>
      <c r="O202" s="112"/>
      <c r="P202" s="112"/>
    </row>
    <row r="203" spans="2:12" ht="24">
      <c r="B203" s="2">
        <v>1</v>
      </c>
      <c r="C203" s="89">
        <v>20911</v>
      </c>
      <c r="D203" s="81">
        <v>249.431</v>
      </c>
      <c r="E203" s="81">
        <v>1.568</v>
      </c>
      <c r="F203" s="81">
        <f t="shared" si="27"/>
        <v>0.13547520000000002</v>
      </c>
      <c r="G203" s="81">
        <f t="shared" si="30"/>
        <v>12.321497228003864</v>
      </c>
      <c r="H203" s="81">
        <f t="shared" si="31"/>
        <v>1.6692573012632692</v>
      </c>
      <c r="I203" s="5" t="s">
        <v>113</v>
      </c>
      <c r="J203" s="84">
        <f>การคำนวณตะกอน!F6</f>
        <v>9.974878084839533</v>
      </c>
      <c r="K203" s="84">
        <f>การคำนวณตะกอน!F7</f>
        <v>12.962962962972224</v>
      </c>
      <c r="L203" s="84">
        <f>การคำนวณตะกอน!F8</f>
        <v>14.026650636199834</v>
      </c>
    </row>
    <row r="204" spans="2:12" ht="24">
      <c r="B204" s="2">
        <v>2</v>
      </c>
      <c r="C204" s="89">
        <v>20938</v>
      </c>
      <c r="D204" s="81">
        <v>249.461</v>
      </c>
      <c r="E204" s="81">
        <v>1.266</v>
      </c>
      <c r="F204" s="81">
        <f t="shared" si="27"/>
        <v>0.1093824</v>
      </c>
      <c r="G204" s="81">
        <f t="shared" si="30"/>
        <v>14.013221402176612</v>
      </c>
      <c r="H204" s="81">
        <f t="shared" si="31"/>
        <v>1.532799788701443</v>
      </c>
      <c r="I204" s="2" t="s">
        <v>114</v>
      </c>
      <c r="J204" s="84">
        <f>การคำนวณตะกอน!F9</f>
        <v>1.9067958203126671</v>
      </c>
      <c r="K204" s="84">
        <f>การคำนวณตะกอน!F10</f>
        <v>27.9358871390501</v>
      </c>
      <c r="L204" s="84">
        <f>การคำนวณตะกอน!F11</f>
        <v>12.196981247167072</v>
      </c>
    </row>
    <row r="205" spans="2:12" ht="24">
      <c r="B205" s="2">
        <v>3</v>
      </c>
      <c r="C205" s="89">
        <v>20946</v>
      </c>
      <c r="D205" s="81">
        <v>249.701</v>
      </c>
      <c r="E205" s="81">
        <v>8.284</v>
      </c>
      <c r="F205" s="81">
        <f t="shared" si="27"/>
        <v>0.7157376000000001</v>
      </c>
      <c r="G205" s="81">
        <f t="shared" si="30"/>
        <v>152.2801081371182</v>
      </c>
      <c r="H205" s="81">
        <f t="shared" si="31"/>
        <v>108.99259912580146</v>
      </c>
      <c r="I205" s="2" t="s">
        <v>115</v>
      </c>
      <c r="J205" s="84">
        <f>การคำนวณตะกอน!F12</f>
        <v>148.21391981419038</v>
      </c>
      <c r="K205" s="84">
        <f>การคำนวณตะกอน!F13</f>
        <v>157.98786653184135</v>
      </c>
      <c r="L205" s="84">
        <f>การคำนวณตะกอน!F14</f>
        <v>150.63853806532285</v>
      </c>
    </row>
    <row r="206" spans="2:15" ht="24">
      <c r="B206" s="2">
        <v>4</v>
      </c>
      <c r="C206" s="89">
        <v>20952</v>
      </c>
      <c r="D206" s="81">
        <v>249.481</v>
      </c>
      <c r="E206" s="81">
        <v>2.421</v>
      </c>
      <c r="F206" s="81">
        <f t="shared" si="27"/>
        <v>0.20917439999999998</v>
      </c>
      <c r="I206" s="2" t="s">
        <v>116</v>
      </c>
      <c r="J206" s="84">
        <f>การคำนวณตะกอน!F15</f>
        <v>0</v>
      </c>
      <c r="K206" s="84">
        <f>การคำนวณตะกอน!F16</f>
        <v>0</v>
      </c>
      <c r="L206" s="84">
        <f>การคำนวณตะกอน!F17</f>
        <v>0</v>
      </c>
      <c r="N206" s="81">
        <f>+AVERAGE(J206:L206)</f>
        <v>0</v>
      </c>
      <c r="O206" s="81">
        <f>N206*F206</f>
        <v>0</v>
      </c>
    </row>
    <row r="207" spans="2:12" ht="24">
      <c r="B207" s="2">
        <v>5</v>
      </c>
      <c r="C207" s="89">
        <v>20967</v>
      </c>
      <c r="D207" s="81">
        <v>249.451</v>
      </c>
      <c r="E207" s="81">
        <v>1.444</v>
      </c>
      <c r="F207" s="81">
        <f t="shared" si="27"/>
        <v>0.1247616</v>
      </c>
      <c r="G207" s="81">
        <f t="shared" si="30"/>
        <v>11.526979667837322</v>
      </c>
      <c r="H207" s="81">
        <f t="shared" si="31"/>
        <v>1.438124426526853</v>
      </c>
      <c r="I207" s="2" t="s">
        <v>117</v>
      </c>
      <c r="J207" s="84">
        <f>การคำนวณตะกอน!F18</f>
        <v>15.327582519429091</v>
      </c>
      <c r="K207" s="84">
        <f>การคำนวณตะกอน!F19</f>
        <v>10.736246217899803</v>
      </c>
      <c r="L207" s="84">
        <f>การคำนวณตะกอน!F20</f>
        <v>8.517110266183073</v>
      </c>
    </row>
    <row r="208" spans="2:15" ht="24">
      <c r="B208" s="2">
        <v>6</v>
      </c>
      <c r="C208" s="89">
        <v>20973</v>
      </c>
      <c r="D208" s="81">
        <v>249.471</v>
      </c>
      <c r="E208" s="81">
        <v>2.133</v>
      </c>
      <c r="F208" s="81">
        <f t="shared" si="27"/>
        <v>0.18429120000000002</v>
      </c>
      <c r="I208" s="2" t="s">
        <v>50</v>
      </c>
      <c r="J208" s="84">
        <f>การคำนวณตะกอน!F21</f>
        <v>0</v>
      </c>
      <c r="K208" s="84">
        <f>การคำนวณตะกอน!F22</f>
        <v>0</v>
      </c>
      <c r="L208" s="84">
        <f>การคำนวณตะกอน!F23</f>
        <v>0</v>
      </c>
      <c r="N208" s="81">
        <f>+AVERAGE(J208:L208)</f>
        <v>0</v>
      </c>
      <c r="O208" s="81">
        <f>N208*F208</f>
        <v>0</v>
      </c>
    </row>
    <row r="209" spans="2:12" ht="24">
      <c r="B209" s="2">
        <v>7</v>
      </c>
      <c r="C209" s="89">
        <v>20988</v>
      </c>
      <c r="D209" s="81">
        <v>249.631</v>
      </c>
      <c r="E209" s="81">
        <v>6.615</v>
      </c>
      <c r="F209" s="81">
        <f t="shared" si="27"/>
        <v>0.571536</v>
      </c>
      <c r="G209" s="81">
        <f t="shared" si="30"/>
        <v>33.81014184082318</v>
      </c>
      <c r="H209" s="81">
        <f t="shared" si="31"/>
        <v>19.323713227136718</v>
      </c>
      <c r="I209" s="2" t="s">
        <v>51</v>
      </c>
      <c r="J209" s="84">
        <f>การคำนวณตะกอน!F24</f>
        <v>17.51384815901205</v>
      </c>
      <c r="K209" s="84">
        <f>การคำนวณตะกอน!F25</f>
        <v>37.49953125582518</v>
      </c>
      <c r="L209" s="84">
        <f>การคำนวณตะกอน!F26</f>
        <v>46.417046107632295</v>
      </c>
    </row>
    <row r="210" spans="2:12" ht="24">
      <c r="B210" s="2">
        <v>8</v>
      </c>
      <c r="C210" s="89">
        <v>20992</v>
      </c>
      <c r="D210" s="81">
        <v>249.651</v>
      </c>
      <c r="E210" s="81">
        <v>7.556</v>
      </c>
      <c r="F210" s="81">
        <f t="shared" si="27"/>
        <v>0.6528384</v>
      </c>
      <c r="G210" s="81">
        <f t="shared" si="30"/>
        <v>29.1170621815692</v>
      </c>
      <c r="H210" s="81">
        <f t="shared" si="31"/>
        <v>19.008736287316147</v>
      </c>
      <c r="I210" s="2" t="s">
        <v>92</v>
      </c>
      <c r="J210" s="84">
        <f>การคำนวณตะกอน!F27</f>
        <v>45.90212482416349</v>
      </c>
      <c r="K210" s="84">
        <f>การคำนวณตะกอน!F28</f>
        <v>14.343543811535604</v>
      </c>
      <c r="L210" s="84">
        <f>การคำนวณตะกอน!F29</f>
        <v>27.105517909008515</v>
      </c>
    </row>
    <row r="211" spans="2:15" ht="24">
      <c r="B211" s="2">
        <v>9</v>
      </c>
      <c r="C211" s="89">
        <v>21004</v>
      </c>
      <c r="D211" s="81">
        <v>249.511</v>
      </c>
      <c r="E211" s="81">
        <v>2.522</v>
      </c>
      <c r="F211" s="81">
        <f aca="true" t="shared" si="32" ref="F211:F274">E211*0.0864</f>
        <v>0.2179008</v>
      </c>
      <c r="I211" s="2" t="s">
        <v>93</v>
      </c>
      <c r="J211" s="84">
        <f>การคำนวณตะกอน!F30</f>
        <v>0</v>
      </c>
      <c r="K211" s="84">
        <f>การคำนวณตะกอน!F31</f>
        <v>0</v>
      </c>
      <c r="L211" s="84">
        <f>การคำนวณตะกอน!F32</f>
        <v>0</v>
      </c>
      <c r="N211" s="81">
        <f>+AVERAGE(J211:L211)</f>
        <v>0</v>
      </c>
      <c r="O211" s="81">
        <f>N211*F211</f>
        <v>0</v>
      </c>
    </row>
    <row r="212" spans="2:12" ht="24">
      <c r="B212" s="2">
        <v>10</v>
      </c>
      <c r="C212" s="89">
        <v>21008</v>
      </c>
      <c r="D212" s="81">
        <v>249.771</v>
      </c>
      <c r="E212" s="81">
        <v>12.74</v>
      </c>
      <c r="F212" s="81">
        <f t="shared" si="32"/>
        <v>1.1007360000000002</v>
      </c>
      <c r="G212" s="81">
        <f t="shared" si="30"/>
        <v>20.82832588881072</v>
      </c>
      <c r="H212" s="81">
        <f t="shared" si="31"/>
        <v>22.926488125545962</v>
      </c>
      <c r="I212" s="2" t="s">
        <v>94</v>
      </c>
      <c r="J212" s="84">
        <f>การคำนวณตะกอน!F33</f>
        <v>23.27093528626112</v>
      </c>
      <c r="K212" s="84">
        <f>การคำนวณตะกอน!F34</f>
        <v>2.5128333991270275</v>
      </c>
      <c r="L212" s="84">
        <f>การคำนวณตะกอน!F35</f>
        <v>36.70120898104401</v>
      </c>
    </row>
    <row r="213" spans="2:12" ht="24">
      <c r="B213" s="2">
        <v>11</v>
      </c>
      <c r="C213" s="89">
        <v>21023</v>
      </c>
      <c r="D213" s="81">
        <v>249.801</v>
      </c>
      <c r="E213" s="81">
        <v>14.671</v>
      </c>
      <c r="F213" s="81">
        <f t="shared" si="32"/>
        <v>1.2675744</v>
      </c>
      <c r="G213" s="81">
        <f t="shared" si="30"/>
        <v>13.602780135884624</v>
      </c>
      <c r="H213" s="81">
        <f t="shared" si="31"/>
        <v>17.24253586907587</v>
      </c>
      <c r="I213" s="2" t="s">
        <v>95</v>
      </c>
      <c r="J213" s="84">
        <f>การคำนวณตะกอน!F36</f>
        <v>16.128427290801678</v>
      </c>
      <c r="K213" s="84">
        <f>การคำนวณตะกอน!F37</f>
        <v>11.319604684579412</v>
      </c>
      <c r="L213" s="84">
        <f>การคำนวณตะกอน!F38</f>
        <v>13.360308432272785</v>
      </c>
    </row>
    <row r="214" spans="2:12" ht="24">
      <c r="B214" s="2">
        <v>12</v>
      </c>
      <c r="C214" s="89">
        <v>21045</v>
      </c>
      <c r="D214" s="81">
        <v>249.821</v>
      </c>
      <c r="E214" s="81">
        <v>14.288</v>
      </c>
      <c r="F214" s="81">
        <f t="shared" si="32"/>
        <v>1.2344832000000001</v>
      </c>
      <c r="G214" s="81">
        <f t="shared" si="30"/>
        <v>34.71038170375241</v>
      </c>
      <c r="H214" s="81">
        <f t="shared" si="31"/>
        <v>42.849383078869735</v>
      </c>
      <c r="I214" s="2" t="s">
        <v>96</v>
      </c>
      <c r="J214" s="84">
        <f>การคำนวณตะกอน!F39</f>
        <v>40.44835978471127</v>
      </c>
      <c r="K214" s="84">
        <f>การคำนวณตะกอน!F40</f>
        <v>41.71156453126788</v>
      </c>
      <c r="L214" s="84">
        <f>การคำนวณตะกอน!F41</f>
        <v>21.97122079527808</v>
      </c>
    </row>
    <row r="215" spans="2:12" ht="24">
      <c r="B215" s="2">
        <v>13</v>
      </c>
      <c r="C215" s="89">
        <v>21050</v>
      </c>
      <c r="D215" s="81">
        <v>252.941</v>
      </c>
      <c r="E215" s="81">
        <v>216.454</v>
      </c>
      <c r="F215" s="81">
        <f t="shared" si="32"/>
        <v>18.701625600000003</v>
      </c>
      <c r="G215" s="81">
        <f t="shared" si="30"/>
        <v>2284.9334696985547</v>
      </c>
      <c r="H215" s="81">
        <f t="shared" si="31"/>
        <v>42731.97027121132</v>
      </c>
      <c r="I215" s="2" t="s">
        <v>97</v>
      </c>
      <c r="J215" s="84">
        <f>การคำนวณตะกอน!F42</f>
        <v>2266.879999999992</v>
      </c>
      <c r="K215" s="84">
        <f>การคำนวณตะกอน!F43</f>
        <v>2249.040634078107</v>
      </c>
      <c r="L215" s="84">
        <f>การคำนวณตะกอน!F44</f>
        <v>2338.8797750175654</v>
      </c>
    </row>
    <row r="216" spans="2:12" ht="24">
      <c r="B216" s="2">
        <v>14</v>
      </c>
      <c r="C216" s="89">
        <v>21057</v>
      </c>
      <c r="D216" s="81">
        <v>249.901</v>
      </c>
      <c r="E216" s="81">
        <v>20.908</v>
      </c>
      <c r="F216" s="81">
        <f t="shared" si="32"/>
        <v>1.8064512000000001</v>
      </c>
      <c r="G216" s="81">
        <f t="shared" si="30"/>
        <v>28.745232533026225</v>
      </c>
      <c r="H216" s="81">
        <f t="shared" si="31"/>
        <v>51.92685980356427</v>
      </c>
      <c r="I216" s="2" t="s">
        <v>98</v>
      </c>
      <c r="J216" s="84">
        <f>การคำนวณตะกอน!F45</f>
        <v>29.17965382317694</v>
      </c>
      <c r="K216" s="84">
        <f>การคำนวณตะกอน!F46</f>
        <v>26.935561848204777</v>
      </c>
      <c r="L216" s="84">
        <f>การคำนวณตะกอน!F47</f>
        <v>30.12048192769696</v>
      </c>
    </row>
    <row r="217" spans="2:12" ht="24">
      <c r="B217" s="2">
        <v>15</v>
      </c>
      <c r="C217" s="89">
        <v>21071</v>
      </c>
      <c r="D217" s="81">
        <v>250.391</v>
      </c>
      <c r="E217" s="81">
        <v>45.015</v>
      </c>
      <c r="F217" s="81">
        <f t="shared" si="32"/>
        <v>3.8892960000000003</v>
      </c>
      <c r="G217" s="81">
        <f aca="true" t="shared" si="33" ref="G217:G227">+AVERAGE(J217:L217)</f>
        <v>123.30889807906794</v>
      </c>
      <c r="H217" s="81">
        <f aca="true" t="shared" si="34" ref="H217:H227">G217*F217</f>
        <v>479.58480406332666</v>
      </c>
      <c r="I217" s="2" t="s">
        <v>99</v>
      </c>
      <c r="J217" s="84">
        <f>การคำนวณตะกอน!F48</f>
        <v>126.76956185480667</v>
      </c>
      <c r="K217" s="84">
        <f>การคำนวณตะกอน!F49</f>
        <v>117.25599064874268</v>
      </c>
      <c r="L217" s="84">
        <f>การคำนวณตะกอน!F50</f>
        <v>125.90114173365444</v>
      </c>
    </row>
    <row r="218" spans="2:12" ht="24">
      <c r="B218" s="2">
        <v>16</v>
      </c>
      <c r="C218" s="89">
        <v>21080</v>
      </c>
      <c r="D218" s="81">
        <v>249.941</v>
      </c>
      <c r="E218" s="81">
        <v>23.695</v>
      </c>
      <c r="F218" s="81">
        <f t="shared" si="32"/>
        <v>2.047248</v>
      </c>
      <c r="G218" s="81">
        <f t="shared" si="33"/>
        <v>98.2882191139618</v>
      </c>
      <c r="H218" s="81">
        <f t="shared" si="34"/>
        <v>201.2203600046201</v>
      </c>
      <c r="I218" s="2" t="s">
        <v>100</v>
      </c>
      <c r="J218" s="84">
        <f>การคำนวณตะกอน!F51</f>
        <v>84.98694008030459</v>
      </c>
      <c r="K218" s="84">
        <f>การคำนวณตะกอน!F52</f>
        <v>105.26710122128237</v>
      </c>
      <c r="L218" s="84">
        <f>การคำนวณตะกอน!F53</f>
        <v>104.61061604029844</v>
      </c>
    </row>
    <row r="219" spans="2:12" ht="24">
      <c r="B219" s="2">
        <v>17</v>
      </c>
      <c r="C219" s="89">
        <v>21085</v>
      </c>
      <c r="D219" s="81">
        <v>249.971</v>
      </c>
      <c r="E219" s="81">
        <v>26.322</v>
      </c>
      <c r="F219" s="81">
        <f t="shared" si="32"/>
        <v>2.2742208</v>
      </c>
      <c r="G219" s="81">
        <f t="shared" si="33"/>
        <v>0.7093227905428536</v>
      </c>
      <c r="H219" s="81">
        <f t="shared" si="34"/>
        <v>1.6131566441666012</v>
      </c>
      <c r="I219" s="2" t="s">
        <v>101</v>
      </c>
      <c r="J219" s="84">
        <f>การคำนวณตะกอน!F54</f>
        <v>1.4606003067226605</v>
      </c>
      <c r="K219" s="84">
        <f>การคำนวณตะกอน!F55</f>
        <v>0.3322811098299374</v>
      </c>
      <c r="L219" s="84">
        <f>การคำนวณตะกอน!F56</f>
        <v>0.33508695507596303</v>
      </c>
    </row>
    <row r="220" spans="2:12" ht="24">
      <c r="B220" s="2">
        <v>18</v>
      </c>
      <c r="C220" s="89">
        <v>21100</v>
      </c>
      <c r="D220" s="81">
        <v>249.921</v>
      </c>
      <c r="E220" s="81">
        <v>18.578</v>
      </c>
      <c r="F220" s="81">
        <f t="shared" si="32"/>
        <v>1.6051392</v>
      </c>
      <c r="G220" s="81">
        <f t="shared" si="33"/>
        <v>26.421307578183377</v>
      </c>
      <c r="H220" s="81">
        <f t="shared" si="34"/>
        <v>42.409876508999204</v>
      </c>
      <c r="I220" s="2" t="s">
        <v>102</v>
      </c>
      <c r="J220" s="84">
        <f>การคำนวณตะกอน!F57</f>
        <v>23.121387283241777</v>
      </c>
      <c r="K220" s="84">
        <f>การคำนวณตะกอน!F58</f>
        <v>30.603060306023234</v>
      </c>
      <c r="L220" s="84">
        <f>การคำนวณตะกอน!F59</f>
        <v>25.53947514528513</v>
      </c>
    </row>
    <row r="221" spans="2:12" ht="24">
      <c r="B221" s="2">
        <v>19</v>
      </c>
      <c r="C221" s="89">
        <v>21106</v>
      </c>
      <c r="D221" s="81">
        <v>249.851</v>
      </c>
      <c r="E221" s="81">
        <v>16.825</v>
      </c>
      <c r="F221" s="81">
        <f t="shared" si="32"/>
        <v>1.45368</v>
      </c>
      <c r="G221" s="81">
        <f t="shared" si="33"/>
        <v>6.571936617149711</v>
      </c>
      <c r="H221" s="81">
        <f t="shared" si="34"/>
        <v>9.553492821618192</v>
      </c>
      <c r="I221" s="2" t="s">
        <v>103</v>
      </c>
      <c r="J221" s="84">
        <f>การคำนวณตะกอน!F60</f>
        <v>7.204322593567783</v>
      </c>
      <c r="K221" s="84">
        <f>การคำนวณตะกอน!F61</f>
        <v>5.096839959213403</v>
      </c>
      <c r="L221" s="84">
        <f>การคำนวณตะกอน!F62</f>
        <v>7.414647298667949</v>
      </c>
    </row>
    <row r="222" spans="2:12" ht="24">
      <c r="B222" s="2">
        <v>20</v>
      </c>
      <c r="C222" s="89">
        <v>21113</v>
      </c>
      <c r="D222" s="81">
        <v>249.751</v>
      </c>
      <c r="E222" s="81">
        <v>11.696</v>
      </c>
      <c r="F222" s="81">
        <f t="shared" si="32"/>
        <v>1.0105344</v>
      </c>
      <c r="G222" s="81">
        <f t="shared" si="33"/>
        <v>13.390238310566781</v>
      </c>
      <c r="H222" s="81">
        <f t="shared" si="34"/>
        <v>13.531296437025617</v>
      </c>
      <c r="I222" s="2" t="s">
        <v>104</v>
      </c>
      <c r="J222" s="84">
        <f>การคำนวณตะกอน!F63</f>
        <v>4.602317894682627</v>
      </c>
      <c r="K222" s="84">
        <f>การคำนวณตะกอน!F64</f>
        <v>21.719457013575482</v>
      </c>
      <c r="L222" s="84">
        <f>การคำนวณตะกอน!F65</f>
        <v>13.848940023442237</v>
      </c>
    </row>
    <row r="223" spans="2:12" ht="24">
      <c r="B223" s="2">
        <v>21</v>
      </c>
      <c r="C223" s="89">
        <v>21136</v>
      </c>
      <c r="D223" s="81">
        <v>249.721</v>
      </c>
      <c r="E223" s="81">
        <v>11.65</v>
      </c>
      <c r="F223" s="81">
        <f t="shared" si="32"/>
        <v>1.0065600000000001</v>
      </c>
      <c r="G223" s="81">
        <f t="shared" si="33"/>
        <v>32.959571914719476</v>
      </c>
      <c r="H223" s="81">
        <f t="shared" si="34"/>
        <v>33.17578670648004</v>
      </c>
      <c r="I223" s="2" t="s">
        <v>105</v>
      </c>
      <c r="J223" s="84">
        <f>การคำนวณตะกอน!F66</f>
        <v>29.66488460035096</v>
      </c>
      <c r="K223" s="84">
        <f>การคำนวณตะกอน!F67</f>
        <v>32.38418703843531</v>
      </c>
      <c r="L223" s="84">
        <f>การคำนวณตะกอน!F68</f>
        <v>36.82964410537216</v>
      </c>
    </row>
    <row r="224" spans="2:12" ht="24">
      <c r="B224" s="2">
        <v>22</v>
      </c>
      <c r="C224" s="89">
        <v>21142</v>
      </c>
      <c r="D224" s="81">
        <v>249.681</v>
      </c>
      <c r="E224" s="81">
        <v>8.65</v>
      </c>
      <c r="F224" s="81">
        <f t="shared" si="32"/>
        <v>0.74736</v>
      </c>
      <c r="G224" s="81">
        <f t="shared" si="33"/>
        <v>32.3496435885262</v>
      </c>
      <c r="H224" s="81">
        <f t="shared" si="34"/>
        <v>24.176829632320942</v>
      </c>
      <c r="I224" s="2" t="s">
        <v>106</v>
      </c>
      <c r="J224" s="84">
        <f>การคำนวณตะกอน!F69</f>
        <v>34.96992586377505</v>
      </c>
      <c r="K224" s="84">
        <f>การคำนวณตะกอน!F70</f>
        <v>31.64452648582935</v>
      </c>
      <c r="L224" s="84">
        <f>การคำนวณตะกอน!F71</f>
        <v>30.43447841597419</v>
      </c>
    </row>
    <row r="225" spans="2:12" ht="24">
      <c r="B225" s="2">
        <v>23</v>
      </c>
      <c r="C225" s="89">
        <v>21148</v>
      </c>
      <c r="D225" s="81">
        <v>249.671</v>
      </c>
      <c r="E225" s="81">
        <v>8.067</v>
      </c>
      <c r="F225" s="81">
        <f t="shared" si="32"/>
        <v>0.6969888000000001</v>
      </c>
      <c r="G225" s="81">
        <f t="shared" si="33"/>
        <v>39.46808213131004</v>
      </c>
      <c r="H225" s="81">
        <f t="shared" si="34"/>
        <v>27.50881120300323</v>
      </c>
      <c r="I225" s="2" t="s">
        <v>107</v>
      </c>
      <c r="J225" s="84">
        <f>การคำนวณตะกอน!F72</f>
        <v>33.92009140567901</v>
      </c>
      <c r="K225" s="84">
        <f>การคำนวณตะกอน!F73</f>
        <v>44.35703226344985</v>
      </c>
      <c r="L225" s="84">
        <f>การคำนวณตะกอน!F74</f>
        <v>40.12712272480126</v>
      </c>
    </row>
    <row r="226" spans="2:12" ht="24">
      <c r="B226" s="2">
        <v>24</v>
      </c>
      <c r="C226" s="89">
        <v>21156</v>
      </c>
      <c r="D226" s="81">
        <v>249.641</v>
      </c>
      <c r="E226" s="81">
        <v>7.283</v>
      </c>
      <c r="F226" s="81">
        <f t="shared" si="32"/>
        <v>0.6292512</v>
      </c>
      <c r="G226" s="81">
        <f t="shared" si="33"/>
        <v>4.073783680518804</v>
      </c>
      <c r="H226" s="81">
        <f t="shared" si="34"/>
        <v>2.563433269506874</v>
      </c>
      <c r="I226" s="2" t="s">
        <v>108</v>
      </c>
      <c r="J226" s="84">
        <f>การคำนวณตะกอน!F75</f>
        <v>3.361570525765681</v>
      </c>
      <c r="K226" s="84">
        <f>การคำนวณตะกอน!F76</f>
        <v>5.653510476648426</v>
      </c>
      <c r="L226" s="84">
        <f>การคำนวณตะกอน!F77</f>
        <v>3.2062700391423027</v>
      </c>
    </row>
    <row r="227" spans="2:12" ht="24">
      <c r="B227" s="2">
        <v>25</v>
      </c>
      <c r="C227" s="89">
        <v>21162</v>
      </c>
      <c r="D227" s="81">
        <v>249.931</v>
      </c>
      <c r="E227" s="81">
        <v>6.535</v>
      </c>
      <c r="F227" s="81">
        <f t="shared" si="32"/>
        <v>0.564624</v>
      </c>
      <c r="G227" s="81">
        <f t="shared" si="33"/>
        <v>9.918779605232297</v>
      </c>
      <c r="H227" s="81">
        <f t="shared" si="34"/>
        <v>5.600381015824681</v>
      </c>
      <c r="I227" s="2" t="s">
        <v>87</v>
      </c>
      <c r="J227" s="84">
        <f>การคำนวณตะกอน!F78</f>
        <v>9.472580263180335</v>
      </c>
      <c r="K227" s="84">
        <f>การคำนวณตะกอน!F79</f>
        <v>8.21692686934339</v>
      </c>
      <c r="L227" s="84">
        <f>การคำนวณตะกอน!F80</f>
        <v>12.06683168317317</v>
      </c>
    </row>
    <row r="228" spans="2:12" ht="24">
      <c r="B228" s="2">
        <v>26</v>
      </c>
      <c r="C228" s="89">
        <v>21183</v>
      </c>
      <c r="D228" s="81">
        <v>249.621</v>
      </c>
      <c r="E228" s="81">
        <v>5.991</v>
      </c>
      <c r="F228" s="81">
        <f t="shared" si="32"/>
        <v>0.5176224</v>
      </c>
      <c r="G228" s="81">
        <f aca="true" t="shared" si="35" ref="G228:G251">+AVERAGE(J228:L228)</f>
        <v>3.855877282803186</v>
      </c>
      <c r="H228" s="81">
        <f aca="true" t="shared" si="36" ref="H228:H251">G228*F228</f>
        <v>1.995888453230064</v>
      </c>
      <c r="I228" s="2" t="s">
        <v>88</v>
      </c>
      <c r="J228" s="84">
        <f>การคำนวณตะกอน!F81</f>
        <v>0.6566850538233137</v>
      </c>
      <c r="K228" s="84">
        <f>การคำนวณตะกอน!F82</f>
        <v>7.260221627787617</v>
      </c>
      <c r="L228" s="84">
        <f>การคำนวณตะกอน!F83</f>
        <v>3.650725166798628</v>
      </c>
    </row>
    <row r="229" spans="2:12" ht="24">
      <c r="B229" s="2">
        <v>27</v>
      </c>
      <c r="C229" s="89">
        <v>21197</v>
      </c>
      <c r="D229" s="81">
        <v>249.651</v>
      </c>
      <c r="E229" s="81">
        <v>7.34</v>
      </c>
      <c r="F229" s="81">
        <f t="shared" si="32"/>
        <v>0.6341760000000001</v>
      </c>
      <c r="G229" s="81">
        <f t="shared" si="35"/>
        <v>32.55715</v>
      </c>
      <c r="H229" s="81">
        <f t="shared" si="36"/>
        <v>20.646963158400002</v>
      </c>
      <c r="I229" s="2" t="s">
        <v>89</v>
      </c>
      <c r="J229" s="84">
        <v>23.20003</v>
      </c>
      <c r="K229" s="84">
        <v>34.6513</v>
      </c>
      <c r="L229" s="84">
        <v>39.82012</v>
      </c>
    </row>
    <row r="230" spans="2:12" ht="24">
      <c r="B230" s="2">
        <v>28</v>
      </c>
      <c r="C230" s="89">
        <v>21204</v>
      </c>
      <c r="D230" s="81">
        <v>249.591</v>
      </c>
      <c r="E230" s="81">
        <v>5.474</v>
      </c>
      <c r="F230" s="81">
        <f t="shared" si="32"/>
        <v>0.47295360000000003</v>
      </c>
      <c r="G230" s="81">
        <f t="shared" si="35"/>
        <v>16.0624</v>
      </c>
      <c r="H230" s="81">
        <f t="shared" si="36"/>
        <v>7.59676990464</v>
      </c>
      <c r="I230" s="2" t="s">
        <v>90</v>
      </c>
      <c r="J230" s="84">
        <v>23.17893</v>
      </c>
      <c r="K230" s="84">
        <v>10.43632</v>
      </c>
      <c r="L230" s="84">
        <v>14.57195</v>
      </c>
    </row>
    <row r="231" spans="2:12" ht="24">
      <c r="B231" s="2">
        <v>29</v>
      </c>
      <c r="C231" s="89">
        <v>21211</v>
      </c>
      <c r="D231" s="81">
        <v>249.571</v>
      </c>
      <c r="E231" s="81">
        <v>4.34</v>
      </c>
      <c r="F231" s="81">
        <f t="shared" si="32"/>
        <v>0.37497600000000003</v>
      </c>
      <c r="G231" s="81">
        <f t="shared" si="35"/>
        <v>13.02167</v>
      </c>
      <c r="H231" s="81">
        <f t="shared" si="36"/>
        <v>4.8828137299200005</v>
      </c>
      <c r="I231" s="2" t="s">
        <v>91</v>
      </c>
      <c r="J231" s="84">
        <v>14.64435</v>
      </c>
      <c r="K231" s="84">
        <v>15.06402</v>
      </c>
      <c r="L231" s="84">
        <v>9.35664</v>
      </c>
    </row>
    <row r="232" spans="2:12" ht="24">
      <c r="B232" s="2">
        <v>30</v>
      </c>
      <c r="C232" s="89">
        <v>21219</v>
      </c>
      <c r="D232" s="81">
        <v>249.561</v>
      </c>
      <c r="E232" s="81">
        <v>3.96</v>
      </c>
      <c r="F232" s="81">
        <f t="shared" si="32"/>
        <v>0.342144</v>
      </c>
      <c r="G232" s="81">
        <f t="shared" si="35"/>
        <v>14.863623333333335</v>
      </c>
      <c r="H232" s="81">
        <f t="shared" si="36"/>
        <v>5.085499541760001</v>
      </c>
      <c r="I232" s="2" t="s">
        <v>109</v>
      </c>
      <c r="J232" s="84">
        <v>14.67527</v>
      </c>
      <c r="K232" s="84">
        <v>14.05302</v>
      </c>
      <c r="L232" s="84">
        <v>15.86258</v>
      </c>
    </row>
    <row r="233" spans="2:12" ht="24">
      <c r="B233" s="2">
        <v>31</v>
      </c>
      <c r="C233" s="89">
        <v>21225</v>
      </c>
      <c r="D233" s="81">
        <v>249.541</v>
      </c>
      <c r="E233" s="81">
        <v>3.796</v>
      </c>
      <c r="F233" s="81">
        <f t="shared" si="32"/>
        <v>0.3279744</v>
      </c>
      <c r="G233" s="81">
        <f t="shared" si="35"/>
        <v>6.299836666666667</v>
      </c>
      <c r="H233" s="81">
        <f t="shared" si="36"/>
        <v>2.066185150848</v>
      </c>
      <c r="I233" s="2" t="s">
        <v>110</v>
      </c>
      <c r="J233" s="84">
        <v>9.75419</v>
      </c>
      <c r="K233" s="84">
        <v>7.50807</v>
      </c>
      <c r="L233" s="84">
        <v>1.63725</v>
      </c>
    </row>
    <row r="234" spans="2:12" ht="24">
      <c r="B234" s="2">
        <v>32</v>
      </c>
      <c r="C234" s="89">
        <v>21232</v>
      </c>
      <c r="D234" s="81">
        <v>249.541</v>
      </c>
      <c r="E234" s="81">
        <v>3.602</v>
      </c>
      <c r="F234" s="81">
        <f t="shared" si="32"/>
        <v>0.3112128</v>
      </c>
      <c r="G234" s="81">
        <f t="shared" si="35"/>
        <v>14.983749999999999</v>
      </c>
      <c r="H234" s="81">
        <f t="shared" si="36"/>
        <v>4.663134792</v>
      </c>
      <c r="I234" s="2" t="s">
        <v>111</v>
      </c>
      <c r="J234" s="84">
        <v>14.42407</v>
      </c>
      <c r="K234" s="84">
        <v>18.34526</v>
      </c>
      <c r="L234" s="84">
        <v>12.18192</v>
      </c>
    </row>
    <row r="235" spans="2:12" ht="24">
      <c r="B235" s="2">
        <v>33</v>
      </c>
      <c r="C235" s="89">
        <v>21249</v>
      </c>
      <c r="D235" s="81">
        <v>249.491</v>
      </c>
      <c r="E235" s="81">
        <v>2.444</v>
      </c>
      <c r="F235" s="81">
        <f t="shared" si="32"/>
        <v>0.2111616</v>
      </c>
      <c r="G235" s="81">
        <f t="shared" si="35"/>
        <v>18.217213333333333</v>
      </c>
      <c r="H235" s="81">
        <f t="shared" si="36"/>
        <v>3.846775915008</v>
      </c>
      <c r="I235" s="2" t="s">
        <v>112</v>
      </c>
      <c r="J235" s="84">
        <v>35.73293</v>
      </c>
      <c r="K235" s="84">
        <v>9.44614</v>
      </c>
      <c r="L235" s="84">
        <v>9.47257</v>
      </c>
    </row>
    <row r="236" spans="2:12" ht="24">
      <c r="B236" s="2">
        <v>34</v>
      </c>
      <c r="C236" s="89">
        <v>21253</v>
      </c>
      <c r="D236" s="81">
        <v>249.481</v>
      </c>
      <c r="E236" s="81">
        <v>2.288</v>
      </c>
      <c r="F236" s="81">
        <f t="shared" si="32"/>
        <v>0.1976832</v>
      </c>
      <c r="G236" s="81">
        <f t="shared" si="35"/>
        <v>6.811443333333333</v>
      </c>
      <c r="H236" s="81">
        <f t="shared" si="36"/>
        <v>1.346507914752</v>
      </c>
      <c r="I236" s="2" t="s">
        <v>121</v>
      </c>
      <c r="J236" s="84">
        <v>2.41352</v>
      </c>
      <c r="K236" s="84">
        <v>14.26064</v>
      </c>
      <c r="L236" s="84">
        <v>3.76017</v>
      </c>
    </row>
    <row r="237" spans="2:12" ht="24">
      <c r="B237" s="2">
        <v>35</v>
      </c>
      <c r="C237" s="89">
        <v>21267</v>
      </c>
      <c r="D237" s="81">
        <v>249.461</v>
      </c>
      <c r="E237" s="81">
        <v>1.912</v>
      </c>
      <c r="F237" s="81">
        <f t="shared" si="32"/>
        <v>0.1651968</v>
      </c>
      <c r="G237" s="81">
        <f t="shared" si="35"/>
        <v>14.399533333333332</v>
      </c>
      <c r="H237" s="81">
        <f t="shared" si="36"/>
        <v>2.37875682816</v>
      </c>
      <c r="I237" s="2" t="s">
        <v>150</v>
      </c>
      <c r="J237" s="84">
        <v>2.79662</v>
      </c>
      <c r="K237" s="84">
        <v>24.9186</v>
      </c>
      <c r="L237" s="84">
        <v>15.48338</v>
      </c>
    </row>
    <row r="238" spans="2:12" s="167" customFormat="1" ht="24">
      <c r="B238" s="163">
        <v>1</v>
      </c>
      <c r="C238" s="164">
        <v>21277</v>
      </c>
      <c r="D238" s="165">
        <v>249.451</v>
      </c>
      <c r="E238" s="165">
        <v>1.477</v>
      </c>
      <c r="F238" s="165">
        <f t="shared" si="32"/>
        <v>0.12761280000000003</v>
      </c>
      <c r="G238" s="165">
        <f t="shared" si="35"/>
        <v>31.89643</v>
      </c>
      <c r="H238" s="165">
        <f t="shared" si="36"/>
        <v>4.0703927423040005</v>
      </c>
      <c r="I238" s="171" t="s">
        <v>45</v>
      </c>
      <c r="J238" s="166">
        <v>30.67944</v>
      </c>
      <c r="K238" s="166">
        <v>37.96477</v>
      </c>
      <c r="L238" s="166">
        <v>27.04508</v>
      </c>
    </row>
    <row r="239" spans="2:12" ht="24">
      <c r="B239" s="2">
        <v>2</v>
      </c>
      <c r="C239" s="89">
        <v>21297</v>
      </c>
      <c r="D239" s="81">
        <v>249.641</v>
      </c>
      <c r="E239" s="81">
        <v>7.166</v>
      </c>
      <c r="F239" s="81">
        <f t="shared" si="32"/>
        <v>0.6191424000000001</v>
      </c>
      <c r="G239" s="81">
        <f t="shared" si="35"/>
        <v>44.489196666666665</v>
      </c>
      <c r="H239" s="81">
        <f t="shared" si="36"/>
        <v>27.545147998272004</v>
      </c>
      <c r="I239" s="172" t="s">
        <v>46</v>
      </c>
      <c r="J239" s="84">
        <v>35.87128</v>
      </c>
      <c r="K239" s="84">
        <v>59.03188</v>
      </c>
      <c r="L239" s="84">
        <v>38.56443</v>
      </c>
    </row>
    <row r="240" spans="2:12" ht="24">
      <c r="B240" s="2">
        <v>3</v>
      </c>
      <c r="C240" s="89">
        <v>21311</v>
      </c>
      <c r="D240" s="81">
        <v>249.451</v>
      </c>
      <c r="E240" s="81">
        <v>1.915</v>
      </c>
      <c r="F240" s="81">
        <f t="shared" si="32"/>
        <v>0.16545600000000002</v>
      </c>
      <c r="G240" s="81">
        <f t="shared" si="35"/>
        <v>7.921926666666667</v>
      </c>
      <c r="H240" s="81">
        <f t="shared" si="36"/>
        <v>1.3107302985600002</v>
      </c>
      <c r="I240" s="172" t="s">
        <v>47</v>
      </c>
      <c r="J240" s="84">
        <v>8.05445</v>
      </c>
      <c r="K240" s="84">
        <v>5.92979</v>
      </c>
      <c r="L240" s="84">
        <v>9.78154</v>
      </c>
    </row>
    <row r="241" spans="2:12" ht="24">
      <c r="B241" s="2">
        <v>4</v>
      </c>
      <c r="C241" s="89">
        <v>21316</v>
      </c>
      <c r="D241" s="81">
        <v>249.511</v>
      </c>
      <c r="E241" s="81">
        <v>3.114</v>
      </c>
      <c r="F241" s="81">
        <f t="shared" si="32"/>
        <v>0.2690496</v>
      </c>
      <c r="G241" s="81">
        <f t="shared" si="35"/>
        <v>3.9847333333333332</v>
      </c>
      <c r="H241" s="81">
        <f t="shared" si="36"/>
        <v>1.07209090944</v>
      </c>
      <c r="I241" s="172" t="s">
        <v>48</v>
      </c>
      <c r="J241" s="84">
        <v>3.34728</v>
      </c>
      <c r="K241" s="84">
        <v>3.39605</v>
      </c>
      <c r="L241" s="84">
        <v>5.21087</v>
      </c>
    </row>
    <row r="242" spans="2:12" ht="24">
      <c r="B242" s="2">
        <v>5</v>
      </c>
      <c r="C242" s="89">
        <v>21330</v>
      </c>
      <c r="D242" s="81">
        <v>249.481</v>
      </c>
      <c r="E242" s="81">
        <v>2.425</v>
      </c>
      <c r="F242" s="81">
        <f t="shared" si="32"/>
        <v>0.20951999999999998</v>
      </c>
      <c r="G242" s="81">
        <f t="shared" si="35"/>
        <v>7.930893333333333</v>
      </c>
      <c r="H242" s="81">
        <f t="shared" si="36"/>
        <v>1.6616807711999997</v>
      </c>
      <c r="I242" s="172" t="s">
        <v>49</v>
      </c>
      <c r="J242" s="84">
        <v>8.3829</v>
      </c>
      <c r="K242" s="84">
        <v>7.56757</v>
      </c>
      <c r="L242" s="84">
        <v>7.84221</v>
      </c>
    </row>
    <row r="243" spans="2:12" ht="24">
      <c r="B243" s="2">
        <v>6</v>
      </c>
      <c r="C243" s="89">
        <v>21338</v>
      </c>
      <c r="D243" s="81">
        <v>249.481</v>
      </c>
      <c r="E243" s="81">
        <v>2.275</v>
      </c>
      <c r="F243" s="81">
        <f t="shared" si="32"/>
        <v>0.19656</v>
      </c>
      <c r="G243" s="81">
        <f t="shared" si="35"/>
        <v>18.498913333333334</v>
      </c>
      <c r="H243" s="81">
        <f t="shared" si="36"/>
        <v>3.6361464048000003</v>
      </c>
      <c r="I243" s="172" t="s">
        <v>50</v>
      </c>
      <c r="J243" s="84">
        <v>19.77913</v>
      </c>
      <c r="K243" s="84">
        <v>14.50948</v>
      </c>
      <c r="L243" s="84">
        <v>21.20813</v>
      </c>
    </row>
    <row r="244" spans="2:12" ht="24">
      <c r="B244" s="2">
        <v>7</v>
      </c>
      <c r="C244" s="89">
        <v>21344</v>
      </c>
      <c r="D244" s="81">
        <v>249.471</v>
      </c>
      <c r="E244" s="81">
        <v>1.746</v>
      </c>
      <c r="F244" s="81">
        <f t="shared" si="32"/>
        <v>0.1508544</v>
      </c>
      <c r="G244" s="81">
        <f t="shared" si="35"/>
        <v>35.829456666666665</v>
      </c>
      <c r="H244" s="81">
        <f t="shared" si="36"/>
        <v>5.405031187776</v>
      </c>
      <c r="I244" s="172" t="s">
        <v>51</v>
      </c>
      <c r="J244" s="84">
        <v>49.37923</v>
      </c>
      <c r="K244" s="84">
        <v>25.86717</v>
      </c>
      <c r="L244" s="84">
        <v>32.24197</v>
      </c>
    </row>
    <row r="245" spans="2:12" ht="24">
      <c r="B245" s="2">
        <v>8</v>
      </c>
      <c r="C245" s="89">
        <v>21358</v>
      </c>
      <c r="D245" s="81">
        <v>249.491</v>
      </c>
      <c r="E245" s="81">
        <v>3.016</v>
      </c>
      <c r="F245" s="81">
        <f t="shared" si="32"/>
        <v>0.2605824</v>
      </c>
      <c r="G245" s="81">
        <f t="shared" si="35"/>
        <v>22.802126666666666</v>
      </c>
      <c r="H245" s="81">
        <f t="shared" si="36"/>
        <v>5.941832891903999</v>
      </c>
      <c r="I245" s="172" t="s">
        <v>92</v>
      </c>
      <c r="J245" s="84">
        <v>21.92904</v>
      </c>
      <c r="K245" s="84">
        <v>24.9066</v>
      </c>
      <c r="L245" s="84">
        <v>21.57074</v>
      </c>
    </row>
    <row r="246" spans="2:12" ht="24">
      <c r="B246" s="2">
        <v>9</v>
      </c>
      <c r="C246" s="89">
        <v>21372</v>
      </c>
      <c r="D246" s="81">
        <v>249.431</v>
      </c>
      <c r="E246" s="81">
        <v>1.866</v>
      </c>
      <c r="F246" s="81">
        <f t="shared" si="32"/>
        <v>0.16122240000000002</v>
      </c>
      <c r="G246" s="81">
        <f t="shared" si="35"/>
        <v>32.83300666666667</v>
      </c>
      <c r="H246" s="81">
        <f t="shared" si="36"/>
        <v>5.293416134016001</v>
      </c>
      <c r="I246" s="172" t="s">
        <v>93</v>
      </c>
      <c r="J246" s="84">
        <v>24.24037</v>
      </c>
      <c r="K246" s="84">
        <v>30.52905</v>
      </c>
      <c r="L246" s="84">
        <v>43.7296</v>
      </c>
    </row>
    <row r="247" spans="2:12" ht="24">
      <c r="B247" s="2">
        <v>10</v>
      </c>
      <c r="C247" s="89">
        <v>21381</v>
      </c>
      <c r="D247" s="81">
        <v>249.561</v>
      </c>
      <c r="E247" s="81">
        <v>5.041</v>
      </c>
      <c r="F247" s="81">
        <f t="shared" si="32"/>
        <v>0.43554240000000005</v>
      </c>
      <c r="G247" s="81">
        <f t="shared" si="35"/>
        <v>67.91788666666666</v>
      </c>
      <c r="H247" s="81">
        <f t="shared" si="36"/>
        <v>29.581119361728</v>
      </c>
      <c r="I247" s="172" t="s">
        <v>94</v>
      </c>
      <c r="J247" s="84">
        <v>72.73012</v>
      </c>
      <c r="K247" s="84">
        <v>75.90666</v>
      </c>
      <c r="L247" s="84">
        <v>55.11688</v>
      </c>
    </row>
    <row r="248" spans="2:12" ht="24">
      <c r="B248" s="2">
        <v>11</v>
      </c>
      <c r="C248" s="89">
        <v>21395</v>
      </c>
      <c r="D248" s="81">
        <v>249.791</v>
      </c>
      <c r="E248" s="81">
        <v>13.22</v>
      </c>
      <c r="F248" s="81">
        <f t="shared" si="32"/>
        <v>1.1422080000000001</v>
      </c>
      <c r="G248" s="81">
        <f t="shared" si="35"/>
        <v>43.45675333333333</v>
      </c>
      <c r="H248" s="81">
        <f t="shared" si="36"/>
        <v>49.636651311360005</v>
      </c>
      <c r="I248" s="172" t="s">
        <v>95</v>
      </c>
      <c r="J248" s="84">
        <v>46.74055</v>
      </c>
      <c r="K248" s="84">
        <v>53.97099</v>
      </c>
      <c r="L248" s="84">
        <v>29.65872</v>
      </c>
    </row>
    <row r="249" spans="2:12" ht="24">
      <c r="B249" s="2">
        <v>12</v>
      </c>
      <c r="C249" s="89">
        <v>21407</v>
      </c>
      <c r="D249" s="81">
        <v>249.931</v>
      </c>
      <c r="E249" s="81">
        <v>20.823</v>
      </c>
      <c r="F249" s="81">
        <f t="shared" si="32"/>
        <v>1.7991072000000001</v>
      </c>
      <c r="G249" s="81">
        <f t="shared" si="35"/>
        <v>42.21666666666667</v>
      </c>
      <c r="H249" s="81">
        <f t="shared" si="36"/>
        <v>75.95230896000001</v>
      </c>
      <c r="I249" s="172" t="s">
        <v>96</v>
      </c>
      <c r="J249" s="84">
        <v>32.67653</v>
      </c>
      <c r="K249" s="84">
        <v>27.91926</v>
      </c>
      <c r="L249" s="84">
        <v>66.05421</v>
      </c>
    </row>
    <row r="250" spans="2:12" ht="24">
      <c r="B250" s="2">
        <v>13</v>
      </c>
      <c r="C250" s="89">
        <v>21415</v>
      </c>
      <c r="D250" s="81">
        <v>250.191</v>
      </c>
      <c r="E250" s="81">
        <v>34.74</v>
      </c>
      <c r="F250" s="81">
        <f t="shared" si="32"/>
        <v>3.001536</v>
      </c>
      <c r="G250" s="81">
        <f t="shared" si="35"/>
        <v>38.381859999999996</v>
      </c>
      <c r="H250" s="81">
        <f t="shared" si="36"/>
        <v>115.20453453696</v>
      </c>
      <c r="I250" s="172" t="s">
        <v>97</v>
      </c>
      <c r="J250" s="84">
        <v>31.40166</v>
      </c>
      <c r="K250" s="84">
        <v>41.89997</v>
      </c>
      <c r="L250" s="84">
        <v>41.84395</v>
      </c>
    </row>
    <row r="251" spans="2:12" ht="24">
      <c r="B251" s="2">
        <v>14</v>
      </c>
      <c r="C251" s="89">
        <v>21421</v>
      </c>
      <c r="D251" s="81">
        <v>249.791</v>
      </c>
      <c r="E251" s="81">
        <v>14.669</v>
      </c>
      <c r="F251" s="81">
        <f t="shared" si="32"/>
        <v>1.2674016000000001</v>
      </c>
      <c r="G251" s="81">
        <f t="shared" si="35"/>
        <v>34.09475666666666</v>
      </c>
      <c r="H251" s="81">
        <f t="shared" si="36"/>
        <v>43.211749150944</v>
      </c>
      <c r="I251" s="172" t="s">
        <v>98</v>
      </c>
      <c r="J251" s="84">
        <v>32.27719</v>
      </c>
      <c r="K251" s="84">
        <v>33.99798</v>
      </c>
      <c r="L251" s="84">
        <v>36.0091</v>
      </c>
    </row>
    <row r="252" spans="2:12" ht="24">
      <c r="B252" s="2">
        <v>15</v>
      </c>
      <c r="C252" s="89">
        <v>21432</v>
      </c>
      <c r="D252" s="81">
        <v>250.191</v>
      </c>
      <c r="E252" s="81">
        <v>30.982</v>
      </c>
      <c r="F252" s="81">
        <f t="shared" si="32"/>
        <v>2.6768448</v>
      </c>
      <c r="G252" s="81">
        <f aca="true" t="shared" si="37" ref="G252:G294">+AVERAGE(J252:L252)</f>
        <v>289.3010366666667</v>
      </c>
      <c r="H252" s="81">
        <f aca="true" t="shared" si="38" ref="H252:H294">G252*F252</f>
        <v>774.4139756357761</v>
      </c>
      <c r="I252" s="172" t="s">
        <v>99</v>
      </c>
      <c r="J252" s="84">
        <v>302.71296</v>
      </c>
      <c r="K252" s="84">
        <v>278.58216</v>
      </c>
      <c r="L252" s="84">
        <v>286.60799</v>
      </c>
    </row>
    <row r="253" spans="2:12" ht="24">
      <c r="B253" s="2">
        <v>16</v>
      </c>
      <c r="C253" s="89">
        <v>21437</v>
      </c>
      <c r="D253" s="81">
        <v>249.961</v>
      </c>
      <c r="E253" s="81">
        <v>23.623</v>
      </c>
      <c r="F253" s="81">
        <f t="shared" si="32"/>
        <v>2.0410272000000003</v>
      </c>
      <c r="G253" s="81">
        <f t="shared" si="37"/>
        <v>55.07699</v>
      </c>
      <c r="H253" s="81">
        <f t="shared" si="38"/>
        <v>112.41363468412801</v>
      </c>
      <c r="I253" s="172" t="s">
        <v>100</v>
      </c>
      <c r="J253" s="84">
        <v>42.80433</v>
      </c>
      <c r="K253" s="84">
        <v>41.48822</v>
      </c>
      <c r="L253" s="84">
        <v>80.93842</v>
      </c>
    </row>
    <row r="254" spans="2:12" ht="24">
      <c r="B254" s="2">
        <v>17</v>
      </c>
      <c r="C254" s="89">
        <v>21450</v>
      </c>
      <c r="D254" s="81">
        <v>249.791</v>
      </c>
      <c r="E254" s="81">
        <v>16.6</v>
      </c>
      <c r="F254" s="81">
        <f t="shared" si="32"/>
        <v>1.4342400000000002</v>
      </c>
      <c r="G254" s="81">
        <f t="shared" si="37"/>
        <v>18.013046666666668</v>
      </c>
      <c r="H254" s="81">
        <f t="shared" si="38"/>
        <v>25.835032051200006</v>
      </c>
      <c r="I254" s="172" t="s">
        <v>101</v>
      </c>
      <c r="J254" s="84">
        <v>25.94459</v>
      </c>
      <c r="K254" s="84">
        <v>19.90088</v>
      </c>
      <c r="L254" s="84">
        <v>8.19367</v>
      </c>
    </row>
    <row r="255" spans="2:12" ht="24">
      <c r="B255" s="2">
        <v>18</v>
      </c>
      <c r="C255" s="89">
        <v>21464</v>
      </c>
      <c r="D255" s="81">
        <v>249.731</v>
      </c>
      <c r="E255" s="81">
        <v>13.041</v>
      </c>
      <c r="F255" s="81">
        <f t="shared" si="32"/>
        <v>1.1267424000000001</v>
      </c>
      <c r="G255" s="81">
        <f t="shared" si="37"/>
        <v>31.732316666666666</v>
      </c>
      <c r="H255" s="81">
        <f t="shared" si="38"/>
        <v>35.75414663856</v>
      </c>
      <c r="I255" s="172" t="s">
        <v>102</v>
      </c>
      <c r="J255" s="84">
        <v>31.70273</v>
      </c>
      <c r="K255" s="84">
        <v>32.76642</v>
      </c>
      <c r="L255" s="84">
        <v>30.7278</v>
      </c>
    </row>
    <row r="256" spans="2:12" ht="24">
      <c r="B256" s="2">
        <v>19</v>
      </c>
      <c r="C256" s="89">
        <v>21479</v>
      </c>
      <c r="D256" s="81">
        <v>249.711</v>
      </c>
      <c r="E256" s="81">
        <v>11.557</v>
      </c>
      <c r="F256" s="81">
        <f t="shared" si="32"/>
        <v>0.9985248000000001</v>
      </c>
      <c r="G256" s="81">
        <f t="shared" si="37"/>
        <v>35.344719999999995</v>
      </c>
      <c r="H256" s="81">
        <f t="shared" si="38"/>
        <v>35.292579469056</v>
      </c>
      <c r="I256" s="172" t="s">
        <v>103</v>
      </c>
      <c r="J256" s="84">
        <v>25.58811</v>
      </c>
      <c r="K256" s="84">
        <v>44.15928</v>
      </c>
      <c r="L256" s="84">
        <v>36.28677</v>
      </c>
    </row>
    <row r="257" spans="2:12" ht="24">
      <c r="B257" s="2">
        <v>20</v>
      </c>
      <c r="C257" s="89">
        <v>21486</v>
      </c>
      <c r="D257" s="81">
        <v>249.641</v>
      </c>
      <c r="E257" s="81">
        <v>8.218</v>
      </c>
      <c r="F257" s="81">
        <f t="shared" si="32"/>
        <v>0.7100352000000001</v>
      </c>
      <c r="G257" s="81">
        <f t="shared" si="37"/>
        <v>13.281933333333333</v>
      </c>
      <c r="H257" s="81">
        <f t="shared" si="38"/>
        <v>9.43064019072</v>
      </c>
      <c r="I257" s="172" t="s">
        <v>104</v>
      </c>
      <c r="J257" s="84">
        <v>25.56611</v>
      </c>
      <c r="K257" s="84">
        <v>6.26419</v>
      </c>
      <c r="L257" s="84">
        <v>8.0155</v>
      </c>
    </row>
    <row r="258" spans="2:12" ht="24">
      <c r="B258" s="2">
        <v>21</v>
      </c>
      <c r="C258" s="89">
        <v>21492</v>
      </c>
      <c r="D258" s="81">
        <v>249.62</v>
      </c>
      <c r="E258" s="81">
        <v>8.968</v>
      </c>
      <c r="F258" s="81">
        <f t="shared" si="32"/>
        <v>0.7748352000000001</v>
      </c>
      <c r="G258" s="81">
        <f t="shared" si="37"/>
        <v>22.002056666666665</v>
      </c>
      <c r="H258" s="81">
        <f t="shared" si="38"/>
        <v>17.047967977728</v>
      </c>
      <c r="I258" s="172" t="s">
        <v>105</v>
      </c>
      <c r="J258" s="84">
        <v>27.74955</v>
      </c>
      <c r="K258" s="84">
        <v>19.45044</v>
      </c>
      <c r="L258" s="84">
        <v>18.80618</v>
      </c>
    </row>
    <row r="259" spans="2:12" ht="24">
      <c r="B259" s="2">
        <v>22</v>
      </c>
      <c r="C259" s="89">
        <v>21498</v>
      </c>
      <c r="D259" s="81">
        <v>249.59</v>
      </c>
      <c r="E259" s="81">
        <v>6.762</v>
      </c>
      <c r="F259" s="81">
        <f t="shared" si="32"/>
        <v>0.5842368</v>
      </c>
      <c r="G259" s="81">
        <f t="shared" si="37"/>
        <v>10.72078</v>
      </c>
      <c r="H259" s="81">
        <f t="shared" si="38"/>
        <v>6.263474200704</v>
      </c>
      <c r="I259" s="172" t="s">
        <v>106</v>
      </c>
      <c r="J259" s="84">
        <v>9.27644</v>
      </c>
      <c r="K259" s="84">
        <v>7.96813</v>
      </c>
      <c r="L259" s="84">
        <v>14.91777</v>
      </c>
    </row>
    <row r="260" spans="2:12" ht="24">
      <c r="B260" s="2">
        <v>23</v>
      </c>
      <c r="C260" s="89">
        <v>21514</v>
      </c>
      <c r="D260" s="81">
        <v>249.55</v>
      </c>
      <c r="E260" s="81">
        <v>5.906</v>
      </c>
      <c r="F260" s="81">
        <f t="shared" si="32"/>
        <v>0.5102784</v>
      </c>
      <c r="G260" s="81">
        <f t="shared" si="37"/>
        <v>13.457756666666668</v>
      </c>
      <c r="H260" s="81">
        <f t="shared" si="38"/>
        <v>6.8672025394560015</v>
      </c>
      <c r="I260" s="172" t="s">
        <v>107</v>
      </c>
      <c r="J260" s="84">
        <v>7.19006</v>
      </c>
      <c r="K260" s="84">
        <v>12.57814</v>
      </c>
      <c r="L260" s="84">
        <v>20.60507</v>
      </c>
    </row>
    <row r="261" spans="2:12" ht="24">
      <c r="B261" s="2">
        <v>24</v>
      </c>
      <c r="C261" s="89">
        <v>21527</v>
      </c>
      <c r="D261" s="81">
        <v>249.591</v>
      </c>
      <c r="E261" s="81">
        <v>8.509</v>
      </c>
      <c r="F261" s="81">
        <f t="shared" si="32"/>
        <v>0.7351776000000001</v>
      </c>
      <c r="G261" s="81">
        <f t="shared" si="37"/>
        <v>19.590680000000003</v>
      </c>
      <c r="H261" s="81">
        <f t="shared" si="38"/>
        <v>14.402629104768003</v>
      </c>
      <c r="I261" s="172" t="s">
        <v>108</v>
      </c>
      <c r="J261" s="84">
        <v>28.45284</v>
      </c>
      <c r="K261" s="84">
        <v>8.47083</v>
      </c>
      <c r="L261" s="84">
        <v>21.84837</v>
      </c>
    </row>
    <row r="262" spans="2:12" ht="24">
      <c r="B262" s="2">
        <v>25</v>
      </c>
      <c r="C262" s="89">
        <v>21533</v>
      </c>
      <c r="D262" s="81">
        <v>249.541</v>
      </c>
      <c r="E262" s="81">
        <v>5.322</v>
      </c>
      <c r="F262" s="81">
        <f t="shared" si="32"/>
        <v>0.45982080000000003</v>
      </c>
      <c r="G262" s="81">
        <f t="shared" si="37"/>
        <v>15.23646</v>
      </c>
      <c r="H262" s="81">
        <f t="shared" si="38"/>
        <v>7.0060412263680005</v>
      </c>
      <c r="I262" s="172" t="s">
        <v>87</v>
      </c>
      <c r="J262" s="84">
        <v>14.81481</v>
      </c>
      <c r="K262" s="84">
        <v>16.06755</v>
      </c>
      <c r="L262" s="84">
        <v>14.82702</v>
      </c>
    </row>
    <row r="263" spans="2:12" ht="24">
      <c r="B263" s="2">
        <v>26</v>
      </c>
      <c r="C263" s="89">
        <v>21554</v>
      </c>
      <c r="D263" s="81">
        <v>249.5</v>
      </c>
      <c r="E263" s="81">
        <v>4.21</v>
      </c>
      <c r="F263" s="81">
        <f t="shared" si="32"/>
        <v>0.363744</v>
      </c>
      <c r="G263" s="81">
        <f t="shared" si="37"/>
        <v>5.391416666666667</v>
      </c>
      <c r="H263" s="81">
        <f t="shared" si="38"/>
        <v>1.9610954640000002</v>
      </c>
      <c r="I263" s="172" t="s">
        <v>88</v>
      </c>
      <c r="J263" s="84">
        <v>8.88202</v>
      </c>
      <c r="K263" s="84">
        <v>1.72682</v>
      </c>
      <c r="L263" s="84">
        <v>5.56541</v>
      </c>
    </row>
    <row r="264" spans="2:12" ht="24">
      <c r="B264" s="2">
        <v>27</v>
      </c>
      <c r="C264" s="89">
        <v>21570</v>
      </c>
      <c r="D264" s="81">
        <v>249.48</v>
      </c>
      <c r="E264" s="81">
        <v>2.76</v>
      </c>
      <c r="F264" s="81">
        <f t="shared" si="32"/>
        <v>0.23846399999999998</v>
      </c>
      <c r="G264" s="81">
        <f t="shared" si="37"/>
        <v>3.027286666666667</v>
      </c>
      <c r="H264" s="81">
        <f t="shared" si="38"/>
        <v>0.72189888768</v>
      </c>
      <c r="I264" s="172" t="s">
        <v>89</v>
      </c>
      <c r="J264" s="84">
        <v>6.53554</v>
      </c>
      <c r="K264" s="84">
        <v>1.77727</v>
      </c>
      <c r="L264" s="84">
        <v>0.76905</v>
      </c>
    </row>
    <row r="265" spans="2:12" ht="24">
      <c r="B265" s="2">
        <v>28</v>
      </c>
      <c r="C265" s="89">
        <v>21575</v>
      </c>
      <c r="D265" s="81">
        <v>249.49</v>
      </c>
      <c r="E265" s="81">
        <v>3.052</v>
      </c>
      <c r="F265" s="81">
        <f t="shared" si="32"/>
        <v>0.2636928</v>
      </c>
      <c r="G265" s="81">
        <f t="shared" si="37"/>
        <v>18.96646</v>
      </c>
      <c r="H265" s="81">
        <f t="shared" si="38"/>
        <v>5.001318943488</v>
      </c>
      <c r="I265" s="172" t="s">
        <v>90</v>
      </c>
      <c r="J265" s="84">
        <v>38.052</v>
      </c>
      <c r="K265" s="84">
        <v>15.17545</v>
      </c>
      <c r="L265" s="84">
        <v>3.67193</v>
      </c>
    </row>
    <row r="266" spans="2:12" ht="24">
      <c r="B266" s="2">
        <v>29</v>
      </c>
      <c r="C266" s="89">
        <v>21583</v>
      </c>
      <c r="D266" s="81">
        <v>249.49</v>
      </c>
      <c r="E266" s="81">
        <v>2.81</v>
      </c>
      <c r="F266" s="81">
        <f t="shared" si="32"/>
        <v>0.24278400000000003</v>
      </c>
      <c r="G266" s="81">
        <f t="shared" si="37"/>
        <v>42.957406666666664</v>
      </c>
      <c r="H266" s="81">
        <f t="shared" si="38"/>
        <v>10.42937102016</v>
      </c>
      <c r="I266" s="172" t="s">
        <v>91</v>
      </c>
      <c r="J266" s="84">
        <v>34.69298</v>
      </c>
      <c r="K266" s="84">
        <v>51.13702</v>
      </c>
      <c r="L266" s="84">
        <v>43.04222</v>
      </c>
    </row>
    <row r="267" spans="2:12" ht="24">
      <c r="B267" s="2">
        <v>30</v>
      </c>
      <c r="C267" s="89">
        <v>21596</v>
      </c>
      <c r="D267" s="81">
        <v>249.48</v>
      </c>
      <c r="E267" s="81">
        <v>2.49</v>
      </c>
      <c r="F267" s="81">
        <f t="shared" si="32"/>
        <v>0.21513600000000002</v>
      </c>
      <c r="G267" s="81">
        <f t="shared" si="37"/>
        <v>25.911003333333337</v>
      </c>
      <c r="H267" s="81">
        <f t="shared" si="38"/>
        <v>5.574389613120001</v>
      </c>
      <c r="I267" s="172" t="s">
        <v>109</v>
      </c>
      <c r="J267" s="84">
        <v>12.35375</v>
      </c>
      <c r="K267" s="84">
        <v>23.30109</v>
      </c>
      <c r="L267" s="84">
        <v>42.07817</v>
      </c>
    </row>
    <row r="268" spans="2:12" ht="24">
      <c r="B268" s="2">
        <v>31</v>
      </c>
      <c r="C268" s="89">
        <v>21604</v>
      </c>
      <c r="D268" s="81">
        <v>249.45</v>
      </c>
      <c r="E268" s="81">
        <v>1.93</v>
      </c>
      <c r="F268" s="81">
        <f t="shared" si="32"/>
        <v>0.166752</v>
      </c>
      <c r="G268" s="81">
        <f t="shared" si="37"/>
        <v>45.040803333333336</v>
      </c>
      <c r="H268" s="81">
        <f t="shared" si="38"/>
        <v>7.510644037440001</v>
      </c>
      <c r="I268" s="172" t="s">
        <v>110</v>
      </c>
      <c r="J268" s="84">
        <v>26.18432</v>
      </c>
      <c r="K268" s="84">
        <v>52.25267</v>
      </c>
      <c r="L268" s="84">
        <v>56.68542</v>
      </c>
    </row>
    <row r="269" spans="2:12" ht="24">
      <c r="B269" s="2">
        <v>32</v>
      </c>
      <c r="C269" s="89">
        <v>21616</v>
      </c>
      <c r="D269" s="81">
        <v>249.44</v>
      </c>
      <c r="E269" s="81">
        <v>1.75</v>
      </c>
      <c r="F269" s="81">
        <f t="shared" si="32"/>
        <v>0.1512</v>
      </c>
      <c r="G269" s="81">
        <f t="shared" si="37"/>
        <v>2.377157</v>
      </c>
      <c r="H269" s="81">
        <f t="shared" si="38"/>
        <v>0.3594261384</v>
      </c>
      <c r="I269" s="172" t="s">
        <v>111</v>
      </c>
      <c r="J269" s="84">
        <v>0.397701</v>
      </c>
      <c r="K269" s="84">
        <v>0</v>
      </c>
      <c r="L269" s="84">
        <v>6.73377</v>
      </c>
    </row>
    <row r="270" spans="2:12" ht="24">
      <c r="B270" s="2">
        <v>33</v>
      </c>
      <c r="C270" s="89">
        <v>21631</v>
      </c>
      <c r="D270" s="81">
        <v>249.4</v>
      </c>
      <c r="E270" s="81">
        <v>1.43</v>
      </c>
      <c r="F270" s="81">
        <f t="shared" si="32"/>
        <v>0.123552</v>
      </c>
      <c r="G270" s="81">
        <f t="shared" si="37"/>
        <v>10.429346666666667</v>
      </c>
      <c r="H270" s="81">
        <f t="shared" si="38"/>
        <v>1.2885666393600002</v>
      </c>
      <c r="I270" s="172" t="s">
        <v>112</v>
      </c>
      <c r="J270" s="84">
        <v>10.84458</v>
      </c>
      <c r="K270" s="84">
        <v>9.95863</v>
      </c>
      <c r="L270" s="84">
        <v>10.48483</v>
      </c>
    </row>
    <row r="271" spans="2:12" s="178" customFormat="1" ht="24">
      <c r="B271" s="173">
        <v>34</v>
      </c>
      <c r="C271" s="174">
        <v>21640</v>
      </c>
      <c r="D271" s="175">
        <v>249.38</v>
      </c>
      <c r="E271" s="175">
        <v>1.49</v>
      </c>
      <c r="F271" s="175">
        <f t="shared" si="32"/>
        <v>0.12873600000000002</v>
      </c>
      <c r="G271" s="175">
        <f t="shared" si="37"/>
        <v>18.788256666666665</v>
      </c>
      <c r="H271" s="175">
        <f t="shared" si="38"/>
        <v>2.41872501024</v>
      </c>
      <c r="I271" s="176" t="s">
        <v>121</v>
      </c>
      <c r="J271" s="177">
        <v>26.76825</v>
      </c>
      <c r="K271" s="177">
        <v>8.74929</v>
      </c>
      <c r="L271" s="177">
        <v>20.84723</v>
      </c>
    </row>
    <row r="272" spans="2:12" ht="24">
      <c r="B272" s="2">
        <v>1</v>
      </c>
      <c r="C272" s="89">
        <v>21644</v>
      </c>
      <c r="D272" s="81">
        <v>249.51</v>
      </c>
      <c r="E272" s="81">
        <v>1.29</v>
      </c>
      <c r="F272" s="81">
        <f t="shared" si="32"/>
        <v>0.11145600000000001</v>
      </c>
      <c r="G272" s="81">
        <f t="shared" si="37"/>
        <v>28.121936666666667</v>
      </c>
      <c r="H272" s="81">
        <f t="shared" si="38"/>
        <v>3.1343585731200005</v>
      </c>
      <c r="I272" s="172" t="s">
        <v>45</v>
      </c>
      <c r="J272" s="84">
        <v>28.64067</v>
      </c>
      <c r="K272" s="84">
        <v>26.86678</v>
      </c>
      <c r="L272" s="84">
        <v>28.85836</v>
      </c>
    </row>
    <row r="273" spans="2:12" ht="24">
      <c r="B273" s="2">
        <v>2</v>
      </c>
      <c r="C273" s="89">
        <v>21667</v>
      </c>
      <c r="D273" s="81">
        <v>249.43</v>
      </c>
      <c r="E273" s="81">
        <v>1.04</v>
      </c>
      <c r="F273" s="81">
        <f t="shared" si="32"/>
        <v>0.089856</v>
      </c>
      <c r="G273" s="81">
        <f t="shared" si="37"/>
        <v>34.44031666666667</v>
      </c>
      <c r="H273" s="81">
        <f t="shared" si="38"/>
        <v>3.0946690944000004</v>
      </c>
      <c r="I273" s="172" t="s">
        <v>46</v>
      </c>
      <c r="J273" s="84">
        <v>28.44098</v>
      </c>
      <c r="K273" s="84">
        <v>50.29441</v>
      </c>
      <c r="L273" s="84">
        <v>24.58556</v>
      </c>
    </row>
    <row r="274" spans="2:12" ht="24">
      <c r="B274" s="2">
        <v>3</v>
      </c>
      <c r="C274" s="89">
        <v>21671</v>
      </c>
      <c r="D274" s="81">
        <v>249.6</v>
      </c>
      <c r="E274" s="81">
        <v>3.387</v>
      </c>
      <c r="F274" s="81">
        <f t="shared" si="32"/>
        <v>0.29263680000000003</v>
      </c>
      <c r="G274" s="81">
        <f t="shared" si="37"/>
        <v>14.27614</v>
      </c>
      <c r="H274" s="81">
        <f t="shared" si="38"/>
        <v>4.177723925952001</v>
      </c>
      <c r="I274" s="172" t="s">
        <v>47</v>
      </c>
      <c r="J274" s="84">
        <v>22.80722</v>
      </c>
      <c r="K274" s="84">
        <v>8.7841</v>
      </c>
      <c r="L274" s="84">
        <v>11.2371</v>
      </c>
    </row>
    <row r="275" spans="2:12" ht="24">
      <c r="B275" s="2">
        <v>4</v>
      </c>
      <c r="C275" s="89">
        <v>21686</v>
      </c>
      <c r="D275" s="81">
        <v>249.44</v>
      </c>
      <c r="E275" s="81">
        <v>1.3</v>
      </c>
      <c r="F275" s="81">
        <f aca="true" t="shared" si="39" ref="F275:F374">E275*0.0864</f>
        <v>0.11232</v>
      </c>
      <c r="G275" s="81">
        <f t="shared" si="37"/>
        <v>3.76689</v>
      </c>
      <c r="H275" s="81">
        <f t="shared" si="38"/>
        <v>0.4230970848</v>
      </c>
      <c r="I275" s="172" t="s">
        <v>48</v>
      </c>
      <c r="J275" s="84">
        <v>0.70057</v>
      </c>
      <c r="K275" s="84">
        <v>0.39565</v>
      </c>
      <c r="L275" s="84">
        <v>10.20445</v>
      </c>
    </row>
    <row r="276" spans="2:12" ht="24">
      <c r="B276" s="2">
        <v>5</v>
      </c>
      <c r="C276" s="89">
        <v>21693</v>
      </c>
      <c r="D276" s="81">
        <v>249.5</v>
      </c>
      <c r="E276" s="81">
        <v>2.65</v>
      </c>
      <c r="F276" s="81">
        <f t="shared" si="39"/>
        <v>0.22896</v>
      </c>
      <c r="G276" s="81">
        <f t="shared" si="37"/>
        <v>1.8681466666666668</v>
      </c>
      <c r="H276" s="81">
        <f t="shared" si="38"/>
        <v>0.42773086080000006</v>
      </c>
      <c r="I276" s="172" t="s">
        <v>49</v>
      </c>
      <c r="J276" s="84">
        <v>3.36625</v>
      </c>
      <c r="K276" s="84">
        <v>0.45471</v>
      </c>
      <c r="L276" s="84">
        <v>1.78348</v>
      </c>
    </row>
    <row r="277" spans="2:12" ht="24">
      <c r="B277" s="2">
        <v>6</v>
      </c>
      <c r="C277" s="89">
        <v>21707</v>
      </c>
      <c r="D277" s="81">
        <v>249.78</v>
      </c>
      <c r="E277" s="81">
        <v>8.45</v>
      </c>
      <c r="F277" s="81">
        <f t="shared" si="39"/>
        <v>0.73008</v>
      </c>
      <c r="G277" s="81">
        <f t="shared" si="37"/>
        <v>107.25436666666667</v>
      </c>
      <c r="H277" s="81">
        <f t="shared" si="38"/>
        <v>78.304268016</v>
      </c>
      <c r="I277" s="172" t="s">
        <v>50</v>
      </c>
      <c r="J277" s="84">
        <v>110.2249</v>
      </c>
      <c r="K277" s="84">
        <v>115.82734</v>
      </c>
      <c r="L277" s="84">
        <v>95.71086</v>
      </c>
    </row>
    <row r="278" spans="2:12" ht="24">
      <c r="B278" s="2">
        <v>7</v>
      </c>
      <c r="C278" s="89">
        <v>21714</v>
      </c>
      <c r="D278" s="81">
        <v>249.52</v>
      </c>
      <c r="E278" s="81">
        <v>4.06</v>
      </c>
      <c r="F278" s="81">
        <f t="shared" si="39"/>
        <v>0.350784</v>
      </c>
      <c r="G278" s="81">
        <f t="shared" si="37"/>
        <v>82.92018666666667</v>
      </c>
      <c r="H278" s="81">
        <f t="shared" si="38"/>
        <v>29.08707475968</v>
      </c>
      <c r="I278" s="172" t="s">
        <v>51</v>
      </c>
      <c r="J278" s="84">
        <v>86.14761</v>
      </c>
      <c r="K278" s="84">
        <v>72.45941</v>
      </c>
      <c r="L278" s="84">
        <v>90.15354</v>
      </c>
    </row>
    <row r="279" spans="2:12" ht="24">
      <c r="B279" s="2">
        <v>8</v>
      </c>
      <c r="C279" s="89">
        <v>21722</v>
      </c>
      <c r="D279" s="81">
        <v>249.86</v>
      </c>
      <c r="E279" s="81">
        <v>8.35</v>
      </c>
      <c r="F279" s="81">
        <f t="shared" si="39"/>
        <v>0.72144</v>
      </c>
      <c r="G279" s="81">
        <f t="shared" si="37"/>
        <v>156.42431666666664</v>
      </c>
      <c r="H279" s="81">
        <f t="shared" si="38"/>
        <v>112.85075901599998</v>
      </c>
      <c r="I279" s="2" t="s">
        <v>92</v>
      </c>
      <c r="J279" s="84">
        <v>150.0133</v>
      </c>
      <c r="K279" s="84">
        <v>170.27684</v>
      </c>
      <c r="L279" s="84">
        <v>148.98281</v>
      </c>
    </row>
    <row r="280" spans="2:12" ht="24">
      <c r="B280" s="2">
        <v>9</v>
      </c>
      <c r="C280" s="89">
        <v>21735</v>
      </c>
      <c r="D280" s="81">
        <v>249.74</v>
      </c>
      <c r="E280" s="81">
        <v>12.35</v>
      </c>
      <c r="F280" s="81">
        <f t="shared" si="39"/>
        <v>1.06704</v>
      </c>
      <c r="G280" s="81">
        <f t="shared" si="37"/>
        <v>153.83514</v>
      </c>
      <c r="H280" s="81">
        <f t="shared" si="38"/>
        <v>164.1482477856</v>
      </c>
      <c r="I280" s="172" t="s">
        <v>93</v>
      </c>
      <c r="J280" s="84">
        <v>164.9352</v>
      </c>
      <c r="K280" s="84">
        <v>151.07396</v>
      </c>
      <c r="L280" s="84">
        <v>145.49626</v>
      </c>
    </row>
    <row r="281" spans="2:12" ht="24">
      <c r="B281" s="2">
        <v>10</v>
      </c>
      <c r="C281" s="89">
        <v>21742</v>
      </c>
      <c r="D281" s="81">
        <v>249.72</v>
      </c>
      <c r="E281" s="81">
        <v>12</v>
      </c>
      <c r="F281" s="81">
        <f t="shared" si="39"/>
        <v>1.0368</v>
      </c>
      <c r="G281" s="81">
        <f t="shared" si="37"/>
        <v>101.10213666666668</v>
      </c>
      <c r="H281" s="81">
        <f t="shared" si="38"/>
        <v>104.822695296</v>
      </c>
      <c r="I281" s="172" t="s">
        <v>94</v>
      </c>
      <c r="J281" s="84">
        <v>97.59529</v>
      </c>
      <c r="K281" s="84">
        <v>99.92132</v>
      </c>
      <c r="L281" s="84">
        <v>105.7898</v>
      </c>
    </row>
    <row r="282" spans="2:12" ht="24">
      <c r="B282" s="2">
        <v>11</v>
      </c>
      <c r="C282" s="89">
        <v>21752</v>
      </c>
      <c r="D282" s="81">
        <v>249.84</v>
      </c>
      <c r="E282" s="81">
        <v>17.14</v>
      </c>
      <c r="F282" s="81">
        <f t="shared" si="39"/>
        <v>1.4808960000000002</v>
      </c>
      <c r="G282" s="81">
        <f t="shared" si="37"/>
        <v>97.04069</v>
      </c>
      <c r="H282" s="81">
        <f t="shared" si="38"/>
        <v>143.70716965824002</v>
      </c>
      <c r="I282" s="172" t="s">
        <v>95</v>
      </c>
      <c r="J282" s="84">
        <v>64.20546</v>
      </c>
      <c r="K282" s="84">
        <v>134.25085</v>
      </c>
      <c r="L282" s="84">
        <v>92.66576</v>
      </c>
    </row>
    <row r="283" spans="2:12" ht="24">
      <c r="B283" s="2">
        <v>12</v>
      </c>
      <c r="C283" s="89">
        <v>21764</v>
      </c>
      <c r="D283" s="81">
        <v>249.7</v>
      </c>
      <c r="E283" s="81">
        <v>13</v>
      </c>
      <c r="F283" s="81">
        <f t="shared" si="39"/>
        <v>1.1232</v>
      </c>
      <c r="G283" s="81">
        <f t="shared" si="37"/>
        <v>103.69173333333333</v>
      </c>
      <c r="H283" s="81">
        <f t="shared" si="38"/>
        <v>116.46655487999999</v>
      </c>
      <c r="I283" s="172" t="s">
        <v>96</v>
      </c>
      <c r="J283" s="84">
        <v>95.59419</v>
      </c>
      <c r="K283" s="84">
        <v>120.18217</v>
      </c>
      <c r="L283" s="84">
        <v>95.29884</v>
      </c>
    </row>
    <row r="284" spans="2:12" ht="24">
      <c r="B284" s="2">
        <v>13</v>
      </c>
      <c r="C284" s="89">
        <v>21776</v>
      </c>
      <c r="D284" s="81">
        <v>252.49</v>
      </c>
      <c r="E284" s="81">
        <v>129.61</v>
      </c>
      <c r="F284" s="81">
        <f t="shared" si="39"/>
        <v>11.198304000000002</v>
      </c>
      <c r="G284" s="81">
        <f t="shared" si="37"/>
        <v>402.4052766666667</v>
      </c>
      <c r="H284" s="81">
        <f t="shared" si="38"/>
        <v>4506.256619317441</v>
      </c>
      <c r="I284" s="172" t="s">
        <v>97</v>
      </c>
      <c r="J284" s="84">
        <v>333.55134</v>
      </c>
      <c r="K284" s="84">
        <v>450.8817</v>
      </c>
      <c r="L284" s="84">
        <v>422.78279</v>
      </c>
    </row>
    <row r="285" spans="2:12" ht="24">
      <c r="B285" s="2">
        <v>14</v>
      </c>
      <c r="C285" s="89">
        <v>21792</v>
      </c>
      <c r="D285" s="81">
        <v>250.891</v>
      </c>
      <c r="E285" s="81">
        <v>55.11</v>
      </c>
      <c r="F285" s="81">
        <f t="shared" si="39"/>
        <v>4.761504</v>
      </c>
      <c r="G285" s="81">
        <f t="shared" si="37"/>
        <v>350.0503866666666</v>
      </c>
      <c r="H285" s="81">
        <f t="shared" si="38"/>
        <v>1666.76631631488</v>
      </c>
      <c r="I285" s="172" t="s">
        <v>98</v>
      </c>
      <c r="J285" s="84">
        <v>350.87033</v>
      </c>
      <c r="K285" s="84">
        <v>344.46211</v>
      </c>
      <c r="L285" s="84">
        <v>354.81872</v>
      </c>
    </row>
    <row r="286" spans="2:12" ht="24">
      <c r="B286" s="2">
        <v>15</v>
      </c>
      <c r="C286" s="89">
        <v>21806</v>
      </c>
      <c r="D286" s="81">
        <v>251.09</v>
      </c>
      <c r="E286" s="81">
        <v>70.63</v>
      </c>
      <c r="F286" s="81">
        <f t="shared" si="39"/>
        <v>6.102432</v>
      </c>
      <c r="G286" s="81">
        <f t="shared" si="37"/>
        <v>112.12799333333334</v>
      </c>
      <c r="H286" s="81">
        <f t="shared" si="38"/>
        <v>684.2534546131201</v>
      </c>
      <c r="I286" s="172" t="s">
        <v>99</v>
      </c>
      <c r="J286" s="84">
        <v>120.88598</v>
      </c>
      <c r="K286" s="84">
        <v>91.47761</v>
      </c>
      <c r="L286" s="84">
        <v>124.02039</v>
      </c>
    </row>
    <row r="287" spans="2:12" ht="24">
      <c r="B287" s="2">
        <v>16</v>
      </c>
      <c r="C287" s="89">
        <v>21813</v>
      </c>
      <c r="D287" s="81">
        <v>251.38</v>
      </c>
      <c r="E287" s="81">
        <v>80.61</v>
      </c>
      <c r="F287" s="81">
        <f t="shared" si="39"/>
        <v>6.964704</v>
      </c>
      <c r="G287" s="81">
        <f t="shared" si="37"/>
        <v>134.03340666666668</v>
      </c>
      <c r="H287" s="81">
        <f t="shared" si="38"/>
        <v>933.5030035449602</v>
      </c>
      <c r="I287" s="172" t="s">
        <v>100</v>
      </c>
      <c r="J287" s="84">
        <v>142.70551</v>
      </c>
      <c r="K287" s="84">
        <v>128.35424</v>
      </c>
      <c r="L287" s="84">
        <v>131.04047</v>
      </c>
    </row>
    <row r="288" spans="2:12" ht="24">
      <c r="B288" s="2">
        <v>17</v>
      </c>
      <c r="C288" s="89">
        <v>21821</v>
      </c>
      <c r="D288" s="81">
        <v>249.99</v>
      </c>
      <c r="E288" s="81">
        <v>23.39</v>
      </c>
      <c r="F288" s="81">
        <f t="shared" si="39"/>
        <v>2.020896</v>
      </c>
      <c r="G288" s="81">
        <f t="shared" si="37"/>
        <v>20.727370000000004</v>
      </c>
      <c r="H288" s="81">
        <f t="shared" si="38"/>
        <v>41.88785912352001</v>
      </c>
      <c r="I288" s="172" t="s">
        <v>101</v>
      </c>
      <c r="J288" s="84">
        <v>18.95294</v>
      </c>
      <c r="K288" s="84">
        <v>11.77556</v>
      </c>
      <c r="L288" s="84">
        <v>31.45361</v>
      </c>
    </row>
    <row r="289" spans="2:12" ht="24">
      <c r="B289" s="2">
        <v>18</v>
      </c>
      <c r="C289" s="89">
        <v>21828</v>
      </c>
      <c r="D289" s="81">
        <v>249.89</v>
      </c>
      <c r="E289" s="81">
        <v>15.5</v>
      </c>
      <c r="F289" s="81">
        <f t="shared" si="39"/>
        <v>1.3392000000000002</v>
      </c>
      <c r="G289" s="81">
        <f t="shared" si="37"/>
        <v>2.4610233333333333</v>
      </c>
      <c r="H289" s="81">
        <f t="shared" si="38"/>
        <v>3.2958024480000003</v>
      </c>
      <c r="I289" s="172" t="s">
        <v>102</v>
      </c>
      <c r="J289" s="84">
        <v>0</v>
      </c>
      <c r="K289" s="84">
        <v>0</v>
      </c>
      <c r="L289" s="84">
        <v>7.38307</v>
      </c>
    </row>
    <row r="290" spans="2:12" ht="24">
      <c r="B290" s="2">
        <v>19</v>
      </c>
      <c r="C290" s="89">
        <v>21833</v>
      </c>
      <c r="D290" s="81">
        <v>249.9</v>
      </c>
      <c r="E290" s="81">
        <v>20.01</v>
      </c>
      <c r="F290" s="81">
        <f t="shared" si="39"/>
        <v>1.7288640000000002</v>
      </c>
      <c r="G290" s="81">
        <f t="shared" si="37"/>
        <v>23.32587</v>
      </c>
      <c r="H290" s="81">
        <f t="shared" si="38"/>
        <v>40.32725691168</v>
      </c>
      <c r="I290" s="172" t="s">
        <v>103</v>
      </c>
      <c r="J290" s="84">
        <v>27.14743</v>
      </c>
      <c r="K290" s="84">
        <v>18.06167</v>
      </c>
      <c r="L290" s="84">
        <v>24.76851</v>
      </c>
    </row>
    <row r="291" spans="2:12" ht="24">
      <c r="B291" s="2">
        <v>20</v>
      </c>
      <c r="C291" s="89">
        <v>21843</v>
      </c>
      <c r="D291" s="81">
        <v>249.83</v>
      </c>
      <c r="E291" s="81">
        <v>13.91</v>
      </c>
      <c r="F291" s="81">
        <f t="shared" si="39"/>
        <v>1.201824</v>
      </c>
      <c r="G291" s="81">
        <f t="shared" si="37"/>
        <v>41.536660000000005</v>
      </c>
      <c r="H291" s="81">
        <f t="shared" si="38"/>
        <v>49.919754867840005</v>
      </c>
      <c r="I291" s="172" t="s">
        <v>104</v>
      </c>
      <c r="J291" s="84">
        <v>36.0367</v>
      </c>
      <c r="K291" s="84">
        <v>40.10389</v>
      </c>
      <c r="L291" s="84">
        <v>48.46939</v>
      </c>
    </row>
    <row r="292" spans="2:12" ht="24">
      <c r="B292" s="2">
        <v>21</v>
      </c>
      <c r="C292" s="89">
        <v>21855</v>
      </c>
      <c r="D292" s="81">
        <v>249.79</v>
      </c>
      <c r="E292" s="81">
        <v>9.94</v>
      </c>
      <c r="F292" s="81">
        <f t="shared" si="39"/>
        <v>0.858816</v>
      </c>
      <c r="G292" s="81">
        <f t="shared" si="37"/>
        <v>8.74605</v>
      </c>
      <c r="H292" s="81">
        <f t="shared" si="38"/>
        <v>7.5112476768</v>
      </c>
      <c r="I292" s="172" t="s">
        <v>105</v>
      </c>
      <c r="J292" s="84">
        <v>9.00526</v>
      </c>
      <c r="K292" s="84">
        <v>17.23289</v>
      </c>
      <c r="L292" s="84">
        <v>0</v>
      </c>
    </row>
    <row r="293" spans="2:12" ht="24">
      <c r="B293" s="2">
        <v>22</v>
      </c>
      <c r="C293" s="89">
        <v>21870</v>
      </c>
      <c r="D293" s="81">
        <v>249.74</v>
      </c>
      <c r="E293" s="81">
        <v>9.79</v>
      </c>
      <c r="F293" s="81">
        <f t="shared" si="39"/>
        <v>0.8458559999999999</v>
      </c>
      <c r="G293" s="81">
        <f t="shared" si="37"/>
        <v>7.00124</v>
      </c>
      <c r="H293" s="81">
        <f t="shared" si="38"/>
        <v>5.922040861439999</v>
      </c>
      <c r="I293" s="172" t="s">
        <v>106</v>
      </c>
      <c r="J293" s="84">
        <v>15.32778</v>
      </c>
      <c r="K293" s="84">
        <v>5.67594</v>
      </c>
      <c r="L293" s="84">
        <v>0</v>
      </c>
    </row>
    <row r="294" spans="2:12" ht="24">
      <c r="B294" s="2">
        <v>23</v>
      </c>
      <c r="C294" s="89">
        <v>21875</v>
      </c>
      <c r="D294" s="81">
        <v>249.71</v>
      </c>
      <c r="E294" s="81">
        <v>8.28</v>
      </c>
      <c r="F294" s="81">
        <f t="shared" si="39"/>
        <v>0.715392</v>
      </c>
      <c r="G294" s="81">
        <f t="shared" si="37"/>
        <v>5.516539999999999</v>
      </c>
      <c r="H294" s="81">
        <f t="shared" si="38"/>
        <v>3.9464885836799994</v>
      </c>
      <c r="I294" s="172" t="s">
        <v>107</v>
      </c>
      <c r="J294" s="84">
        <v>16.22986</v>
      </c>
      <c r="K294" s="84">
        <v>0</v>
      </c>
      <c r="L294" s="84">
        <v>0.31976</v>
      </c>
    </row>
    <row r="295" spans="2:15" ht="24">
      <c r="B295" s="2">
        <v>24</v>
      </c>
      <c r="C295" s="89">
        <v>21890</v>
      </c>
      <c r="D295" s="81">
        <v>249.63</v>
      </c>
      <c r="E295" s="81">
        <v>6.11</v>
      </c>
      <c r="F295" s="81">
        <f t="shared" si="39"/>
        <v>0.527904</v>
      </c>
      <c r="I295" s="172" t="s">
        <v>108</v>
      </c>
      <c r="J295" s="84">
        <v>0</v>
      </c>
      <c r="K295" s="84">
        <v>0</v>
      </c>
      <c r="L295" s="84">
        <v>0</v>
      </c>
      <c r="N295" s="81">
        <f>+AVERAGE(J295:L295)</f>
        <v>0</v>
      </c>
      <c r="O295" s="81">
        <f>N295*F295</f>
        <v>0</v>
      </c>
    </row>
    <row r="296" spans="2:15" ht="24">
      <c r="B296" s="2">
        <v>25</v>
      </c>
      <c r="C296" s="89">
        <v>21907</v>
      </c>
      <c r="D296" s="81">
        <v>249.61</v>
      </c>
      <c r="E296" s="81">
        <v>4.96</v>
      </c>
      <c r="F296" s="81">
        <f t="shared" si="39"/>
        <v>0.42854400000000004</v>
      </c>
      <c r="I296" s="172" t="s">
        <v>87</v>
      </c>
      <c r="J296" s="84">
        <v>0</v>
      </c>
      <c r="K296" s="84">
        <v>0</v>
      </c>
      <c r="L296" s="84">
        <v>0</v>
      </c>
      <c r="N296" s="81">
        <f>+AVERAGE(J296:L296)</f>
        <v>0</v>
      </c>
      <c r="O296" s="81">
        <f>N296*F296</f>
        <v>0</v>
      </c>
    </row>
    <row r="297" spans="2:12" ht="24">
      <c r="B297" s="2">
        <v>26</v>
      </c>
      <c r="C297" s="89">
        <v>21920</v>
      </c>
      <c r="D297" s="81">
        <v>248.64</v>
      </c>
      <c r="E297" s="81">
        <v>5.95</v>
      </c>
      <c r="F297" s="81">
        <f t="shared" si="39"/>
        <v>0.5140800000000001</v>
      </c>
      <c r="G297" s="81">
        <f aca="true" t="shared" si="40" ref="G297:G348">+AVERAGE(J297:L297)</f>
        <v>1.6592</v>
      </c>
      <c r="H297" s="81">
        <f aca="true" t="shared" si="41" ref="H297:H348">G297*F297</f>
        <v>0.8529615360000001</v>
      </c>
      <c r="I297" s="172" t="s">
        <v>88</v>
      </c>
      <c r="J297" s="84">
        <v>4.9776</v>
      </c>
      <c r="K297" s="84">
        <v>0</v>
      </c>
      <c r="L297" s="84">
        <v>0</v>
      </c>
    </row>
    <row r="298" spans="2:12" ht="24">
      <c r="B298" s="2">
        <v>27</v>
      </c>
      <c r="C298" s="89">
        <v>21931</v>
      </c>
      <c r="D298" s="81">
        <v>249.61</v>
      </c>
      <c r="E298" s="81">
        <v>4.65</v>
      </c>
      <c r="F298" s="81">
        <f t="shared" si="39"/>
        <v>0.40176000000000006</v>
      </c>
      <c r="G298" s="81">
        <f t="shared" si="40"/>
        <v>8.190779999999998</v>
      </c>
      <c r="H298" s="81">
        <f t="shared" si="41"/>
        <v>3.2907277728</v>
      </c>
      <c r="I298" s="172" t="s">
        <v>89</v>
      </c>
      <c r="J298" s="84">
        <v>0</v>
      </c>
      <c r="K298" s="84">
        <v>11.84884</v>
      </c>
      <c r="L298" s="84">
        <v>12.7235</v>
      </c>
    </row>
    <row r="299" spans="2:12" ht="24">
      <c r="B299" s="2">
        <v>28</v>
      </c>
      <c r="C299" s="89">
        <v>21938</v>
      </c>
      <c r="D299" s="81">
        <v>249.57</v>
      </c>
      <c r="E299" s="81">
        <v>4.52</v>
      </c>
      <c r="F299" s="81">
        <f t="shared" si="39"/>
        <v>0.390528</v>
      </c>
      <c r="G299" s="81">
        <f t="shared" si="40"/>
        <v>21.637083333333333</v>
      </c>
      <c r="H299" s="81">
        <f t="shared" si="41"/>
        <v>8.44988688</v>
      </c>
      <c r="I299" s="172" t="s">
        <v>90</v>
      </c>
      <c r="J299" s="84">
        <v>64.91125</v>
      </c>
      <c r="K299" s="84">
        <v>0</v>
      </c>
      <c r="L299" s="84">
        <v>0</v>
      </c>
    </row>
    <row r="300" spans="2:12" ht="24">
      <c r="B300" s="2">
        <v>29</v>
      </c>
      <c r="C300" s="89">
        <v>21960</v>
      </c>
      <c r="D300" s="81">
        <v>249.54</v>
      </c>
      <c r="E300" s="81">
        <v>2.91</v>
      </c>
      <c r="F300" s="81">
        <f t="shared" si="39"/>
        <v>0.25142400000000004</v>
      </c>
      <c r="G300" s="81">
        <f t="shared" si="40"/>
        <v>10.47267</v>
      </c>
      <c r="H300" s="81">
        <f t="shared" si="41"/>
        <v>2.6330805820800007</v>
      </c>
      <c r="I300" s="172" t="s">
        <v>91</v>
      </c>
      <c r="J300" s="84">
        <v>27.74323</v>
      </c>
      <c r="K300" s="84">
        <v>1.22493</v>
      </c>
      <c r="L300" s="84">
        <v>2.44985</v>
      </c>
    </row>
    <row r="301" spans="2:12" s="233" customFormat="1" ht="24.75" thickBot="1">
      <c r="B301" s="228">
        <v>30</v>
      </c>
      <c r="C301" s="229">
        <v>21989</v>
      </c>
      <c r="D301" s="230">
        <v>249.66</v>
      </c>
      <c r="E301" s="230">
        <v>1.98</v>
      </c>
      <c r="F301" s="230">
        <f t="shared" si="39"/>
        <v>0.171072</v>
      </c>
      <c r="G301" s="230">
        <f t="shared" si="40"/>
        <v>20.03357</v>
      </c>
      <c r="H301" s="230">
        <f t="shared" si="41"/>
        <v>3.4271828870400003</v>
      </c>
      <c r="I301" s="231" t="s">
        <v>109</v>
      </c>
      <c r="J301" s="232">
        <v>19.98601</v>
      </c>
      <c r="K301" s="232">
        <v>21.9956</v>
      </c>
      <c r="L301" s="232">
        <v>18.1191</v>
      </c>
    </row>
    <row r="302" spans="2:12" ht="24">
      <c r="B302" s="2">
        <v>1</v>
      </c>
      <c r="C302" s="89">
        <v>22009</v>
      </c>
      <c r="D302" s="81">
        <v>249.59</v>
      </c>
      <c r="E302" s="81">
        <v>2.34</v>
      </c>
      <c r="F302" s="81">
        <f t="shared" si="39"/>
        <v>0.202176</v>
      </c>
      <c r="G302" s="81">
        <f t="shared" si="40"/>
        <v>3.552376666666667</v>
      </c>
      <c r="H302" s="81">
        <f t="shared" si="41"/>
        <v>0.71820530496</v>
      </c>
      <c r="I302" s="172" t="s">
        <v>45</v>
      </c>
      <c r="J302" s="84">
        <v>4.51026</v>
      </c>
      <c r="K302" s="84">
        <v>2.8601</v>
      </c>
      <c r="L302" s="84">
        <v>3.28677</v>
      </c>
    </row>
    <row r="303" spans="2:12" ht="24">
      <c r="B303" s="2">
        <v>2</v>
      </c>
      <c r="C303" s="89">
        <v>22030</v>
      </c>
      <c r="D303" s="81">
        <v>249.56</v>
      </c>
      <c r="E303" s="81">
        <v>2.82</v>
      </c>
      <c r="F303" s="81">
        <f t="shared" si="39"/>
        <v>0.243648</v>
      </c>
      <c r="G303" s="81">
        <f t="shared" si="40"/>
        <v>0.4895833333333333</v>
      </c>
      <c r="H303" s="81">
        <f t="shared" si="41"/>
        <v>0.119286</v>
      </c>
      <c r="I303" s="172" t="s">
        <v>46</v>
      </c>
      <c r="J303" s="84">
        <v>0</v>
      </c>
      <c r="K303" s="84">
        <v>0</v>
      </c>
      <c r="L303" s="84">
        <v>1.46875</v>
      </c>
    </row>
    <row r="304" spans="2:12" ht="24">
      <c r="B304" s="2">
        <v>3</v>
      </c>
      <c r="C304" s="89">
        <v>22044</v>
      </c>
      <c r="D304" s="81">
        <v>250.46</v>
      </c>
      <c r="E304" s="81">
        <v>2.38</v>
      </c>
      <c r="F304" s="81">
        <f t="shared" si="39"/>
        <v>0.205632</v>
      </c>
      <c r="G304" s="81">
        <f t="shared" si="40"/>
        <v>5.580173333333334</v>
      </c>
      <c r="H304" s="81">
        <f t="shared" si="41"/>
        <v>1.1474622028800001</v>
      </c>
      <c r="I304" s="172" t="s">
        <v>47</v>
      </c>
      <c r="J304" s="84">
        <v>0</v>
      </c>
      <c r="K304" s="84">
        <v>0</v>
      </c>
      <c r="L304" s="84">
        <v>16.74052</v>
      </c>
    </row>
    <row r="305" spans="2:12" ht="24">
      <c r="B305" s="173">
        <v>4</v>
      </c>
      <c r="C305" s="89">
        <v>22052</v>
      </c>
      <c r="D305" s="81">
        <v>249.57</v>
      </c>
      <c r="E305" s="81">
        <v>2.96</v>
      </c>
      <c r="F305" s="81">
        <f t="shared" si="39"/>
        <v>0.255744</v>
      </c>
      <c r="G305" s="81">
        <f t="shared" si="40"/>
        <v>412.98349333333334</v>
      </c>
      <c r="H305" s="81">
        <f t="shared" si="41"/>
        <v>105.61805051904001</v>
      </c>
      <c r="I305" s="172" t="s">
        <v>48</v>
      </c>
      <c r="J305" s="84">
        <v>429.63612</v>
      </c>
      <c r="K305" s="84">
        <v>431.34164</v>
      </c>
      <c r="L305" s="84">
        <v>377.97272</v>
      </c>
    </row>
    <row r="306" spans="2:12" ht="24">
      <c r="B306" s="2">
        <v>5</v>
      </c>
      <c r="C306" s="89">
        <v>22061</v>
      </c>
      <c r="D306" s="81">
        <v>249.69</v>
      </c>
      <c r="E306" s="81">
        <v>7.64</v>
      </c>
      <c r="F306" s="81">
        <f t="shared" si="39"/>
        <v>0.660096</v>
      </c>
      <c r="G306" s="81">
        <f t="shared" si="40"/>
        <v>30.10824333333333</v>
      </c>
      <c r="H306" s="81">
        <f t="shared" si="41"/>
        <v>19.874330991359997</v>
      </c>
      <c r="I306" s="172" t="s">
        <v>49</v>
      </c>
      <c r="J306" s="84">
        <v>14.5102</v>
      </c>
      <c r="K306" s="84">
        <v>26.99563</v>
      </c>
      <c r="L306" s="84">
        <v>48.8189</v>
      </c>
    </row>
    <row r="307" spans="2:12" ht="24">
      <c r="B307" s="2">
        <v>6</v>
      </c>
      <c r="C307" s="89">
        <v>22074</v>
      </c>
      <c r="D307" s="81">
        <v>249.54</v>
      </c>
      <c r="E307" s="81">
        <v>3.49</v>
      </c>
      <c r="F307" s="81">
        <f t="shared" si="39"/>
        <v>0.301536</v>
      </c>
      <c r="G307" s="81">
        <f t="shared" si="40"/>
        <v>20.687240000000003</v>
      </c>
      <c r="H307" s="81">
        <f t="shared" si="41"/>
        <v>6.237947600640001</v>
      </c>
      <c r="I307" s="172" t="s">
        <v>50</v>
      </c>
      <c r="J307" s="84">
        <v>19.60225</v>
      </c>
      <c r="K307" s="84">
        <v>19.55813</v>
      </c>
      <c r="L307" s="84">
        <v>22.90134</v>
      </c>
    </row>
    <row r="308" spans="2:12" ht="24">
      <c r="B308" s="2">
        <v>7</v>
      </c>
      <c r="C308" s="89">
        <v>22079</v>
      </c>
      <c r="D308" s="81">
        <v>249.54</v>
      </c>
      <c r="E308" s="81">
        <v>3.49</v>
      </c>
      <c r="F308" s="81">
        <f t="shared" si="39"/>
        <v>0.301536</v>
      </c>
      <c r="G308" s="81">
        <f t="shared" si="40"/>
        <v>15.10251</v>
      </c>
      <c r="H308" s="81">
        <f t="shared" si="41"/>
        <v>4.553950455360001</v>
      </c>
      <c r="I308" s="172" t="s">
        <v>51</v>
      </c>
      <c r="J308" s="84">
        <v>8.3953</v>
      </c>
      <c r="K308" s="84">
        <v>18.73446</v>
      </c>
      <c r="L308" s="84">
        <v>18.17777</v>
      </c>
    </row>
    <row r="309" spans="2:12" ht="24">
      <c r="B309" s="2">
        <v>8</v>
      </c>
      <c r="C309" s="89">
        <v>22087</v>
      </c>
      <c r="D309" s="81">
        <v>249.56</v>
      </c>
      <c r="E309" s="81">
        <v>4.18</v>
      </c>
      <c r="F309" s="81">
        <f t="shared" si="39"/>
        <v>0.361152</v>
      </c>
      <c r="G309" s="81">
        <f t="shared" si="40"/>
        <v>1.9733033333333332</v>
      </c>
      <c r="H309" s="81">
        <f t="shared" si="41"/>
        <v>0.7126624454399999</v>
      </c>
      <c r="I309" s="172" t="s">
        <v>92</v>
      </c>
      <c r="J309" s="84">
        <v>2.05685</v>
      </c>
      <c r="K309" s="84">
        <v>1.86213</v>
      </c>
      <c r="L309" s="84">
        <v>2.00093</v>
      </c>
    </row>
    <row r="310" spans="2:12" ht="24">
      <c r="B310" s="2">
        <v>9</v>
      </c>
      <c r="C310" s="89">
        <v>22100</v>
      </c>
      <c r="D310" s="81">
        <v>249.69</v>
      </c>
      <c r="E310" s="81">
        <v>7.75</v>
      </c>
      <c r="F310" s="81">
        <f t="shared" si="39"/>
        <v>0.6696000000000001</v>
      </c>
      <c r="G310" s="81">
        <f t="shared" si="40"/>
        <v>19.478856666666665</v>
      </c>
      <c r="H310" s="81">
        <f t="shared" si="41"/>
        <v>13.043042424000001</v>
      </c>
      <c r="I310" s="172" t="s">
        <v>93</v>
      </c>
      <c r="J310" s="84">
        <v>24.96735</v>
      </c>
      <c r="K310" s="84">
        <v>14.35911</v>
      </c>
      <c r="L310" s="84">
        <v>19.11011</v>
      </c>
    </row>
    <row r="311" spans="2:12" ht="24">
      <c r="B311" s="2">
        <v>10</v>
      </c>
      <c r="C311" s="89">
        <v>22108</v>
      </c>
      <c r="D311" s="81">
        <v>249.99</v>
      </c>
      <c r="E311" s="81">
        <v>22.39</v>
      </c>
      <c r="F311" s="81">
        <f t="shared" si="39"/>
        <v>1.9344960000000002</v>
      </c>
      <c r="G311" s="81">
        <f t="shared" si="40"/>
        <v>40.96274333333333</v>
      </c>
      <c r="H311" s="81">
        <f t="shared" si="41"/>
        <v>79.24226312736</v>
      </c>
      <c r="I311" s="172" t="s">
        <v>94</v>
      </c>
      <c r="J311" s="84">
        <v>39.52442</v>
      </c>
      <c r="K311" s="84">
        <v>35.51857</v>
      </c>
      <c r="L311" s="84">
        <v>47.84524</v>
      </c>
    </row>
    <row r="312" spans="2:12" ht="24">
      <c r="B312" s="2">
        <v>11</v>
      </c>
      <c r="C312" s="89">
        <v>22121</v>
      </c>
      <c r="D312" s="81">
        <v>250.54</v>
      </c>
      <c r="E312" s="81">
        <v>42.43</v>
      </c>
      <c r="F312" s="81">
        <f t="shared" si="39"/>
        <v>3.6659520000000003</v>
      </c>
      <c r="G312" s="81">
        <f t="shared" si="40"/>
        <v>513.2070566666666</v>
      </c>
      <c r="H312" s="81">
        <f t="shared" si="41"/>
        <v>1881.39243580128</v>
      </c>
      <c r="I312" s="172" t="s">
        <v>95</v>
      </c>
      <c r="J312" s="84">
        <v>622.53772</v>
      </c>
      <c r="K312" s="84">
        <v>387.01955</v>
      </c>
      <c r="L312" s="84">
        <v>530.0639</v>
      </c>
    </row>
    <row r="313" spans="2:12" ht="24">
      <c r="B313" s="2">
        <v>12</v>
      </c>
      <c r="C313" s="89">
        <v>22135</v>
      </c>
      <c r="D313" s="81">
        <v>250.99</v>
      </c>
      <c r="E313" s="81">
        <v>65.78</v>
      </c>
      <c r="F313" s="81">
        <f t="shared" si="39"/>
        <v>5.683392</v>
      </c>
      <c r="G313" s="81">
        <f t="shared" si="40"/>
        <v>160.06418333333332</v>
      </c>
      <c r="H313" s="81">
        <f t="shared" si="41"/>
        <v>909.7074990432</v>
      </c>
      <c r="I313" s="172" t="s">
        <v>96</v>
      </c>
      <c r="J313" s="84">
        <v>158.96056</v>
      </c>
      <c r="K313" s="84">
        <v>155.20911</v>
      </c>
      <c r="L313" s="84">
        <v>166.02288</v>
      </c>
    </row>
    <row r="314" spans="2:12" ht="24">
      <c r="B314" s="2">
        <v>13</v>
      </c>
      <c r="C314" s="89">
        <v>22149</v>
      </c>
      <c r="D314" s="81">
        <v>249.94</v>
      </c>
      <c r="E314" s="81">
        <v>23.3</v>
      </c>
      <c r="F314" s="81">
        <f t="shared" si="39"/>
        <v>2.0131200000000002</v>
      </c>
      <c r="G314" s="81">
        <f t="shared" si="40"/>
        <v>222.30719</v>
      </c>
      <c r="H314" s="81">
        <f t="shared" si="41"/>
        <v>447.5310503328</v>
      </c>
      <c r="I314" s="172" t="s">
        <v>97</v>
      </c>
      <c r="J314" s="84">
        <v>281.79909</v>
      </c>
      <c r="K314" s="84">
        <v>208.87574</v>
      </c>
      <c r="L314" s="84">
        <v>176.24674</v>
      </c>
    </row>
    <row r="315" spans="2:12" ht="24">
      <c r="B315" s="2">
        <v>14</v>
      </c>
      <c r="C315" s="89">
        <v>22159</v>
      </c>
      <c r="D315" s="81">
        <v>250.74</v>
      </c>
      <c r="E315" s="81">
        <v>55.64</v>
      </c>
      <c r="F315" s="81">
        <f t="shared" si="39"/>
        <v>4.807296</v>
      </c>
      <c r="G315" s="81">
        <f t="shared" si="40"/>
        <v>131.99815666666666</v>
      </c>
      <c r="H315" s="81">
        <f t="shared" si="41"/>
        <v>634.55421055104</v>
      </c>
      <c r="I315" s="172" t="s">
        <v>98</v>
      </c>
      <c r="J315" s="84">
        <v>148.95571</v>
      </c>
      <c r="K315" s="84">
        <v>131.42494</v>
      </c>
      <c r="L315" s="84">
        <v>115.61382</v>
      </c>
    </row>
    <row r="316" spans="2:12" ht="24">
      <c r="B316" s="2">
        <v>15</v>
      </c>
      <c r="C316" s="89">
        <v>22163</v>
      </c>
      <c r="D316" s="81">
        <v>250.39</v>
      </c>
      <c r="E316" s="81">
        <v>44.59</v>
      </c>
      <c r="F316" s="81">
        <f t="shared" si="39"/>
        <v>3.8525760000000004</v>
      </c>
      <c r="G316" s="81">
        <f t="shared" si="40"/>
        <v>165.4594033333333</v>
      </c>
      <c r="H316" s="81">
        <f t="shared" si="41"/>
        <v>637.44492625632</v>
      </c>
      <c r="I316" s="172" t="s">
        <v>99</v>
      </c>
      <c r="J316" s="84">
        <v>196.64812</v>
      </c>
      <c r="K316" s="84">
        <v>73.99577</v>
      </c>
      <c r="L316" s="84">
        <v>225.73432</v>
      </c>
    </row>
    <row r="317" spans="2:12" ht="24">
      <c r="B317" s="2">
        <v>16</v>
      </c>
      <c r="C317" s="89">
        <v>22171</v>
      </c>
      <c r="D317" s="81">
        <v>250.69</v>
      </c>
      <c r="E317" s="81">
        <v>56.42</v>
      </c>
      <c r="F317" s="81">
        <f t="shared" si="39"/>
        <v>4.874688000000001</v>
      </c>
      <c r="G317" s="81">
        <f t="shared" si="40"/>
        <v>118.63571333333334</v>
      </c>
      <c r="H317" s="81">
        <f t="shared" si="41"/>
        <v>578.3120881574401</v>
      </c>
      <c r="I317" s="172" t="s">
        <v>100</v>
      </c>
      <c r="J317" s="84">
        <v>107.23694</v>
      </c>
      <c r="K317" s="84">
        <v>130.79709</v>
      </c>
      <c r="L317" s="84">
        <v>117.87311</v>
      </c>
    </row>
    <row r="318" spans="2:12" ht="24">
      <c r="B318" s="2">
        <v>17</v>
      </c>
      <c r="C318" s="89">
        <v>22179</v>
      </c>
      <c r="D318" s="81">
        <v>250.07</v>
      </c>
      <c r="E318" s="81">
        <v>26.6</v>
      </c>
      <c r="F318" s="81">
        <f t="shared" si="39"/>
        <v>2.2982400000000003</v>
      </c>
      <c r="G318" s="81">
        <f t="shared" si="40"/>
        <v>83.19509000000001</v>
      </c>
      <c r="H318" s="81">
        <f t="shared" si="41"/>
        <v>191.20228364160005</v>
      </c>
      <c r="I318" s="172" t="s">
        <v>101</v>
      </c>
      <c r="J318" s="84">
        <v>73.00812</v>
      </c>
      <c r="K318" s="84">
        <v>74.83702</v>
      </c>
      <c r="L318" s="84">
        <v>101.74013</v>
      </c>
    </row>
    <row r="319" spans="2:12" ht="24">
      <c r="B319" s="2">
        <v>18</v>
      </c>
      <c r="C319" s="89">
        <v>22192</v>
      </c>
      <c r="D319" s="81">
        <v>249.93</v>
      </c>
      <c r="E319" s="81">
        <v>24.9</v>
      </c>
      <c r="F319" s="81">
        <f t="shared" si="39"/>
        <v>2.15136</v>
      </c>
      <c r="G319" s="81">
        <f t="shared" si="40"/>
        <v>51.15512666666667</v>
      </c>
      <c r="H319" s="81">
        <f t="shared" si="41"/>
        <v>110.0530933056</v>
      </c>
      <c r="I319" s="172" t="s">
        <v>102</v>
      </c>
      <c r="J319" s="84">
        <v>46.51814</v>
      </c>
      <c r="K319" s="84">
        <v>56.48008</v>
      </c>
      <c r="L319" s="84">
        <v>50.46716</v>
      </c>
    </row>
    <row r="320" spans="2:12" ht="24">
      <c r="B320" s="2">
        <v>19</v>
      </c>
      <c r="C320" s="89">
        <v>22208</v>
      </c>
      <c r="D320" s="81">
        <v>249.85</v>
      </c>
      <c r="E320" s="81">
        <v>18.04</v>
      </c>
      <c r="F320" s="81">
        <f t="shared" si="39"/>
        <v>1.558656</v>
      </c>
      <c r="G320" s="81">
        <f t="shared" si="40"/>
        <v>13.965759999999998</v>
      </c>
      <c r="H320" s="81">
        <f t="shared" si="41"/>
        <v>21.767815618559997</v>
      </c>
      <c r="I320" s="172" t="s">
        <v>103</v>
      </c>
      <c r="J320" s="84">
        <v>20.15282</v>
      </c>
      <c r="K320" s="84">
        <v>7.62991</v>
      </c>
      <c r="L320" s="84">
        <v>14.11455</v>
      </c>
    </row>
    <row r="321" spans="2:12" ht="24">
      <c r="B321" s="2">
        <v>20</v>
      </c>
      <c r="C321" s="89">
        <v>22214</v>
      </c>
      <c r="D321" s="81">
        <v>249.85</v>
      </c>
      <c r="E321" s="81">
        <v>17.94</v>
      </c>
      <c r="F321" s="81">
        <f t="shared" si="39"/>
        <v>1.5500160000000003</v>
      </c>
      <c r="G321" s="81">
        <f t="shared" si="40"/>
        <v>32.02026333333333</v>
      </c>
      <c r="H321" s="81">
        <f t="shared" si="41"/>
        <v>49.631920490880006</v>
      </c>
      <c r="I321" s="172" t="s">
        <v>104</v>
      </c>
      <c r="J321" s="84">
        <v>35.34461</v>
      </c>
      <c r="K321" s="84">
        <v>30.11851</v>
      </c>
      <c r="L321" s="84">
        <v>30.59767</v>
      </c>
    </row>
    <row r="322" spans="2:12" ht="24">
      <c r="B322" s="2">
        <v>21</v>
      </c>
      <c r="C322" s="89">
        <v>22228</v>
      </c>
      <c r="D322" s="81">
        <v>249.71</v>
      </c>
      <c r="E322" s="81">
        <v>10.69</v>
      </c>
      <c r="F322" s="81">
        <f t="shared" si="39"/>
        <v>0.923616</v>
      </c>
      <c r="G322" s="81">
        <f t="shared" si="40"/>
        <v>34.013799999999996</v>
      </c>
      <c r="H322" s="81">
        <f t="shared" si="41"/>
        <v>31.415689900799997</v>
      </c>
      <c r="I322" s="172" t="s">
        <v>105</v>
      </c>
      <c r="J322" s="84">
        <v>46.86241</v>
      </c>
      <c r="K322" s="84">
        <v>27.02414</v>
      </c>
      <c r="L322" s="84">
        <v>28.15485</v>
      </c>
    </row>
    <row r="323" spans="2:12" ht="24">
      <c r="B323" s="2">
        <v>22</v>
      </c>
      <c r="C323" s="89">
        <v>22241</v>
      </c>
      <c r="D323" s="81">
        <v>249.65</v>
      </c>
      <c r="E323" s="81">
        <v>9.94</v>
      </c>
      <c r="F323" s="81">
        <f t="shared" si="39"/>
        <v>0.858816</v>
      </c>
      <c r="G323" s="81">
        <f t="shared" si="40"/>
        <v>25.36739</v>
      </c>
      <c r="H323" s="81">
        <f t="shared" si="41"/>
        <v>21.78592041024</v>
      </c>
      <c r="I323" s="172" t="s">
        <v>106</v>
      </c>
      <c r="J323" s="84">
        <v>33.60066</v>
      </c>
      <c r="K323" s="84">
        <v>20.15801</v>
      </c>
      <c r="L323" s="84">
        <v>22.3435</v>
      </c>
    </row>
    <row r="324" spans="2:12" ht="24">
      <c r="B324" s="2">
        <v>23</v>
      </c>
      <c r="C324" s="89">
        <v>22247</v>
      </c>
      <c r="D324" s="81">
        <v>249.64</v>
      </c>
      <c r="E324" s="81">
        <v>6.86</v>
      </c>
      <c r="F324" s="81">
        <f t="shared" si="39"/>
        <v>0.592704</v>
      </c>
      <c r="G324" s="81">
        <f t="shared" si="40"/>
        <v>28.99566</v>
      </c>
      <c r="H324" s="81">
        <f t="shared" si="41"/>
        <v>17.18584366464</v>
      </c>
      <c r="I324" s="172" t="s">
        <v>107</v>
      </c>
      <c r="J324" s="84">
        <v>26.76744</v>
      </c>
      <c r="K324" s="84">
        <v>34.44433</v>
      </c>
      <c r="L324" s="84">
        <v>25.77521</v>
      </c>
    </row>
    <row r="325" spans="2:12" ht="24">
      <c r="B325" s="2">
        <v>24</v>
      </c>
      <c r="C325" s="89">
        <v>22254</v>
      </c>
      <c r="D325" s="81">
        <v>249.59</v>
      </c>
      <c r="E325" s="81">
        <v>7.14</v>
      </c>
      <c r="F325" s="81">
        <f t="shared" si="39"/>
        <v>0.616896</v>
      </c>
      <c r="G325" s="81">
        <f t="shared" si="40"/>
        <v>47.49534</v>
      </c>
      <c r="H325" s="81">
        <f t="shared" si="41"/>
        <v>29.29968526464</v>
      </c>
      <c r="I325" s="172" t="s">
        <v>108</v>
      </c>
      <c r="J325" s="84">
        <v>36.71875</v>
      </c>
      <c r="K325" s="84">
        <v>55.91291</v>
      </c>
      <c r="L325" s="84">
        <v>49.85436</v>
      </c>
    </row>
    <row r="326" spans="2:12" ht="24">
      <c r="B326" s="2">
        <v>25</v>
      </c>
      <c r="C326" s="89">
        <v>22263</v>
      </c>
      <c r="D326" s="81">
        <v>249.59</v>
      </c>
      <c r="E326" s="81">
        <v>7.42</v>
      </c>
      <c r="F326" s="81">
        <f t="shared" si="39"/>
        <v>0.641088</v>
      </c>
      <c r="G326" s="81">
        <f t="shared" si="40"/>
        <v>29.10021</v>
      </c>
      <c r="H326" s="81">
        <f t="shared" si="41"/>
        <v>18.65579542848</v>
      </c>
      <c r="I326" s="172" t="s">
        <v>87</v>
      </c>
      <c r="J326" s="84">
        <v>45.84775</v>
      </c>
      <c r="K326" s="84">
        <v>20.07192</v>
      </c>
      <c r="L326" s="84">
        <v>21.38096</v>
      </c>
    </row>
    <row r="327" spans="2:12" ht="24">
      <c r="B327" s="2">
        <v>26</v>
      </c>
      <c r="C327" s="89">
        <v>22275</v>
      </c>
      <c r="D327" s="81">
        <v>249.54</v>
      </c>
      <c r="E327" s="81">
        <v>6.64</v>
      </c>
      <c r="F327" s="81">
        <f t="shared" si="39"/>
        <v>0.573696</v>
      </c>
      <c r="G327" s="81">
        <f t="shared" si="40"/>
        <v>39.107910000000004</v>
      </c>
      <c r="H327" s="81">
        <f t="shared" si="41"/>
        <v>22.43605153536</v>
      </c>
      <c r="I327" s="172" t="s">
        <v>88</v>
      </c>
      <c r="J327" s="84">
        <v>28.96638</v>
      </c>
      <c r="K327" s="84">
        <v>42.78537</v>
      </c>
      <c r="L327" s="84">
        <v>45.57198</v>
      </c>
    </row>
    <row r="328" spans="2:12" ht="24">
      <c r="B328" s="2">
        <v>27</v>
      </c>
      <c r="C328" s="89">
        <v>22289</v>
      </c>
      <c r="D328" s="81">
        <v>249.53</v>
      </c>
      <c r="E328" s="81">
        <v>5.44</v>
      </c>
      <c r="F328" s="81">
        <f t="shared" si="39"/>
        <v>0.47001600000000004</v>
      </c>
      <c r="G328" s="81">
        <f t="shared" si="40"/>
        <v>12.963833333333335</v>
      </c>
      <c r="H328" s="81">
        <f t="shared" si="41"/>
        <v>6.093209088000002</v>
      </c>
      <c r="I328" s="172" t="s">
        <v>89</v>
      </c>
      <c r="J328" s="84">
        <v>19.82283</v>
      </c>
      <c r="K328" s="84">
        <v>16.54032</v>
      </c>
      <c r="L328" s="84">
        <v>2.52835</v>
      </c>
    </row>
    <row r="329" spans="2:12" ht="24">
      <c r="B329" s="2">
        <v>28</v>
      </c>
      <c r="C329" s="89">
        <v>21946</v>
      </c>
      <c r="D329" s="81">
        <v>249.51</v>
      </c>
      <c r="E329" s="81">
        <v>3.41</v>
      </c>
      <c r="F329" s="81">
        <f t="shared" si="39"/>
        <v>0.29462400000000005</v>
      </c>
      <c r="G329" s="81">
        <f t="shared" si="40"/>
        <v>18.161163333333334</v>
      </c>
      <c r="H329" s="81">
        <f t="shared" si="41"/>
        <v>5.350714585920001</v>
      </c>
      <c r="I329" s="172" t="s">
        <v>90</v>
      </c>
      <c r="J329" s="84">
        <v>13.14972</v>
      </c>
      <c r="K329" s="84">
        <v>22.89078</v>
      </c>
      <c r="L329" s="84">
        <v>18.44299</v>
      </c>
    </row>
    <row r="330" spans="2:12" ht="24">
      <c r="B330" s="2">
        <v>29</v>
      </c>
      <c r="C330" s="89">
        <v>22319</v>
      </c>
      <c r="D330" s="81">
        <v>249.48</v>
      </c>
      <c r="E330" s="81">
        <v>3.64</v>
      </c>
      <c r="F330" s="81">
        <f t="shared" si="39"/>
        <v>0.31449600000000005</v>
      </c>
      <c r="G330" s="81">
        <f t="shared" si="40"/>
        <v>17.567986666666666</v>
      </c>
      <c r="H330" s="81">
        <f t="shared" si="41"/>
        <v>5.525061534720001</v>
      </c>
      <c r="I330" s="172" t="s">
        <v>91</v>
      </c>
      <c r="J330" s="84">
        <v>20.5191</v>
      </c>
      <c r="K330" s="84">
        <v>8.54788</v>
      </c>
      <c r="L330" s="84">
        <v>23.63698</v>
      </c>
    </row>
    <row r="331" spans="2:12" ht="24">
      <c r="B331" s="2">
        <v>30</v>
      </c>
      <c r="C331" s="89">
        <v>22331</v>
      </c>
      <c r="D331" s="81">
        <v>249.46</v>
      </c>
      <c r="E331" s="81">
        <v>2.66</v>
      </c>
      <c r="F331" s="81">
        <f t="shared" si="39"/>
        <v>0.22982400000000003</v>
      </c>
      <c r="G331" s="81">
        <f t="shared" si="40"/>
        <v>10.741506666666666</v>
      </c>
      <c r="H331" s="81">
        <f t="shared" si="41"/>
        <v>2.4686560281600003</v>
      </c>
      <c r="I331" s="172" t="s">
        <v>109</v>
      </c>
      <c r="J331" s="84">
        <v>16.76303</v>
      </c>
      <c r="K331" s="84">
        <v>4.97265</v>
      </c>
      <c r="L331" s="84">
        <v>10.48884</v>
      </c>
    </row>
    <row r="332" spans="2:12" ht="24">
      <c r="B332" s="2">
        <v>31</v>
      </c>
      <c r="C332" s="89">
        <v>22345</v>
      </c>
      <c r="D332" s="81">
        <v>249.45</v>
      </c>
      <c r="E332" s="81">
        <v>2.74</v>
      </c>
      <c r="F332" s="81">
        <f t="shared" si="39"/>
        <v>0.23673600000000003</v>
      </c>
      <c r="G332" s="81">
        <f t="shared" si="40"/>
        <v>24.323246666666666</v>
      </c>
      <c r="H332" s="81">
        <f t="shared" si="41"/>
        <v>5.758188122880001</v>
      </c>
      <c r="I332" s="172" t="s">
        <v>110</v>
      </c>
      <c r="J332" s="84">
        <v>31.18356</v>
      </c>
      <c r="K332" s="84">
        <v>24.45634</v>
      </c>
      <c r="L332" s="84">
        <v>17.32984</v>
      </c>
    </row>
    <row r="333" spans="2:12" s="233" customFormat="1" ht="24.75" thickBot="1">
      <c r="B333" s="228">
        <v>32</v>
      </c>
      <c r="C333" s="229">
        <v>22367</v>
      </c>
      <c r="D333" s="230">
        <v>249.48</v>
      </c>
      <c r="E333" s="230">
        <v>2.95</v>
      </c>
      <c r="F333" s="230">
        <f t="shared" si="39"/>
        <v>0.25488000000000005</v>
      </c>
      <c r="G333" s="230">
        <f t="shared" si="40"/>
        <v>48.151936666666664</v>
      </c>
      <c r="H333" s="230">
        <f t="shared" si="41"/>
        <v>12.272965617600002</v>
      </c>
      <c r="I333" s="228" t="s">
        <v>111</v>
      </c>
      <c r="J333" s="232">
        <v>48.26628</v>
      </c>
      <c r="K333" s="232">
        <v>56.59677</v>
      </c>
      <c r="L333" s="232">
        <v>39.59276</v>
      </c>
    </row>
    <row r="334" spans="2:12" ht="24">
      <c r="B334" s="2">
        <v>1</v>
      </c>
      <c r="C334" s="89">
        <v>22373</v>
      </c>
      <c r="D334" s="81">
        <v>249.48</v>
      </c>
      <c r="E334" s="81">
        <v>3.2</v>
      </c>
      <c r="F334" s="81">
        <f t="shared" si="39"/>
        <v>0.27648</v>
      </c>
      <c r="G334" s="81">
        <f t="shared" si="40"/>
        <v>7.537679999999999</v>
      </c>
      <c r="H334" s="81">
        <f t="shared" si="41"/>
        <v>2.0840177663999997</v>
      </c>
      <c r="I334" s="172" t="s">
        <v>45</v>
      </c>
      <c r="J334" s="84">
        <v>5.95853</v>
      </c>
      <c r="K334" s="84">
        <v>11.84112</v>
      </c>
      <c r="L334" s="84">
        <v>4.81339</v>
      </c>
    </row>
    <row r="335" spans="2:12" ht="24">
      <c r="B335" s="2">
        <v>2</v>
      </c>
      <c r="C335" s="89">
        <v>22390</v>
      </c>
      <c r="D335" s="81">
        <v>249.5</v>
      </c>
      <c r="E335" s="81">
        <v>3.75</v>
      </c>
      <c r="F335" s="81">
        <f t="shared" si="39"/>
        <v>0.324</v>
      </c>
      <c r="G335" s="81">
        <f t="shared" si="40"/>
        <v>11.560170000000001</v>
      </c>
      <c r="H335" s="81">
        <f t="shared" si="41"/>
        <v>3.7454950800000004</v>
      </c>
      <c r="I335" s="172" t="s">
        <v>46</v>
      </c>
      <c r="J335" s="84">
        <v>9.98647</v>
      </c>
      <c r="K335" s="84">
        <v>13.84679</v>
      </c>
      <c r="L335" s="84">
        <v>10.84725</v>
      </c>
    </row>
    <row r="336" spans="2:12" ht="24">
      <c r="B336" s="2">
        <v>3</v>
      </c>
      <c r="C336" s="89">
        <v>22404</v>
      </c>
      <c r="D336" s="81">
        <v>249.55</v>
      </c>
      <c r="E336" s="81">
        <v>6.33</v>
      </c>
      <c r="F336" s="81">
        <f t="shared" si="39"/>
        <v>0.5469120000000001</v>
      </c>
      <c r="G336" s="81">
        <f t="shared" si="40"/>
        <v>104.68248333333334</v>
      </c>
      <c r="H336" s="81">
        <f t="shared" si="41"/>
        <v>57.25210632480001</v>
      </c>
      <c r="I336" s="172" t="s">
        <v>47</v>
      </c>
      <c r="J336" s="84">
        <v>111.37869</v>
      </c>
      <c r="K336" s="84">
        <v>117.05551</v>
      </c>
      <c r="L336" s="84">
        <v>85.61325</v>
      </c>
    </row>
    <row r="337" spans="2:12" ht="24">
      <c r="B337" s="5">
        <v>4</v>
      </c>
      <c r="C337" s="89">
        <v>22421</v>
      </c>
      <c r="D337" s="81">
        <v>249.69</v>
      </c>
      <c r="E337" s="81">
        <v>12.59</v>
      </c>
      <c r="F337" s="81">
        <f t="shared" si="39"/>
        <v>1.087776</v>
      </c>
      <c r="G337" s="81">
        <f t="shared" si="40"/>
        <v>83.52061666666667</v>
      </c>
      <c r="H337" s="81">
        <f t="shared" si="41"/>
        <v>90.8517223152</v>
      </c>
      <c r="I337" s="172" t="s">
        <v>48</v>
      </c>
      <c r="J337" s="84">
        <v>62.98419</v>
      </c>
      <c r="K337" s="84">
        <v>90.82939</v>
      </c>
      <c r="L337" s="84">
        <v>96.74827</v>
      </c>
    </row>
    <row r="338" spans="2:12" ht="24">
      <c r="B338" s="2">
        <v>5</v>
      </c>
      <c r="C338" s="89">
        <v>22437</v>
      </c>
      <c r="D338" s="81">
        <v>249.56</v>
      </c>
      <c r="E338" s="81">
        <v>6.17</v>
      </c>
      <c r="F338" s="81">
        <f t="shared" si="39"/>
        <v>0.533088</v>
      </c>
      <c r="G338" s="81">
        <f t="shared" si="40"/>
        <v>40.13896</v>
      </c>
      <c r="H338" s="81">
        <f t="shared" si="41"/>
        <v>21.397597908479998</v>
      </c>
      <c r="I338" s="172" t="s">
        <v>49</v>
      </c>
      <c r="J338" s="84">
        <v>47.63072</v>
      </c>
      <c r="K338" s="84">
        <v>33.82473</v>
      </c>
      <c r="L338" s="84">
        <v>38.96143</v>
      </c>
    </row>
    <row r="339" spans="2:12" ht="24">
      <c r="B339" s="2">
        <v>6</v>
      </c>
      <c r="C339" s="89">
        <v>22444</v>
      </c>
      <c r="D339" s="81">
        <v>249.64</v>
      </c>
      <c r="E339" s="81">
        <v>9.44</v>
      </c>
      <c r="F339" s="81">
        <f t="shared" si="39"/>
        <v>0.815616</v>
      </c>
      <c r="G339" s="81">
        <f t="shared" si="40"/>
        <v>32.81476</v>
      </c>
      <c r="H339" s="81">
        <f t="shared" si="41"/>
        <v>26.76424329216</v>
      </c>
      <c r="I339" s="172" t="s">
        <v>50</v>
      </c>
      <c r="J339" s="84">
        <v>30.06502</v>
      </c>
      <c r="K339" s="84">
        <v>32.26284</v>
      </c>
      <c r="L339" s="84">
        <v>36.11642</v>
      </c>
    </row>
    <row r="340" spans="2:12" ht="24">
      <c r="B340" s="2">
        <v>7</v>
      </c>
      <c r="C340" s="89">
        <v>22469</v>
      </c>
      <c r="D340" s="81">
        <v>246.69</v>
      </c>
      <c r="E340" s="81">
        <v>14.02</v>
      </c>
      <c r="F340" s="81">
        <f t="shared" si="39"/>
        <v>1.211328</v>
      </c>
      <c r="G340" s="81">
        <f t="shared" si="40"/>
        <v>17.952356666666667</v>
      </c>
      <c r="H340" s="81">
        <f t="shared" si="41"/>
        <v>21.74619229632</v>
      </c>
      <c r="I340" s="172" t="s">
        <v>51</v>
      </c>
      <c r="J340" s="84">
        <v>14.46175</v>
      </c>
      <c r="K340" s="84">
        <v>14.07595</v>
      </c>
      <c r="L340" s="84">
        <v>25.31937</v>
      </c>
    </row>
    <row r="341" spans="2:12" ht="24">
      <c r="B341" s="2">
        <v>8</v>
      </c>
      <c r="C341" s="89">
        <v>22487</v>
      </c>
      <c r="D341" s="81">
        <v>251.19</v>
      </c>
      <c r="E341" s="81">
        <v>74.82</v>
      </c>
      <c r="F341" s="81">
        <f t="shared" si="39"/>
        <v>6.464448</v>
      </c>
      <c r="G341" s="81">
        <f t="shared" si="40"/>
        <v>592.9934733333333</v>
      </c>
      <c r="H341" s="81">
        <f t="shared" si="41"/>
        <v>3833.37547270272</v>
      </c>
      <c r="I341" s="172" t="s">
        <v>92</v>
      </c>
      <c r="J341" s="84">
        <v>707.01468</v>
      </c>
      <c r="K341" s="84">
        <v>544.82027</v>
      </c>
      <c r="L341" s="84">
        <v>527.14547</v>
      </c>
    </row>
    <row r="342" spans="2:12" ht="24">
      <c r="B342" s="2">
        <v>9</v>
      </c>
      <c r="C342" s="89">
        <v>22490</v>
      </c>
      <c r="D342" s="81">
        <v>253.241</v>
      </c>
      <c r="E342" s="81">
        <v>193.22</v>
      </c>
      <c r="F342" s="81">
        <f t="shared" si="39"/>
        <v>16.694208</v>
      </c>
      <c r="G342" s="81">
        <f t="shared" si="40"/>
        <v>1097.64178</v>
      </c>
      <c r="H342" s="81">
        <f t="shared" si="41"/>
        <v>18324.26018481024</v>
      </c>
      <c r="I342" s="172" t="s">
        <v>93</v>
      </c>
      <c r="J342" s="84">
        <v>832.98982</v>
      </c>
      <c r="K342" s="84">
        <v>1478.79444</v>
      </c>
      <c r="L342" s="84">
        <v>981.14108</v>
      </c>
    </row>
    <row r="343" spans="2:12" ht="24">
      <c r="B343" s="2">
        <v>10</v>
      </c>
      <c r="C343" s="89">
        <v>22496</v>
      </c>
      <c r="D343" s="81">
        <v>250.15</v>
      </c>
      <c r="E343" s="81">
        <v>39.29</v>
      </c>
      <c r="F343" s="81">
        <f t="shared" si="39"/>
        <v>3.394656</v>
      </c>
      <c r="G343" s="81">
        <f t="shared" si="40"/>
        <v>89.78018000000002</v>
      </c>
      <c r="H343" s="81">
        <f t="shared" si="41"/>
        <v>304.77282671808007</v>
      </c>
      <c r="I343" s="172" t="s">
        <v>94</v>
      </c>
      <c r="J343" s="84">
        <v>77.03769</v>
      </c>
      <c r="K343" s="84">
        <v>93.51621</v>
      </c>
      <c r="L343" s="84">
        <v>98.78664</v>
      </c>
    </row>
    <row r="344" spans="2:12" ht="24">
      <c r="B344" s="2">
        <v>11</v>
      </c>
      <c r="C344" s="89">
        <v>22508</v>
      </c>
      <c r="D344" s="81">
        <v>249.94</v>
      </c>
      <c r="E344" s="81">
        <v>25.76</v>
      </c>
      <c r="F344" s="81">
        <f t="shared" si="39"/>
        <v>2.225664</v>
      </c>
      <c r="G344" s="81">
        <f t="shared" si="40"/>
        <v>61.99256333333333</v>
      </c>
      <c r="H344" s="81">
        <f t="shared" si="41"/>
        <v>137.97461647872</v>
      </c>
      <c r="I344" s="172" t="s">
        <v>95</v>
      </c>
      <c r="J344" s="84">
        <v>65.20629</v>
      </c>
      <c r="K344" s="84">
        <v>67.533</v>
      </c>
      <c r="L344" s="84">
        <v>53.2384</v>
      </c>
    </row>
    <row r="345" spans="2:12" ht="24">
      <c r="B345" s="2">
        <v>12</v>
      </c>
      <c r="C345" s="89">
        <v>22514</v>
      </c>
      <c r="D345" s="81">
        <v>250.87</v>
      </c>
      <c r="E345" s="81">
        <v>68.21</v>
      </c>
      <c r="F345" s="81">
        <f t="shared" si="39"/>
        <v>5.893344</v>
      </c>
      <c r="G345" s="81">
        <f t="shared" si="40"/>
        <v>236.44218333333333</v>
      </c>
      <c r="H345" s="81">
        <f t="shared" si="41"/>
        <v>1393.4351224944</v>
      </c>
      <c r="I345" s="172" t="s">
        <v>96</v>
      </c>
      <c r="J345" s="84">
        <v>236.9415</v>
      </c>
      <c r="K345" s="84">
        <v>274.76927</v>
      </c>
      <c r="L345" s="84">
        <v>197.61578</v>
      </c>
    </row>
    <row r="346" spans="2:12" ht="24">
      <c r="B346" s="2">
        <v>13</v>
      </c>
      <c r="C346" s="89">
        <v>22535</v>
      </c>
      <c r="D346" s="81">
        <v>250.39</v>
      </c>
      <c r="E346" s="81">
        <v>44.94</v>
      </c>
      <c r="F346" s="81">
        <f t="shared" si="39"/>
        <v>3.882816</v>
      </c>
      <c r="G346" s="81">
        <f t="shared" si="40"/>
        <v>103.05599333333333</v>
      </c>
      <c r="H346" s="81">
        <f t="shared" si="41"/>
        <v>400.14745981056</v>
      </c>
      <c r="I346" s="172" t="s">
        <v>97</v>
      </c>
      <c r="J346" s="84">
        <v>107.79229</v>
      </c>
      <c r="K346" s="84">
        <v>112.8692</v>
      </c>
      <c r="L346" s="84">
        <v>88.50649</v>
      </c>
    </row>
    <row r="347" spans="2:12" ht="24">
      <c r="B347" s="2">
        <v>14</v>
      </c>
      <c r="C347" s="89">
        <v>22544</v>
      </c>
      <c r="D347" s="81">
        <v>250.4</v>
      </c>
      <c r="E347" s="81">
        <v>45.29</v>
      </c>
      <c r="F347" s="81">
        <f t="shared" si="39"/>
        <v>3.913056</v>
      </c>
      <c r="G347" s="81">
        <f t="shared" si="40"/>
        <v>162.12849000000003</v>
      </c>
      <c r="H347" s="81">
        <f t="shared" si="41"/>
        <v>634.4178605654402</v>
      </c>
      <c r="I347" s="172" t="s">
        <v>98</v>
      </c>
      <c r="J347" s="84">
        <v>174.58778</v>
      </c>
      <c r="K347" s="84">
        <v>165.70494</v>
      </c>
      <c r="L347" s="84">
        <v>146.09275</v>
      </c>
    </row>
    <row r="348" spans="2:12" ht="24">
      <c r="B348" s="2">
        <v>15</v>
      </c>
      <c r="C348" s="89">
        <v>22548</v>
      </c>
      <c r="D348" s="81">
        <v>250.12</v>
      </c>
      <c r="E348" s="81">
        <v>31.54</v>
      </c>
      <c r="F348" s="81">
        <f t="shared" si="39"/>
        <v>2.725056</v>
      </c>
      <c r="G348" s="81">
        <f t="shared" si="40"/>
        <v>86.16094</v>
      </c>
      <c r="H348" s="81">
        <f t="shared" si="41"/>
        <v>234.79338651263998</v>
      </c>
      <c r="I348" s="172" t="s">
        <v>99</v>
      </c>
      <c r="J348" s="84">
        <v>85.20194</v>
      </c>
      <c r="K348" s="84">
        <v>85.2855</v>
      </c>
      <c r="L348" s="84">
        <v>87.99538</v>
      </c>
    </row>
    <row r="349" spans="2:12" ht="24">
      <c r="B349" s="2">
        <v>16</v>
      </c>
      <c r="C349" s="89">
        <v>22556</v>
      </c>
      <c r="D349" s="81">
        <v>250.12</v>
      </c>
      <c r="E349" s="81">
        <v>32.34</v>
      </c>
      <c r="F349" s="81">
        <f t="shared" si="39"/>
        <v>2.7941760000000007</v>
      </c>
      <c r="G349" s="81">
        <f aca="true" t="shared" si="42" ref="G349:G362">+AVERAGE(J349:L349)</f>
        <v>88.26095333333332</v>
      </c>
      <c r="H349" s="81">
        <f aca="true" t="shared" si="43" ref="H349:H362">G349*F349</f>
        <v>246.61663754112</v>
      </c>
      <c r="I349" s="172" t="s">
        <v>100</v>
      </c>
      <c r="J349" s="84">
        <v>74.53697</v>
      </c>
      <c r="K349" s="84">
        <v>87.24773</v>
      </c>
      <c r="L349" s="84">
        <v>102.99816</v>
      </c>
    </row>
    <row r="350" spans="2:12" ht="24">
      <c r="B350" s="2">
        <v>17</v>
      </c>
      <c r="C350" s="89">
        <v>22570</v>
      </c>
      <c r="D350" s="81">
        <v>249.84</v>
      </c>
      <c r="E350" s="81">
        <v>15.55</v>
      </c>
      <c r="F350" s="81">
        <f t="shared" si="39"/>
        <v>1.34352</v>
      </c>
      <c r="G350" s="81">
        <f t="shared" si="42"/>
        <v>34.532849999999996</v>
      </c>
      <c r="H350" s="81">
        <f t="shared" si="43"/>
        <v>46.395574632</v>
      </c>
      <c r="I350" s="172" t="s">
        <v>101</v>
      </c>
      <c r="J350" s="84">
        <v>38.95554</v>
      </c>
      <c r="K350" s="84">
        <v>27.46829</v>
      </c>
      <c r="L350" s="84">
        <v>37.17472</v>
      </c>
    </row>
    <row r="351" spans="2:12" ht="24">
      <c r="B351" s="2">
        <v>18</v>
      </c>
      <c r="C351" s="89">
        <v>22590</v>
      </c>
      <c r="D351" s="81">
        <v>249.72</v>
      </c>
      <c r="E351" s="81">
        <v>11.05</v>
      </c>
      <c r="F351" s="81">
        <f t="shared" si="39"/>
        <v>0.9547200000000001</v>
      </c>
      <c r="G351" s="81">
        <f t="shared" si="42"/>
        <v>28.455243333333332</v>
      </c>
      <c r="H351" s="81">
        <f t="shared" si="43"/>
        <v>27.166789915200003</v>
      </c>
      <c r="I351" s="172" t="s">
        <v>102</v>
      </c>
      <c r="J351" s="84">
        <v>18.04308</v>
      </c>
      <c r="K351" s="84">
        <v>39.30713</v>
      </c>
      <c r="L351" s="84">
        <v>28.01552</v>
      </c>
    </row>
    <row r="352" spans="2:12" ht="24">
      <c r="B352" s="2">
        <v>19</v>
      </c>
      <c r="C352" s="89">
        <v>22604</v>
      </c>
      <c r="D352" s="81">
        <v>249.68</v>
      </c>
      <c r="E352" s="81">
        <v>8.39</v>
      </c>
      <c r="F352" s="81">
        <f t="shared" si="39"/>
        <v>0.7248960000000001</v>
      </c>
      <c r="G352" s="81">
        <f t="shared" si="42"/>
        <v>7.352623333333334</v>
      </c>
      <c r="H352" s="81">
        <f t="shared" si="43"/>
        <v>5.329887243840001</v>
      </c>
      <c r="I352" s="172" t="s">
        <v>103</v>
      </c>
      <c r="J352" s="84">
        <v>7.54477</v>
      </c>
      <c r="K352" s="84">
        <v>5.69087</v>
      </c>
      <c r="L352" s="84">
        <v>8.82223</v>
      </c>
    </row>
    <row r="353" spans="2:12" ht="24">
      <c r="B353" s="2">
        <v>20</v>
      </c>
      <c r="C353" s="89">
        <v>22611</v>
      </c>
      <c r="D353" s="81">
        <v>249.65</v>
      </c>
      <c r="E353" s="81">
        <v>8.89</v>
      </c>
      <c r="F353" s="81">
        <f t="shared" si="39"/>
        <v>0.7680960000000001</v>
      </c>
      <c r="G353" s="81">
        <f t="shared" si="42"/>
        <v>1.9777266666666666</v>
      </c>
      <c r="H353" s="81">
        <f t="shared" si="43"/>
        <v>1.5190839417600002</v>
      </c>
      <c r="I353" s="172" t="s">
        <v>104</v>
      </c>
      <c r="J353" s="84">
        <v>4.56885</v>
      </c>
      <c r="K353" s="84">
        <v>0.36182</v>
      </c>
      <c r="L353" s="84">
        <v>1.00251</v>
      </c>
    </row>
    <row r="354" spans="2:12" ht="24">
      <c r="B354" s="2">
        <v>21</v>
      </c>
      <c r="C354" s="89">
        <v>22621</v>
      </c>
      <c r="D354" s="81">
        <v>249.62</v>
      </c>
      <c r="E354" s="81">
        <v>6.67</v>
      </c>
      <c r="F354" s="81">
        <f t="shared" si="39"/>
        <v>0.576288</v>
      </c>
      <c r="G354" s="81">
        <f t="shared" si="42"/>
        <v>0.4764466666666667</v>
      </c>
      <c r="H354" s="81">
        <f t="shared" si="43"/>
        <v>0.27457049664</v>
      </c>
      <c r="I354" s="172" t="s">
        <v>105</v>
      </c>
      <c r="J354" s="84">
        <v>1.42934</v>
      </c>
      <c r="K354" s="84">
        <v>0</v>
      </c>
      <c r="L354" s="84">
        <v>0</v>
      </c>
    </row>
    <row r="355" spans="2:12" ht="24">
      <c r="B355" s="2">
        <v>22</v>
      </c>
      <c r="C355" s="89">
        <v>22627</v>
      </c>
      <c r="D355" s="81">
        <v>249.61</v>
      </c>
      <c r="E355" s="81">
        <v>7.25</v>
      </c>
      <c r="F355" s="81">
        <f t="shared" si="39"/>
        <v>0.6264000000000001</v>
      </c>
      <c r="G355" s="81">
        <f t="shared" si="42"/>
        <v>1.44062</v>
      </c>
      <c r="H355" s="81">
        <f t="shared" si="43"/>
        <v>0.9024043680000001</v>
      </c>
      <c r="I355" s="172" t="s">
        <v>106</v>
      </c>
      <c r="J355" s="84">
        <v>1.55637</v>
      </c>
      <c r="K355" s="84">
        <v>0</v>
      </c>
      <c r="L355" s="84">
        <v>2.76549</v>
      </c>
    </row>
    <row r="356" spans="2:12" ht="24">
      <c r="B356" s="2">
        <v>23</v>
      </c>
      <c r="C356" s="89">
        <v>22639</v>
      </c>
      <c r="D356" s="81">
        <v>249.57</v>
      </c>
      <c r="E356" s="81">
        <v>4.9</v>
      </c>
      <c r="F356" s="81">
        <f t="shared" si="39"/>
        <v>0.42336000000000007</v>
      </c>
      <c r="G356" s="81">
        <f t="shared" si="42"/>
        <v>2.778776666666667</v>
      </c>
      <c r="H356" s="81">
        <f t="shared" si="43"/>
        <v>1.1764228896000002</v>
      </c>
      <c r="I356" s="172" t="s">
        <v>107</v>
      </c>
      <c r="J356" s="84">
        <v>4.59396</v>
      </c>
      <c r="K356" s="84">
        <v>3.74237</v>
      </c>
      <c r="L356" s="84">
        <v>0</v>
      </c>
    </row>
    <row r="357" spans="2:12" ht="24">
      <c r="B357" s="2">
        <v>24</v>
      </c>
      <c r="C357" s="89">
        <v>22653</v>
      </c>
      <c r="D357" s="81">
        <v>249.55</v>
      </c>
      <c r="E357" s="81">
        <v>5.31</v>
      </c>
      <c r="F357" s="81">
        <f t="shared" si="39"/>
        <v>0.45878399999999997</v>
      </c>
      <c r="G357" s="81">
        <f t="shared" si="42"/>
        <v>10.222743333333332</v>
      </c>
      <c r="H357" s="81">
        <f t="shared" si="43"/>
        <v>4.690031077439999</v>
      </c>
      <c r="I357" s="172" t="s">
        <v>108</v>
      </c>
      <c r="J357" s="84">
        <v>14.23512</v>
      </c>
      <c r="K357" s="84">
        <v>4.19707</v>
      </c>
      <c r="L357" s="84">
        <v>12.23604</v>
      </c>
    </row>
    <row r="358" spans="2:12" ht="24">
      <c r="B358" s="2">
        <v>25</v>
      </c>
      <c r="C358" s="89">
        <v>22660</v>
      </c>
      <c r="D358" s="81">
        <v>249.57</v>
      </c>
      <c r="E358" s="81">
        <v>4.68</v>
      </c>
      <c r="F358" s="81">
        <f t="shared" si="39"/>
        <v>0.404352</v>
      </c>
      <c r="G358" s="81">
        <f t="shared" si="42"/>
        <v>18.901793333333334</v>
      </c>
      <c r="H358" s="81">
        <f t="shared" si="43"/>
        <v>7.6429779379200005</v>
      </c>
      <c r="I358" s="172" t="s">
        <v>87</v>
      </c>
      <c r="J358" s="84">
        <v>22.32855</v>
      </c>
      <c r="K358" s="84">
        <v>18.95934</v>
      </c>
      <c r="L358" s="84">
        <v>15.41749</v>
      </c>
    </row>
    <row r="359" spans="2:12" ht="24">
      <c r="B359" s="2">
        <v>26</v>
      </c>
      <c r="C359" s="89">
        <v>22674</v>
      </c>
      <c r="D359" s="81">
        <v>249.52</v>
      </c>
      <c r="E359" s="81">
        <v>4.05</v>
      </c>
      <c r="F359" s="81">
        <f t="shared" si="39"/>
        <v>0.34992</v>
      </c>
      <c r="G359" s="81">
        <f t="shared" si="42"/>
        <v>15.26842</v>
      </c>
      <c r="H359" s="81">
        <f t="shared" si="43"/>
        <v>5.342725526400001</v>
      </c>
      <c r="I359" s="172" t="s">
        <v>88</v>
      </c>
      <c r="J359" s="84">
        <v>8.56839</v>
      </c>
      <c r="K359" s="84">
        <v>9.73134</v>
      </c>
      <c r="L359" s="84">
        <v>27.50553</v>
      </c>
    </row>
    <row r="360" spans="2:12" ht="24">
      <c r="B360" s="2">
        <v>27</v>
      </c>
      <c r="C360" s="89">
        <v>22681</v>
      </c>
      <c r="D360" s="81">
        <v>249.51</v>
      </c>
      <c r="E360" s="81">
        <v>3.81</v>
      </c>
      <c r="F360" s="81">
        <f t="shared" si="39"/>
        <v>0.32918400000000003</v>
      </c>
      <c r="G360" s="81">
        <f t="shared" si="42"/>
        <v>6.072556666666666</v>
      </c>
      <c r="H360" s="81">
        <f t="shared" si="43"/>
        <v>1.9989884937600002</v>
      </c>
      <c r="I360" s="172" t="s">
        <v>89</v>
      </c>
      <c r="J360" s="84">
        <v>5.21521</v>
      </c>
      <c r="K360" s="84">
        <v>10.11654</v>
      </c>
      <c r="L360" s="84">
        <v>2.88592</v>
      </c>
    </row>
    <row r="361" spans="2:12" ht="24">
      <c r="B361" s="2">
        <v>28</v>
      </c>
      <c r="C361" s="89">
        <v>22702</v>
      </c>
      <c r="D361" s="81">
        <v>249.49</v>
      </c>
      <c r="E361" s="81">
        <v>2.73</v>
      </c>
      <c r="F361" s="81">
        <f t="shared" si="39"/>
        <v>0.235872</v>
      </c>
      <c r="G361" s="81">
        <f t="shared" si="42"/>
        <v>9.938663333333333</v>
      </c>
      <c r="H361" s="81">
        <f t="shared" si="43"/>
        <v>2.3442523977599996</v>
      </c>
      <c r="I361" s="172" t="s">
        <v>90</v>
      </c>
      <c r="J361" s="84">
        <v>14.24952</v>
      </c>
      <c r="K361" s="84">
        <v>7.08664</v>
      </c>
      <c r="L361" s="84">
        <v>8.47983</v>
      </c>
    </row>
    <row r="362" spans="2:12" ht="24">
      <c r="B362" s="2">
        <v>29</v>
      </c>
      <c r="C362" s="89">
        <v>22710</v>
      </c>
      <c r="D362" s="81">
        <v>249.47</v>
      </c>
      <c r="E362" s="81">
        <v>2.4</v>
      </c>
      <c r="F362" s="81">
        <f t="shared" si="39"/>
        <v>0.20736000000000002</v>
      </c>
      <c r="G362" s="81">
        <f t="shared" si="42"/>
        <v>6.9860999999999995</v>
      </c>
      <c r="H362" s="81">
        <f t="shared" si="43"/>
        <v>1.448637696</v>
      </c>
      <c r="I362" s="172" t="s">
        <v>91</v>
      </c>
      <c r="J362" s="84">
        <v>0</v>
      </c>
      <c r="K362" s="84">
        <v>16.27931</v>
      </c>
      <c r="L362" s="84">
        <v>4.67899</v>
      </c>
    </row>
    <row r="363" spans="2:16" s="233" customFormat="1" ht="24.75" thickBot="1">
      <c r="B363" s="228">
        <v>30</v>
      </c>
      <c r="C363" s="229">
        <v>22716</v>
      </c>
      <c r="D363" s="230">
        <v>249.44</v>
      </c>
      <c r="E363" s="230">
        <v>2.23</v>
      </c>
      <c r="F363" s="230">
        <f t="shared" si="39"/>
        <v>0.192672</v>
      </c>
      <c r="G363" s="230"/>
      <c r="H363" s="230"/>
      <c r="I363" s="231" t="s">
        <v>109</v>
      </c>
      <c r="J363" s="232">
        <v>0</v>
      </c>
      <c r="K363" s="232">
        <v>0</v>
      </c>
      <c r="L363" s="232">
        <v>0</v>
      </c>
      <c r="O363" s="230">
        <f>+AVERAGE(J363:L363)</f>
        <v>0</v>
      </c>
      <c r="P363" s="230">
        <f>O363*F363</f>
        <v>0</v>
      </c>
    </row>
    <row r="364" spans="2:12" s="6" customFormat="1" ht="24">
      <c r="B364" s="2">
        <v>1</v>
      </c>
      <c r="C364" s="258">
        <v>22740</v>
      </c>
      <c r="D364" s="65">
        <v>249.42</v>
      </c>
      <c r="E364" s="65">
        <v>1.52</v>
      </c>
      <c r="F364" s="65">
        <f t="shared" si="39"/>
        <v>0.131328</v>
      </c>
      <c r="G364" s="81">
        <f aca="true" t="shared" si="44" ref="G364:G390">+AVERAGE(J364:L364)</f>
        <v>4.409013333333333</v>
      </c>
      <c r="H364" s="81">
        <f aca="true" t="shared" si="45" ref="H364:H390">G364*F364</f>
        <v>0.57902690304</v>
      </c>
      <c r="I364" s="172" t="s">
        <v>45</v>
      </c>
      <c r="J364" s="13">
        <v>13.22704</v>
      </c>
      <c r="K364" s="13">
        <v>0</v>
      </c>
      <c r="L364" s="13">
        <v>0</v>
      </c>
    </row>
    <row r="365" spans="2:12" ht="24">
      <c r="B365" s="2">
        <v>2</v>
      </c>
      <c r="C365" s="89">
        <v>22759</v>
      </c>
      <c r="D365" s="81">
        <v>249.44</v>
      </c>
      <c r="E365" s="81">
        <v>1.31</v>
      </c>
      <c r="F365" s="81">
        <f t="shared" si="39"/>
        <v>0.113184</v>
      </c>
      <c r="G365" s="81">
        <f t="shared" si="44"/>
        <v>0.3459966666666667</v>
      </c>
      <c r="H365" s="81">
        <f t="shared" si="45"/>
        <v>0.03916128672</v>
      </c>
      <c r="I365" s="172" t="s">
        <v>46</v>
      </c>
      <c r="J365" s="84">
        <v>0</v>
      </c>
      <c r="K365" s="84">
        <v>1.03799</v>
      </c>
      <c r="L365" s="84">
        <v>0</v>
      </c>
    </row>
    <row r="366" spans="2:12" ht="24">
      <c r="B366" s="2">
        <v>3</v>
      </c>
      <c r="C366" s="89">
        <v>22773</v>
      </c>
      <c r="D366" s="81">
        <v>249.37</v>
      </c>
      <c r="E366" s="81">
        <v>0.86</v>
      </c>
      <c r="F366" s="81">
        <f t="shared" si="39"/>
        <v>0.07430400000000001</v>
      </c>
      <c r="G366" s="81">
        <f t="shared" si="44"/>
        <v>11.503133333333333</v>
      </c>
      <c r="H366" s="81">
        <f t="shared" si="45"/>
        <v>0.8547288192</v>
      </c>
      <c r="I366" s="172" t="s">
        <v>47</v>
      </c>
      <c r="J366" s="84">
        <v>11.59816</v>
      </c>
      <c r="K366" s="84">
        <v>7.72201</v>
      </c>
      <c r="L366" s="84">
        <v>15.18923</v>
      </c>
    </row>
    <row r="367" spans="2:12" ht="24">
      <c r="B367" s="5">
        <v>4</v>
      </c>
      <c r="C367" s="89">
        <v>22781</v>
      </c>
      <c r="D367" s="81">
        <v>249.42</v>
      </c>
      <c r="E367" s="81">
        <v>1.59</v>
      </c>
      <c r="F367" s="81">
        <f t="shared" si="39"/>
        <v>0.13737600000000003</v>
      </c>
      <c r="G367" s="81">
        <f t="shared" si="44"/>
        <v>8.378056666666666</v>
      </c>
      <c r="H367" s="81">
        <f t="shared" si="45"/>
        <v>1.15094391264</v>
      </c>
      <c r="I367" s="172" t="s">
        <v>48</v>
      </c>
      <c r="J367" s="84">
        <v>4.81994</v>
      </c>
      <c r="K367" s="84">
        <v>12.11695</v>
      </c>
      <c r="L367" s="84">
        <v>8.19728</v>
      </c>
    </row>
    <row r="368" spans="2:12" ht="24">
      <c r="B368" s="2">
        <v>5</v>
      </c>
      <c r="C368" s="89">
        <v>22787</v>
      </c>
      <c r="D368" s="81">
        <v>249.36</v>
      </c>
      <c r="E368" s="81">
        <v>0.98</v>
      </c>
      <c r="F368" s="81">
        <f t="shared" si="39"/>
        <v>0.084672</v>
      </c>
      <c r="G368" s="81">
        <f t="shared" si="44"/>
        <v>16.514606666666666</v>
      </c>
      <c r="H368" s="81">
        <f t="shared" si="45"/>
        <v>1.39832477568</v>
      </c>
      <c r="I368" s="172" t="s">
        <v>49</v>
      </c>
      <c r="J368" s="84">
        <v>15.1459</v>
      </c>
      <c r="K368" s="84">
        <v>18.50508</v>
      </c>
      <c r="L368" s="84">
        <v>15.89284</v>
      </c>
    </row>
    <row r="369" spans="2:12" ht="24">
      <c r="B369" s="2">
        <v>6</v>
      </c>
      <c r="C369" s="89">
        <v>22814</v>
      </c>
      <c r="D369" s="81">
        <v>249.411</v>
      </c>
      <c r="E369" s="81">
        <v>2.02</v>
      </c>
      <c r="F369" s="81">
        <f t="shared" si="39"/>
        <v>0.17452800000000002</v>
      </c>
      <c r="G369" s="81">
        <f t="shared" si="44"/>
        <v>389.4150666666667</v>
      </c>
      <c r="H369" s="81">
        <f t="shared" si="45"/>
        <v>67.96383275520002</v>
      </c>
      <c r="I369" s="172" t="s">
        <v>50</v>
      </c>
      <c r="J369" s="84">
        <v>429.61863</v>
      </c>
      <c r="K369" s="84">
        <v>360.02609</v>
      </c>
      <c r="L369" s="84">
        <v>378.60048</v>
      </c>
    </row>
    <row r="370" spans="2:12" ht="24">
      <c r="B370" s="2">
        <v>7</v>
      </c>
      <c r="C370" s="89">
        <v>22829</v>
      </c>
      <c r="D370" s="81">
        <v>249.42</v>
      </c>
      <c r="E370" s="81">
        <v>1.87</v>
      </c>
      <c r="F370" s="81">
        <f t="shared" si="39"/>
        <v>0.16156800000000002</v>
      </c>
      <c r="G370" s="81">
        <f t="shared" si="44"/>
        <v>63.14039666666665</v>
      </c>
      <c r="H370" s="81">
        <f t="shared" si="45"/>
        <v>10.20146760864</v>
      </c>
      <c r="I370" s="172" t="s">
        <v>51</v>
      </c>
      <c r="J370" s="84">
        <v>70.67299</v>
      </c>
      <c r="K370" s="84">
        <v>69.43018</v>
      </c>
      <c r="L370" s="84">
        <v>49.31802</v>
      </c>
    </row>
    <row r="371" spans="2:12" ht="24">
      <c r="B371" s="2">
        <v>8</v>
      </c>
      <c r="C371" s="89">
        <v>22835</v>
      </c>
      <c r="D371" s="81">
        <v>249.39</v>
      </c>
      <c r="E371" s="81">
        <v>1.25</v>
      </c>
      <c r="F371" s="81">
        <f t="shared" si="39"/>
        <v>0.10800000000000001</v>
      </c>
      <c r="G371" s="81">
        <f t="shared" si="44"/>
        <v>51.48477666666667</v>
      </c>
      <c r="H371" s="81">
        <f t="shared" si="45"/>
        <v>5.560355880000001</v>
      </c>
      <c r="I371" s="172" t="s">
        <v>92</v>
      </c>
      <c r="J371" s="84">
        <v>49.70823</v>
      </c>
      <c r="K371" s="84">
        <v>48.57232</v>
      </c>
      <c r="L371" s="84">
        <v>56.17378</v>
      </c>
    </row>
    <row r="372" spans="2:12" ht="24">
      <c r="B372" s="2">
        <v>9</v>
      </c>
      <c r="C372" s="89">
        <v>22849</v>
      </c>
      <c r="D372" s="81">
        <v>249.38</v>
      </c>
      <c r="E372" s="81">
        <v>0.9</v>
      </c>
      <c r="F372" s="81">
        <f t="shared" si="39"/>
        <v>0.07776000000000001</v>
      </c>
      <c r="G372" s="81">
        <f t="shared" si="44"/>
        <v>37.89380333333333</v>
      </c>
      <c r="H372" s="81">
        <f t="shared" si="45"/>
        <v>2.9466221472000003</v>
      </c>
      <c r="I372" s="172" t="s">
        <v>93</v>
      </c>
      <c r="J372" s="84">
        <v>42.16983</v>
      </c>
      <c r="K372" s="84">
        <v>33.64076</v>
      </c>
      <c r="L372" s="84">
        <v>37.87082</v>
      </c>
    </row>
    <row r="373" spans="2:12" ht="24">
      <c r="B373" s="2">
        <v>10</v>
      </c>
      <c r="C373" s="89">
        <v>22871</v>
      </c>
      <c r="D373" s="81">
        <v>249.87</v>
      </c>
      <c r="E373" s="81">
        <v>15.71</v>
      </c>
      <c r="F373" s="81">
        <f t="shared" si="39"/>
        <v>1.357344</v>
      </c>
      <c r="G373" s="81">
        <f t="shared" si="44"/>
        <v>368.8862133333333</v>
      </c>
      <c r="H373" s="81">
        <f t="shared" si="45"/>
        <v>500.70548835072</v>
      </c>
      <c r="I373" s="172" t="s">
        <v>94</v>
      </c>
      <c r="J373" s="84">
        <v>362.3134</v>
      </c>
      <c r="K373" s="84">
        <v>382.47246</v>
      </c>
      <c r="L373" s="84">
        <v>361.87278</v>
      </c>
    </row>
    <row r="374" spans="2:12" ht="24">
      <c r="B374" s="2">
        <v>11</v>
      </c>
      <c r="C374" s="89">
        <v>22879</v>
      </c>
      <c r="D374" s="81">
        <v>251.48</v>
      </c>
      <c r="E374" s="81">
        <v>77.16</v>
      </c>
      <c r="F374" s="81">
        <f t="shared" si="39"/>
        <v>6.666624</v>
      </c>
      <c r="G374" s="81">
        <f t="shared" si="44"/>
        <v>1835.02777</v>
      </c>
      <c r="H374" s="81">
        <f t="shared" si="45"/>
        <v>12233.44017214848</v>
      </c>
      <c r="I374" s="172" t="s">
        <v>95</v>
      </c>
      <c r="J374" s="84">
        <v>1937.85019</v>
      </c>
      <c r="K374" s="84">
        <v>1619.43738</v>
      </c>
      <c r="L374" s="84">
        <v>1947.79574</v>
      </c>
    </row>
    <row r="375" spans="2:13" ht="24">
      <c r="B375" s="2">
        <v>12</v>
      </c>
      <c r="C375" s="89">
        <v>22884</v>
      </c>
      <c r="D375" s="81">
        <v>250.14</v>
      </c>
      <c r="I375" s="172" t="s">
        <v>96</v>
      </c>
      <c r="M375" s="1" t="s">
        <v>160</v>
      </c>
    </row>
    <row r="376" spans="2:12" ht="24">
      <c r="B376" s="2">
        <v>13</v>
      </c>
      <c r="C376" s="89">
        <v>22892</v>
      </c>
      <c r="D376" s="81">
        <v>250.28</v>
      </c>
      <c r="E376" s="81">
        <v>38.74</v>
      </c>
      <c r="F376" s="81">
        <f aca="true" t="shared" si="46" ref="F376:F390">E376*0.0864</f>
        <v>3.3471360000000003</v>
      </c>
      <c r="G376" s="81">
        <f t="shared" si="44"/>
        <v>145.34047666666666</v>
      </c>
      <c r="H376" s="81">
        <f t="shared" si="45"/>
        <v>486.47434170816</v>
      </c>
      <c r="I376" s="172" t="s">
        <v>97</v>
      </c>
      <c r="J376" s="84">
        <v>141.10903</v>
      </c>
      <c r="K376" s="84">
        <v>145.38459</v>
      </c>
      <c r="L376" s="84">
        <v>149.52781</v>
      </c>
    </row>
    <row r="377" spans="2:12" ht="24">
      <c r="B377" s="2">
        <v>14</v>
      </c>
      <c r="C377" s="89">
        <v>22905</v>
      </c>
      <c r="D377" s="81">
        <v>249.7</v>
      </c>
      <c r="E377" s="81">
        <v>4.11</v>
      </c>
      <c r="F377" s="81">
        <f t="shared" si="46"/>
        <v>0.35510400000000003</v>
      </c>
      <c r="G377" s="81">
        <f t="shared" si="44"/>
        <v>7.587363333333333</v>
      </c>
      <c r="H377" s="81">
        <f t="shared" si="45"/>
        <v>2.69430306912</v>
      </c>
      <c r="I377" s="172" t="s">
        <v>98</v>
      </c>
      <c r="J377" s="84">
        <v>5.77905</v>
      </c>
      <c r="K377" s="84">
        <v>6.93481</v>
      </c>
      <c r="L377" s="84">
        <v>10.04823</v>
      </c>
    </row>
    <row r="378" spans="2:12" ht="24">
      <c r="B378" s="2">
        <v>15</v>
      </c>
      <c r="C378" s="89">
        <v>22913</v>
      </c>
      <c r="D378" s="81">
        <v>249.31</v>
      </c>
      <c r="E378" s="81">
        <v>7.48</v>
      </c>
      <c r="F378" s="81">
        <f t="shared" si="46"/>
        <v>0.6462720000000001</v>
      </c>
      <c r="G378" s="81">
        <f t="shared" si="44"/>
        <v>6.9988133333333336</v>
      </c>
      <c r="H378" s="81">
        <f t="shared" si="45"/>
        <v>4.523137090560001</v>
      </c>
      <c r="I378" s="172" t="s">
        <v>99</v>
      </c>
      <c r="J378" s="84">
        <v>4.92641</v>
      </c>
      <c r="K378" s="84">
        <v>5.46308</v>
      </c>
      <c r="L378" s="84">
        <v>10.60695</v>
      </c>
    </row>
    <row r="379" spans="2:12" ht="24">
      <c r="B379" s="2">
        <v>16</v>
      </c>
      <c r="C379" s="89">
        <v>22934</v>
      </c>
      <c r="D379" s="81">
        <v>249.57</v>
      </c>
      <c r="E379" s="81">
        <v>7.75</v>
      </c>
      <c r="F379" s="81">
        <f t="shared" si="46"/>
        <v>0.6696000000000001</v>
      </c>
      <c r="G379" s="81">
        <f t="shared" si="44"/>
        <v>22.418656666666667</v>
      </c>
      <c r="H379" s="81">
        <f t="shared" si="45"/>
        <v>15.011532504000002</v>
      </c>
      <c r="I379" s="172" t="s">
        <v>100</v>
      </c>
      <c r="J379" s="84">
        <v>17.15527</v>
      </c>
      <c r="K379" s="84">
        <v>21.28848</v>
      </c>
      <c r="L379" s="84">
        <v>28.81222</v>
      </c>
    </row>
    <row r="380" spans="2:12" ht="24">
      <c r="B380" s="2">
        <v>17</v>
      </c>
      <c r="C380" s="89">
        <v>22941</v>
      </c>
      <c r="D380" s="81">
        <v>249.51</v>
      </c>
      <c r="E380" s="81">
        <v>6.13</v>
      </c>
      <c r="F380" s="81">
        <f t="shared" si="46"/>
        <v>0.529632</v>
      </c>
      <c r="G380" s="81">
        <f t="shared" si="44"/>
        <v>17.05982</v>
      </c>
      <c r="H380" s="81">
        <f t="shared" si="45"/>
        <v>9.03542658624</v>
      </c>
      <c r="I380" s="172" t="s">
        <v>101</v>
      </c>
      <c r="J380" s="84">
        <v>20.39845</v>
      </c>
      <c r="K380" s="84">
        <v>14.43001</v>
      </c>
      <c r="L380" s="84">
        <v>16.351</v>
      </c>
    </row>
    <row r="381" spans="2:12" ht="24">
      <c r="B381" s="2">
        <v>18</v>
      </c>
      <c r="C381" s="89">
        <v>22957</v>
      </c>
      <c r="D381" s="81">
        <v>249.56</v>
      </c>
      <c r="E381" s="81">
        <v>9.02</v>
      </c>
      <c r="F381" s="81">
        <f t="shared" si="46"/>
        <v>0.779328</v>
      </c>
      <c r="G381" s="81">
        <f t="shared" si="44"/>
        <v>10.86531</v>
      </c>
      <c r="H381" s="81">
        <f t="shared" si="45"/>
        <v>8.46764031168</v>
      </c>
      <c r="I381" s="172" t="s">
        <v>102</v>
      </c>
      <c r="J381" s="84">
        <v>13.49577</v>
      </c>
      <c r="K381" s="84">
        <v>10.05137</v>
      </c>
      <c r="L381" s="84">
        <v>9.04879</v>
      </c>
    </row>
    <row r="382" spans="2:12" ht="24">
      <c r="B382" s="2">
        <v>19</v>
      </c>
      <c r="C382" s="89">
        <v>22971</v>
      </c>
      <c r="D382" s="81">
        <v>249.45</v>
      </c>
      <c r="E382" s="81">
        <v>3.03</v>
      </c>
      <c r="F382" s="81">
        <f t="shared" si="46"/>
        <v>0.261792</v>
      </c>
      <c r="G382" s="81">
        <f t="shared" si="44"/>
        <v>6.343723333333333</v>
      </c>
      <c r="H382" s="81">
        <f t="shared" si="45"/>
        <v>1.6607360188800002</v>
      </c>
      <c r="I382" s="172" t="s">
        <v>103</v>
      </c>
      <c r="J382" s="84">
        <v>7.24051</v>
      </c>
      <c r="K382" s="84">
        <v>7.8125</v>
      </c>
      <c r="L382" s="84">
        <v>3.97816</v>
      </c>
    </row>
    <row r="383" spans="2:12" ht="24">
      <c r="B383" s="2">
        <v>20</v>
      </c>
      <c r="C383" s="89">
        <v>22983</v>
      </c>
      <c r="D383" s="81">
        <v>249.43</v>
      </c>
      <c r="E383" s="81">
        <v>3.06</v>
      </c>
      <c r="F383" s="81">
        <f t="shared" si="46"/>
        <v>0.264384</v>
      </c>
      <c r="G383" s="81">
        <f t="shared" si="44"/>
        <v>11.926586666666667</v>
      </c>
      <c r="H383" s="81">
        <f t="shared" si="45"/>
        <v>3.1531986892800004</v>
      </c>
      <c r="I383" s="172" t="s">
        <v>104</v>
      </c>
      <c r="J383" s="84">
        <v>7.55613</v>
      </c>
      <c r="K383" s="84">
        <v>24.94666</v>
      </c>
      <c r="L383" s="84">
        <v>3.27697</v>
      </c>
    </row>
    <row r="384" spans="2:12" ht="24">
      <c r="B384" s="2">
        <v>21</v>
      </c>
      <c r="C384" s="89">
        <v>22996</v>
      </c>
      <c r="D384" s="81">
        <v>249.42</v>
      </c>
      <c r="E384" s="81">
        <v>2.85</v>
      </c>
      <c r="F384" s="81">
        <f t="shared" si="46"/>
        <v>0.24624000000000001</v>
      </c>
      <c r="G384" s="81">
        <f t="shared" si="44"/>
        <v>5.383256666666667</v>
      </c>
      <c r="H384" s="81">
        <f t="shared" si="45"/>
        <v>1.3255731216000002</v>
      </c>
      <c r="I384" s="172" t="s">
        <v>105</v>
      </c>
      <c r="J384" s="84">
        <v>14.1947</v>
      </c>
      <c r="K384" s="84">
        <v>1.5186</v>
      </c>
      <c r="L384" s="84">
        <v>0.43647</v>
      </c>
    </row>
    <row r="385" spans="2:12" ht="24">
      <c r="B385" s="2">
        <v>22</v>
      </c>
      <c r="C385" s="89">
        <v>23013</v>
      </c>
      <c r="D385" s="81">
        <v>249.43</v>
      </c>
      <c r="E385" s="81">
        <v>2.97</v>
      </c>
      <c r="F385" s="81">
        <f t="shared" si="46"/>
        <v>0.256608</v>
      </c>
      <c r="G385" s="81">
        <f t="shared" si="44"/>
        <v>31.297196666666665</v>
      </c>
      <c r="H385" s="81">
        <f t="shared" si="45"/>
        <v>8.03111104224</v>
      </c>
      <c r="I385" s="172" t="s">
        <v>106</v>
      </c>
      <c r="J385" s="84">
        <v>35.50336</v>
      </c>
      <c r="K385" s="84">
        <v>30.58662</v>
      </c>
      <c r="L385" s="84">
        <v>27.80161</v>
      </c>
    </row>
    <row r="386" spans="2:12" ht="24">
      <c r="B386" s="2">
        <v>23</v>
      </c>
      <c r="C386" s="89">
        <v>23032</v>
      </c>
      <c r="D386" s="81">
        <v>249.43</v>
      </c>
      <c r="E386" s="81">
        <v>1.83</v>
      </c>
      <c r="F386" s="81">
        <f t="shared" si="46"/>
        <v>0.158112</v>
      </c>
      <c r="G386" s="81">
        <f t="shared" si="44"/>
        <v>27.062516666666667</v>
      </c>
      <c r="H386" s="81">
        <f t="shared" si="45"/>
        <v>4.2789086352000005</v>
      </c>
      <c r="I386" s="172" t="s">
        <v>107</v>
      </c>
      <c r="J386" s="84">
        <v>28.86438</v>
      </c>
      <c r="K386" s="84">
        <v>28.69546</v>
      </c>
      <c r="L386" s="84">
        <v>23.62771</v>
      </c>
    </row>
    <row r="387" spans="2:12" ht="24">
      <c r="B387" s="2">
        <v>24</v>
      </c>
      <c r="C387" s="89">
        <v>23045</v>
      </c>
      <c r="D387" s="81">
        <v>249.4</v>
      </c>
      <c r="E387" s="81">
        <v>2.32</v>
      </c>
      <c r="F387" s="81">
        <f t="shared" si="46"/>
        <v>0.200448</v>
      </c>
      <c r="G387" s="81">
        <f t="shared" si="44"/>
        <v>9.12551</v>
      </c>
      <c r="H387" s="81">
        <f t="shared" si="45"/>
        <v>1.82919022848</v>
      </c>
      <c r="I387" s="172" t="s">
        <v>108</v>
      </c>
      <c r="J387" s="84">
        <v>8.41812</v>
      </c>
      <c r="K387" s="84">
        <v>11.69874</v>
      </c>
      <c r="L387" s="84">
        <v>7.25967</v>
      </c>
    </row>
    <row r="388" spans="2:12" ht="24">
      <c r="B388" s="2">
        <v>25</v>
      </c>
      <c r="C388" s="89">
        <v>23066</v>
      </c>
      <c r="D388" s="81">
        <v>249.39</v>
      </c>
      <c r="E388" s="81">
        <v>1.33</v>
      </c>
      <c r="F388" s="81">
        <f t="shared" si="46"/>
        <v>0.11491200000000001</v>
      </c>
      <c r="G388" s="81">
        <f t="shared" si="44"/>
        <v>6.237326666666665</v>
      </c>
      <c r="H388" s="81">
        <f t="shared" si="45"/>
        <v>0.7167436819199999</v>
      </c>
      <c r="I388" s="172" t="s">
        <v>87</v>
      </c>
      <c r="J388" s="84">
        <v>5.62894</v>
      </c>
      <c r="K388" s="84">
        <v>3.159</v>
      </c>
      <c r="L388" s="84">
        <v>9.92404</v>
      </c>
    </row>
    <row r="389" spans="2:12" ht="24">
      <c r="B389" s="2">
        <v>26</v>
      </c>
      <c r="C389" s="89">
        <v>23072</v>
      </c>
      <c r="D389" s="81">
        <v>249.39</v>
      </c>
      <c r="E389" s="81">
        <v>1.3</v>
      </c>
      <c r="F389" s="81">
        <f t="shared" si="46"/>
        <v>0.11232</v>
      </c>
      <c r="G389" s="81">
        <f t="shared" si="44"/>
        <v>20.3216</v>
      </c>
      <c r="H389" s="81">
        <f t="shared" si="45"/>
        <v>2.282522112</v>
      </c>
      <c r="I389" s="172" t="s">
        <v>88</v>
      </c>
      <c r="J389" s="84">
        <v>15.75552</v>
      </c>
      <c r="K389" s="84">
        <v>14.34206</v>
      </c>
      <c r="L389" s="84">
        <v>30.86722</v>
      </c>
    </row>
    <row r="390" spans="2:12" s="266" customFormat="1" ht="24.75" thickBot="1">
      <c r="B390" s="261">
        <v>27</v>
      </c>
      <c r="C390" s="262">
        <v>23093</v>
      </c>
      <c r="D390" s="263">
        <v>249.46</v>
      </c>
      <c r="E390" s="263">
        <v>0.74</v>
      </c>
      <c r="F390" s="263">
        <f t="shared" si="46"/>
        <v>0.063936</v>
      </c>
      <c r="G390" s="263">
        <f t="shared" si="44"/>
        <v>22.126546666666666</v>
      </c>
      <c r="H390" s="263">
        <f t="shared" si="45"/>
        <v>1.4146828876800002</v>
      </c>
      <c r="I390" s="264" t="s">
        <v>89</v>
      </c>
      <c r="J390" s="265">
        <v>22.24034</v>
      </c>
      <c r="K390" s="265">
        <v>23.21231</v>
      </c>
      <c r="L390" s="265">
        <v>20.92699</v>
      </c>
    </row>
    <row r="391" ht="24.75" thickTop="1">
      <c r="I391" s="172"/>
    </row>
    <row r="392" ht="24">
      <c r="I392" s="172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7">
      <selection activeCell="E34" sqref="E34"/>
    </sheetView>
  </sheetViews>
  <sheetFormatPr defaultColWidth="9.140625" defaultRowHeight="23.25"/>
  <cols>
    <col min="1" max="1" width="9.8515625" style="38" bestFit="1" customWidth="1"/>
    <col min="2" max="2" width="10.28125" style="38" customWidth="1"/>
    <col min="3" max="3" width="7.28125" style="38" customWidth="1"/>
    <col min="4" max="4" width="10.57421875" style="38" customWidth="1"/>
    <col min="5" max="5" width="11.57421875" style="38" bestFit="1" customWidth="1"/>
    <col min="6" max="6" width="9.8515625" style="38" customWidth="1"/>
    <col min="7" max="7" width="10.7109375" style="38" bestFit="1" customWidth="1"/>
    <col min="8" max="8" width="3.140625" style="38" customWidth="1"/>
    <col min="9" max="9" width="9.421875" style="38" bestFit="1" customWidth="1"/>
    <col min="10" max="12" width="8.421875" style="38" bestFit="1" customWidth="1"/>
    <col min="13" max="16384" width="9.140625" style="38" customWidth="1"/>
  </cols>
  <sheetData>
    <row r="1" spans="1:12" s="14" customFormat="1" ht="21" customHeight="1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1"/>
    </row>
    <row r="2" spans="1:12" s="14" customFormat="1" ht="21" customHeight="1">
      <c r="A2" s="289" t="s">
        <v>161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1"/>
    </row>
    <row r="3" spans="1:12" s="14" customFormat="1" ht="21" customHeight="1">
      <c r="A3" s="292" t="s">
        <v>157</v>
      </c>
      <c r="B3" s="292"/>
      <c r="C3" s="292"/>
      <c r="D3" s="293" t="s">
        <v>152</v>
      </c>
      <c r="E3" s="293"/>
      <c r="F3" s="293"/>
      <c r="G3" s="279" t="s">
        <v>42</v>
      </c>
      <c r="H3" s="279"/>
      <c r="I3" s="279"/>
      <c r="J3" s="280" t="s">
        <v>151</v>
      </c>
      <c r="K3" s="280"/>
      <c r="L3" s="280"/>
    </row>
    <row r="4" spans="1:12" s="14" customFormat="1" ht="21" customHeight="1">
      <c r="A4" s="286" t="s">
        <v>43</v>
      </c>
      <c r="B4" s="286"/>
      <c r="C4" s="286"/>
      <c r="D4" s="287" t="s">
        <v>44</v>
      </c>
      <c r="E4" s="288"/>
      <c r="F4" s="288"/>
      <c r="G4" s="279" t="s">
        <v>153</v>
      </c>
      <c r="H4" s="279"/>
      <c r="I4" s="279"/>
      <c r="J4" s="280" t="s">
        <v>23</v>
      </c>
      <c r="K4" s="280"/>
      <c r="L4" s="280"/>
    </row>
    <row r="5" spans="1:12" s="14" customFormat="1" ht="45" customHeight="1">
      <c r="A5" s="283" t="s">
        <v>5</v>
      </c>
      <c r="B5" s="15" t="s">
        <v>6</v>
      </c>
      <c r="C5" s="284" t="s">
        <v>7</v>
      </c>
      <c r="D5" s="284"/>
      <c r="E5" s="16" t="s">
        <v>8</v>
      </c>
      <c r="F5" s="17" t="s">
        <v>9</v>
      </c>
      <c r="G5" s="281" t="s">
        <v>24</v>
      </c>
      <c r="H5" s="285" t="s">
        <v>25</v>
      </c>
      <c r="I5" s="276" t="s">
        <v>26</v>
      </c>
      <c r="J5" s="278" t="s">
        <v>27</v>
      </c>
      <c r="K5" s="278"/>
      <c r="L5" s="278"/>
    </row>
    <row r="6" spans="1:12" s="14" customFormat="1" ht="42" customHeight="1">
      <c r="A6" s="283"/>
      <c r="B6" s="18" t="s">
        <v>28</v>
      </c>
      <c r="C6" s="19" t="s">
        <v>12</v>
      </c>
      <c r="D6" s="20" t="s">
        <v>13</v>
      </c>
      <c r="E6" s="21" t="s">
        <v>14</v>
      </c>
      <c r="F6" s="22" t="s">
        <v>15</v>
      </c>
      <c r="G6" s="282"/>
      <c r="H6" s="285"/>
      <c r="I6" s="277"/>
      <c r="J6" s="23" t="s">
        <v>29</v>
      </c>
      <c r="K6" s="24" t="s">
        <v>30</v>
      </c>
      <c r="L6" s="25" t="s">
        <v>31</v>
      </c>
    </row>
    <row r="7" spans="1:12" s="14" customFormat="1" ht="19.5" customHeight="1">
      <c r="A7" s="26" t="s">
        <v>16</v>
      </c>
      <c r="B7" s="27" t="s">
        <v>17</v>
      </c>
      <c r="C7" s="28" t="s">
        <v>18</v>
      </c>
      <c r="D7" s="29" t="s">
        <v>19</v>
      </c>
      <c r="E7" s="30" t="s">
        <v>32</v>
      </c>
      <c r="F7" s="31" t="s">
        <v>33</v>
      </c>
      <c r="G7" s="26" t="s">
        <v>22</v>
      </c>
      <c r="H7" s="26" t="s">
        <v>34</v>
      </c>
      <c r="I7" s="32" t="s">
        <v>16</v>
      </c>
      <c r="J7" s="33" t="s">
        <v>35</v>
      </c>
      <c r="K7" s="34" t="s">
        <v>36</v>
      </c>
      <c r="L7" s="35" t="s">
        <v>37</v>
      </c>
    </row>
    <row r="8" spans="1:12" s="36" customFormat="1" ht="16.5" customHeight="1">
      <c r="A8" s="216">
        <v>22740</v>
      </c>
      <c r="B8" s="217">
        <v>249.42</v>
      </c>
      <c r="C8" s="218">
        <v>1.52</v>
      </c>
      <c r="D8" s="219">
        <v>0.131328</v>
      </c>
      <c r="E8" s="219">
        <f>SUM(J8:L8)/3</f>
        <v>4.409013333333333</v>
      </c>
      <c r="F8" s="219">
        <f aca="true" t="shared" si="0" ref="F8:F24">E8*D8</f>
        <v>0.57902690304</v>
      </c>
      <c r="G8" s="220" t="str">
        <f>+DATA!I43</f>
        <v>1 - 3</v>
      </c>
      <c r="H8" s="221">
        <v>1</v>
      </c>
      <c r="I8" s="222">
        <v>22740</v>
      </c>
      <c r="J8" s="223">
        <v>13.22704</v>
      </c>
      <c r="K8" s="223">
        <v>0</v>
      </c>
      <c r="L8" s="223">
        <v>0</v>
      </c>
    </row>
    <row r="9" spans="1:12" s="36" customFormat="1" ht="16.5" customHeight="1">
      <c r="A9" s="216">
        <v>22759</v>
      </c>
      <c r="B9" s="217">
        <v>249.44</v>
      </c>
      <c r="C9" s="218">
        <v>1.31</v>
      </c>
      <c r="D9" s="219">
        <v>0.113184</v>
      </c>
      <c r="E9" s="219">
        <f>SUM(J9:L9)/3</f>
        <v>0.3459966666666667</v>
      </c>
      <c r="F9" s="219">
        <f t="shared" si="0"/>
        <v>0.03916128672</v>
      </c>
      <c r="G9" s="220" t="str">
        <f>+DATA!I44</f>
        <v>4 - 6</v>
      </c>
      <c r="H9" s="221">
        <f aca="true" t="shared" si="1" ref="H9:H24">+H8+1</f>
        <v>2</v>
      </c>
      <c r="I9" s="222">
        <v>22759</v>
      </c>
      <c r="J9" s="223">
        <v>0</v>
      </c>
      <c r="K9" s="223">
        <v>1.03799</v>
      </c>
      <c r="L9" s="223">
        <v>0</v>
      </c>
    </row>
    <row r="10" spans="1:13" s="36" customFormat="1" ht="16.5" customHeight="1">
      <c r="A10" s="216">
        <v>22773</v>
      </c>
      <c r="B10" s="217">
        <v>249.37</v>
      </c>
      <c r="C10" s="218">
        <v>0.86</v>
      </c>
      <c r="D10" s="219">
        <v>0.07430400000000001</v>
      </c>
      <c r="E10" s="219">
        <f aca="true" t="shared" si="2" ref="E10:E24">SUM(J10:L10)/3</f>
        <v>11.503133333333333</v>
      </c>
      <c r="F10" s="219">
        <f t="shared" si="0"/>
        <v>0.8547288192</v>
      </c>
      <c r="G10" s="220" t="str">
        <f>+DATA!I45</f>
        <v>7 - 9</v>
      </c>
      <c r="H10" s="221">
        <f t="shared" si="1"/>
        <v>3</v>
      </c>
      <c r="I10" s="222">
        <v>22773</v>
      </c>
      <c r="J10" s="223">
        <v>11.59816</v>
      </c>
      <c r="K10" s="223">
        <v>7.72201</v>
      </c>
      <c r="L10" s="223">
        <v>15.18923</v>
      </c>
      <c r="M10" s="37"/>
    </row>
    <row r="11" spans="1:13" s="36" customFormat="1" ht="16.5" customHeight="1">
      <c r="A11" s="216">
        <v>22781</v>
      </c>
      <c r="B11" s="217">
        <v>249.42</v>
      </c>
      <c r="C11" s="218">
        <v>1.59</v>
      </c>
      <c r="D11" s="219">
        <v>0.13737600000000003</v>
      </c>
      <c r="E11" s="219">
        <f t="shared" si="2"/>
        <v>8.378056666666666</v>
      </c>
      <c r="F11" s="219">
        <f t="shared" si="0"/>
        <v>1.15094391264</v>
      </c>
      <c r="G11" s="220" t="str">
        <f>+DATA!I46</f>
        <v>10 - 12</v>
      </c>
      <c r="H11" s="221">
        <f t="shared" si="1"/>
        <v>4</v>
      </c>
      <c r="I11" s="222">
        <v>22781</v>
      </c>
      <c r="J11" s="223">
        <v>4.81994</v>
      </c>
      <c r="K11" s="223">
        <v>12.11695</v>
      </c>
      <c r="L11" s="223">
        <v>8.19728</v>
      </c>
      <c r="M11" s="37"/>
    </row>
    <row r="12" spans="1:13" s="36" customFormat="1" ht="16.5" customHeight="1">
      <c r="A12" s="216">
        <v>22787</v>
      </c>
      <c r="B12" s="217">
        <v>249.36</v>
      </c>
      <c r="C12" s="218">
        <v>0.98</v>
      </c>
      <c r="D12" s="219">
        <v>0.084672</v>
      </c>
      <c r="E12" s="219">
        <f t="shared" si="2"/>
        <v>16.514606666666666</v>
      </c>
      <c r="F12" s="219">
        <f t="shared" si="0"/>
        <v>1.39832477568</v>
      </c>
      <c r="G12" s="220" t="str">
        <f>+DATA!I47</f>
        <v>13 - 15</v>
      </c>
      <c r="H12" s="221">
        <f t="shared" si="1"/>
        <v>5</v>
      </c>
      <c r="I12" s="222">
        <v>22787</v>
      </c>
      <c r="J12" s="223">
        <v>15.1459</v>
      </c>
      <c r="K12" s="223">
        <v>18.50508</v>
      </c>
      <c r="L12" s="223">
        <v>15.89284</v>
      </c>
      <c r="M12" s="37"/>
    </row>
    <row r="13" spans="1:13" s="36" customFormat="1" ht="16.5" customHeight="1">
      <c r="A13" s="216">
        <v>22814</v>
      </c>
      <c r="B13" s="217">
        <v>249.411</v>
      </c>
      <c r="C13" s="218">
        <v>2.02</v>
      </c>
      <c r="D13" s="224">
        <v>0.17452800000000002</v>
      </c>
      <c r="E13" s="219">
        <f t="shared" si="2"/>
        <v>389.4150666666667</v>
      </c>
      <c r="F13" s="219">
        <f t="shared" si="0"/>
        <v>67.96383275520002</v>
      </c>
      <c r="G13" s="220" t="str">
        <f>+DATA!I48</f>
        <v>16 - 18</v>
      </c>
      <c r="H13" s="221">
        <f t="shared" si="1"/>
        <v>6</v>
      </c>
      <c r="I13" s="222">
        <v>22814</v>
      </c>
      <c r="J13" s="223">
        <v>429.61863</v>
      </c>
      <c r="K13" s="223">
        <v>360.02609</v>
      </c>
      <c r="L13" s="223">
        <v>378.60048</v>
      </c>
      <c r="M13" s="37"/>
    </row>
    <row r="14" spans="1:13" s="36" customFormat="1" ht="16.5" customHeight="1">
      <c r="A14" s="216">
        <v>22829</v>
      </c>
      <c r="B14" s="217">
        <v>249.42</v>
      </c>
      <c r="C14" s="218">
        <v>1.87</v>
      </c>
      <c r="D14" s="224">
        <v>0.16156800000000002</v>
      </c>
      <c r="E14" s="219">
        <f t="shared" si="2"/>
        <v>63.14039666666665</v>
      </c>
      <c r="F14" s="219">
        <f t="shared" si="0"/>
        <v>10.20146760864</v>
      </c>
      <c r="G14" s="220" t="str">
        <f>+DATA!I49</f>
        <v>19 - 21</v>
      </c>
      <c r="H14" s="221">
        <f t="shared" si="1"/>
        <v>7</v>
      </c>
      <c r="I14" s="222">
        <v>22829</v>
      </c>
      <c r="J14" s="223">
        <v>70.67299</v>
      </c>
      <c r="K14" s="223">
        <v>69.43018</v>
      </c>
      <c r="L14" s="223">
        <v>49.31802</v>
      </c>
      <c r="M14" s="37"/>
    </row>
    <row r="15" spans="1:13" s="36" customFormat="1" ht="16.5" customHeight="1">
      <c r="A15" s="216">
        <v>22835</v>
      </c>
      <c r="B15" s="217">
        <v>249.39</v>
      </c>
      <c r="C15" s="218">
        <v>1.25</v>
      </c>
      <c r="D15" s="224">
        <v>0.10800000000000001</v>
      </c>
      <c r="E15" s="219">
        <f t="shared" si="2"/>
        <v>51.48477666666667</v>
      </c>
      <c r="F15" s="219">
        <f t="shared" si="0"/>
        <v>5.560355880000001</v>
      </c>
      <c r="G15" s="220" t="str">
        <f>+DATA!I50</f>
        <v>22 - 24</v>
      </c>
      <c r="H15" s="221">
        <f t="shared" si="1"/>
        <v>8</v>
      </c>
      <c r="I15" s="222">
        <v>22835</v>
      </c>
      <c r="J15" s="223">
        <v>49.70823</v>
      </c>
      <c r="K15" s="223">
        <v>48.57232</v>
      </c>
      <c r="L15" s="223">
        <v>56.17378</v>
      </c>
      <c r="M15" s="37"/>
    </row>
    <row r="16" spans="1:13" s="36" customFormat="1" ht="16.5" customHeight="1">
      <c r="A16" s="216">
        <v>22849</v>
      </c>
      <c r="B16" s="217">
        <v>249.38</v>
      </c>
      <c r="C16" s="218">
        <v>0.9</v>
      </c>
      <c r="D16" s="224">
        <v>0.07776000000000001</v>
      </c>
      <c r="E16" s="219">
        <f t="shared" si="2"/>
        <v>37.89380333333333</v>
      </c>
      <c r="F16" s="219">
        <f t="shared" si="0"/>
        <v>2.9466221472000003</v>
      </c>
      <c r="G16" s="220" t="str">
        <f>+DATA!I51</f>
        <v>25 - 27</v>
      </c>
      <c r="H16" s="221">
        <f t="shared" si="1"/>
        <v>9</v>
      </c>
      <c r="I16" s="222">
        <v>22849</v>
      </c>
      <c r="J16" s="223">
        <v>42.16983</v>
      </c>
      <c r="K16" s="223">
        <v>33.64076</v>
      </c>
      <c r="L16" s="223">
        <v>37.87082</v>
      </c>
      <c r="M16" s="37"/>
    </row>
    <row r="17" spans="1:13" s="36" customFormat="1" ht="16.5" customHeight="1">
      <c r="A17" s="216">
        <v>22871</v>
      </c>
      <c r="B17" s="217">
        <v>249.87</v>
      </c>
      <c r="C17" s="218">
        <v>15.71</v>
      </c>
      <c r="D17" s="224">
        <v>1.357344</v>
      </c>
      <c r="E17" s="219">
        <f t="shared" si="2"/>
        <v>368.8862133333333</v>
      </c>
      <c r="F17" s="219">
        <f t="shared" si="0"/>
        <v>500.70548835072</v>
      </c>
      <c r="G17" s="220" t="str">
        <f>+DATA!I52</f>
        <v>28 - 30</v>
      </c>
      <c r="H17" s="221">
        <f t="shared" si="1"/>
        <v>10</v>
      </c>
      <c r="I17" s="222">
        <v>22871</v>
      </c>
      <c r="J17" s="223">
        <v>362.3134</v>
      </c>
      <c r="K17" s="223">
        <v>382.47246</v>
      </c>
      <c r="L17" s="223">
        <v>361.87278</v>
      </c>
      <c r="M17" s="37"/>
    </row>
    <row r="18" spans="1:16" s="36" customFormat="1" ht="16.5" customHeight="1">
      <c r="A18" s="216">
        <v>22879</v>
      </c>
      <c r="B18" s="217">
        <v>251.48</v>
      </c>
      <c r="C18" s="218">
        <v>77.16</v>
      </c>
      <c r="D18" s="224">
        <v>6.666624</v>
      </c>
      <c r="E18" s="219">
        <f t="shared" si="2"/>
        <v>1835.02777</v>
      </c>
      <c r="F18" s="219">
        <f t="shared" si="0"/>
        <v>12233.44017214848</v>
      </c>
      <c r="G18" s="220" t="str">
        <f>+DATA!I53</f>
        <v>31 - 33</v>
      </c>
      <c r="H18" s="221">
        <f t="shared" si="1"/>
        <v>11</v>
      </c>
      <c r="I18" s="222">
        <v>22879</v>
      </c>
      <c r="J18" s="223">
        <v>1937.85019</v>
      </c>
      <c r="K18" s="223">
        <v>1619.43738</v>
      </c>
      <c r="L18" s="223">
        <v>1947.79574</v>
      </c>
      <c r="M18" s="215"/>
      <c r="N18" s="87"/>
      <c r="O18" s="87"/>
      <c r="P18" s="88"/>
    </row>
    <row r="19" spans="1:13" s="36" customFormat="1" ht="16.5" customHeight="1">
      <c r="A19" s="216">
        <v>22884</v>
      </c>
      <c r="B19" s="217">
        <v>250.14</v>
      </c>
      <c r="C19" s="218"/>
      <c r="D19" s="219"/>
      <c r="E19" s="219">
        <f t="shared" si="2"/>
        <v>0</v>
      </c>
      <c r="F19" s="219">
        <f t="shared" si="0"/>
        <v>0</v>
      </c>
      <c r="G19" s="220" t="str">
        <f>+DATA!I54</f>
        <v>34 - 36</v>
      </c>
      <c r="H19" s="221">
        <f t="shared" si="1"/>
        <v>12</v>
      </c>
      <c r="I19" s="222">
        <v>22884</v>
      </c>
      <c r="J19" s="223"/>
      <c r="K19" s="223"/>
      <c r="L19" s="223"/>
      <c r="M19" s="37"/>
    </row>
    <row r="20" spans="1:13" s="36" customFormat="1" ht="16.5" customHeight="1">
      <c r="A20" s="216">
        <v>22892</v>
      </c>
      <c r="B20" s="217">
        <v>250.28</v>
      </c>
      <c r="C20" s="218">
        <v>38.74</v>
      </c>
      <c r="D20" s="219">
        <v>3.3471360000000003</v>
      </c>
      <c r="E20" s="219">
        <f t="shared" si="2"/>
        <v>145.34047666666666</v>
      </c>
      <c r="F20" s="219">
        <f t="shared" si="0"/>
        <v>486.47434170816</v>
      </c>
      <c r="G20" s="220" t="str">
        <f>+DATA!I55</f>
        <v>37 - 39</v>
      </c>
      <c r="H20" s="221">
        <f t="shared" si="1"/>
        <v>13</v>
      </c>
      <c r="I20" s="222">
        <v>22892</v>
      </c>
      <c r="J20" s="223">
        <v>141.10903</v>
      </c>
      <c r="K20" s="223">
        <v>145.38459</v>
      </c>
      <c r="L20" s="223">
        <v>149.52781</v>
      </c>
      <c r="M20" s="37"/>
    </row>
    <row r="21" spans="1:13" s="36" customFormat="1" ht="16.5" customHeight="1">
      <c r="A21" s="216">
        <v>22905</v>
      </c>
      <c r="B21" s="217">
        <v>249.7</v>
      </c>
      <c r="C21" s="218">
        <v>4.11</v>
      </c>
      <c r="D21" s="219">
        <v>0.35510400000000003</v>
      </c>
      <c r="E21" s="219">
        <f t="shared" si="2"/>
        <v>7.587363333333333</v>
      </c>
      <c r="F21" s="219">
        <f t="shared" si="0"/>
        <v>2.69430306912</v>
      </c>
      <c r="G21" s="220" t="str">
        <f>+DATA!I56</f>
        <v>40 - 42</v>
      </c>
      <c r="H21" s="221">
        <f t="shared" si="1"/>
        <v>14</v>
      </c>
      <c r="I21" s="222">
        <v>22905</v>
      </c>
      <c r="J21" s="223">
        <v>5.77905</v>
      </c>
      <c r="K21" s="223">
        <v>6.93481</v>
      </c>
      <c r="L21" s="223">
        <v>10.04823</v>
      </c>
      <c r="M21" s="37"/>
    </row>
    <row r="22" spans="1:12" s="36" customFormat="1" ht="16.5" customHeight="1">
      <c r="A22" s="216">
        <v>22913</v>
      </c>
      <c r="B22" s="217">
        <v>249.31</v>
      </c>
      <c r="C22" s="218">
        <v>7.48</v>
      </c>
      <c r="D22" s="219">
        <v>0.6462720000000001</v>
      </c>
      <c r="E22" s="219">
        <f t="shared" si="2"/>
        <v>6.9988133333333336</v>
      </c>
      <c r="F22" s="219">
        <f t="shared" si="0"/>
        <v>4.523137090560001</v>
      </c>
      <c r="G22" s="220" t="str">
        <f>+DATA!I57</f>
        <v>43 - 45</v>
      </c>
      <c r="H22" s="221">
        <f t="shared" si="1"/>
        <v>15</v>
      </c>
      <c r="I22" s="222">
        <v>22913</v>
      </c>
      <c r="J22" s="223">
        <v>4.92641</v>
      </c>
      <c r="K22" s="223">
        <v>5.46308</v>
      </c>
      <c r="L22" s="223">
        <v>10.60695</v>
      </c>
    </row>
    <row r="23" spans="1:12" s="36" customFormat="1" ht="16.5" customHeight="1">
      <c r="A23" s="216">
        <v>22934</v>
      </c>
      <c r="B23" s="217">
        <v>249.57</v>
      </c>
      <c r="C23" s="218">
        <v>7.75</v>
      </c>
      <c r="D23" s="219">
        <v>0.6696000000000001</v>
      </c>
      <c r="E23" s="219">
        <f t="shared" si="2"/>
        <v>22.418656666666667</v>
      </c>
      <c r="F23" s="219">
        <f t="shared" si="0"/>
        <v>15.011532504000002</v>
      </c>
      <c r="G23" s="220" t="str">
        <f>+DATA!I58</f>
        <v>46 - 48</v>
      </c>
      <c r="H23" s="221">
        <f t="shared" si="1"/>
        <v>16</v>
      </c>
      <c r="I23" s="222">
        <v>22934</v>
      </c>
      <c r="J23" s="223">
        <v>17.15527</v>
      </c>
      <c r="K23" s="223">
        <v>21.28848</v>
      </c>
      <c r="L23" s="223">
        <v>28.81222</v>
      </c>
    </row>
    <row r="24" spans="1:12" s="36" customFormat="1" ht="16.5" customHeight="1">
      <c r="A24" s="216">
        <v>22941</v>
      </c>
      <c r="B24" s="217">
        <v>249.51</v>
      </c>
      <c r="C24" s="218">
        <v>6.13</v>
      </c>
      <c r="D24" s="219">
        <v>0.529632</v>
      </c>
      <c r="E24" s="219">
        <f t="shared" si="2"/>
        <v>17.05982</v>
      </c>
      <c r="F24" s="219">
        <f t="shared" si="0"/>
        <v>9.03542658624</v>
      </c>
      <c r="G24" s="220" t="str">
        <f>+DATA!I59</f>
        <v>41 - 51</v>
      </c>
      <c r="H24" s="221">
        <f t="shared" si="1"/>
        <v>17</v>
      </c>
      <c r="I24" s="222">
        <v>22941</v>
      </c>
      <c r="J24" s="223">
        <v>20.39845</v>
      </c>
      <c r="K24" s="223">
        <v>14.43001</v>
      </c>
      <c r="L24" s="223">
        <v>16.351</v>
      </c>
    </row>
    <row r="25" spans="1:12" s="36" customFormat="1" ht="16.5" customHeight="1">
      <c r="A25" s="216">
        <v>22957</v>
      </c>
      <c r="B25" s="217">
        <v>249.56</v>
      </c>
      <c r="C25" s="218">
        <v>9.02</v>
      </c>
      <c r="D25" s="219">
        <v>0.779328</v>
      </c>
      <c r="E25" s="219">
        <f aca="true" t="shared" si="3" ref="E25:E34">SUM(J25:L25)/3</f>
        <v>10.86531</v>
      </c>
      <c r="F25" s="219">
        <f aca="true" t="shared" si="4" ref="F25:F34">E25*D25</f>
        <v>8.46764031168</v>
      </c>
      <c r="G25" s="220" t="str">
        <f>+DATA!I60</f>
        <v>52 - 54</v>
      </c>
      <c r="H25" s="221">
        <f aca="true" t="shared" si="5" ref="H25:H34">+H24+1</f>
        <v>18</v>
      </c>
      <c r="I25" s="222">
        <v>22957</v>
      </c>
      <c r="J25" s="223">
        <v>13.49577</v>
      </c>
      <c r="K25" s="223">
        <v>10.05137</v>
      </c>
      <c r="L25" s="223">
        <v>9.04879</v>
      </c>
    </row>
    <row r="26" spans="1:12" ht="16.5" customHeight="1">
      <c r="A26" s="216">
        <v>22971</v>
      </c>
      <c r="B26" s="217">
        <v>249.45</v>
      </c>
      <c r="C26" s="218">
        <v>3.03</v>
      </c>
      <c r="D26" s="219">
        <v>0.261792</v>
      </c>
      <c r="E26" s="219">
        <f t="shared" si="3"/>
        <v>6.343723333333333</v>
      </c>
      <c r="F26" s="219">
        <f t="shared" si="4"/>
        <v>1.6607360188800002</v>
      </c>
      <c r="G26" s="220" t="str">
        <f>+DATA!I61</f>
        <v>55 - 57</v>
      </c>
      <c r="H26" s="221">
        <f t="shared" si="5"/>
        <v>19</v>
      </c>
      <c r="I26" s="222">
        <v>22971</v>
      </c>
      <c r="J26" s="223">
        <v>7.24051</v>
      </c>
      <c r="K26" s="223">
        <v>7.8125</v>
      </c>
      <c r="L26" s="223">
        <v>3.97816</v>
      </c>
    </row>
    <row r="27" spans="1:12" ht="16.5" customHeight="1">
      <c r="A27" s="216">
        <v>22983</v>
      </c>
      <c r="B27" s="217">
        <v>249.43</v>
      </c>
      <c r="C27" s="218">
        <v>3.06</v>
      </c>
      <c r="D27" s="219">
        <v>0.264384</v>
      </c>
      <c r="E27" s="219">
        <f t="shared" si="3"/>
        <v>11.926586666666667</v>
      </c>
      <c r="F27" s="219">
        <f t="shared" si="4"/>
        <v>3.1531986892800004</v>
      </c>
      <c r="G27" s="220" t="str">
        <f>+DATA!I62</f>
        <v>58 - 60</v>
      </c>
      <c r="H27" s="221">
        <f t="shared" si="5"/>
        <v>20</v>
      </c>
      <c r="I27" s="222">
        <v>22983</v>
      </c>
      <c r="J27" s="223">
        <v>7.55613</v>
      </c>
      <c r="K27" s="223">
        <v>24.94666</v>
      </c>
      <c r="L27" s="223">
        <v>3.27697</v>
      </c>
    </row>
    <row r="28" spans="1:12" ht="16.5" customHeight="1">
      <c r="A28" s="216">
        <v>22996</v>
      </c>
      <c r="B28" s="217">
        <v>249.42</v>
      </c>
      <c r="C28" s="218">
        <v>2.85</v>
      </c>
      <c r="D28" s="219">
        <v>0.24624000000000001</v>
      </c>
      <c r="E28" s="219">
        <f t="shared" si="3"/>
        <v>5.383256666666667</v>
      </c>
      <c r="F28" s="219">
        <f t="shared" si="4"/>
        <v>1.3255731216000002</v>
      </c>
      <c r="G28" s="220" t="str">
        <f>+DATA!I63</f>
        <v>61 - 63</v>
      </c>
      <c r="H28" s="221">
        <f t="shared" si="5"/>
        <v>21</v>
      </c>
      <c r="I28" s="222">
        <v>22996</v>
      </c>
      <c r="J28" s="223">
        <v>14.1947</v>
      </c>
      <c r="K28" s="223">
        <v>1.5186</v>
      </c>
      <c r="L28" s="223">
        <v>0.43647</v>
      </c>
    </row>
    <row r="29" spans="1:12" ht="16.5" customHeight="1">
      <c r="A29" s="216">
        <v>23013</v>
      </c>
      <c r="B29" s="217">
        <v>249.43</v>
      </c>
      <c r="C29" s="218">
        <v>2.97</v>
      </c>
      <c r="D29" s="219">
        <v>0.256608</v>
      </c>
      <c r="E29" s="219">
        <f t="shared" si="3"/>
        <v>31.297196666666665</v>
      </c>
      <c r="F29" s="219">
        <f t="shared" si="4"/>
        <v>8.03111104224</v>
      </c>
      <c r="G29" s="220" t="str">
        <f>+DATA!I64</f>
        <v>64 - 66</v>
      </c>
      <c r="H29" s="221">
        <f t="shared" si="5"/>
        <v>22</v>
      </c>
      <c r="I29" s="222">
        <v>23013</v>
      </c>
      <c r="J29" s="223">
        <v>35.50336</v>
      </c>
      <c r="K29" s="223">
        <v>30.58662</v>
      </c>
      <c r="L29" s="223">
        <v>27.80161</v>
      </c>
    </row>
    <row r="30" spans="1:12" ht="16.5" customHeight="1">
      <c r="A30" s="216">
        <v>23032</v>
      </c>
      <c r="B30" s="217">
        <v>249.43</v>
      </c>
      <c r="C30" s="218">
        <v>1.83</v>
      </c>
      <c r="D30" s="219">
        <v>0.158112</v>
      </c>
      <c r="E30" s="219">
        <f t="shared" si="3"/>
        <v>27.062516666666667</v>
      </c>
      <c r="F30" s="219">
        <f t="shared" si="4"/>
        <v>4.2789086352000005</v>
      </c>
      <c r="G30" s="220" t="str">
        <f>+DATA!I65</f>
        <v>67 - 69</v>
      </c>
      <c r="H30" s="221">
        <f t="shared" si="5"/>
        <v>23</v>
      </c>
      <c r="I30" s="222">
        <v>23032</v>
      </c>
      <c r="J30" s="223">
        <v>28.86438</v>
      </c>
      <c r="K30" s="223">
        <v>28.69546</v>
      </c>
      <c r="L30" s="223">
        <v>23.62771</v>
      </c>
    </row>
    <row r="31" spans="1:12" ht="16.5" customHeight="1">
      <c r="A31" s="216">
        <v>23045</v>
      </c>
      <c r="B31" s="217">
        <v>249.4</v>
      </c>
      <c r="C31" s="218">
        <v>2.32</v>
      </c>
      <c r="D31" s="219">
        <v>0.200448</v>
      </c>
      <c r="E31" s="219">
        <f t="shared" si="3"/>
        <v>9.12551</v>
      </c>
      <c r="F31" s="219">
        <f t="shared" si="4"/>
        <v>1.82919022848</v>
      </c>
      <c r="G31" s="220" t="str">
        <f>+DATA!I66</f>
        <v>70 - 72</v>
      </c>
      <c r="H31" s="221">
        <f t="shared" si="5"/>
        <v>24</v>
      </c>
      <c r="I31" s="222">
        <v>23045</v>
      </c>
      <c r="J31" s="223">
        <v>8.41812</v>
      </c>
      <c r="K31" s="223">
        <v>11.69874</v>
      </c>
      <c r="L31" s="223">
        <v>7.25967</v>
      </c>
    </row>
    <row r="32" spans="1:12" ht="16.5" customHeight="1">
      <c r="A32" s="216">
        <v>23066</v>
      </c>
      <c r="B32" s="217">
        <v>249.39</v>
      </c>
      <c r="C32" s="218">
        <v>1.33</v>
      </c>
      <c r="D32" s="219">
        <v>0.11491200000000001</v>
      </c>
      <c r="E32" s="219">
        <f t="shared" si="3"/>
        <v>6.237326666666665</v>
      </c>
      <c r="F32" s="219">
        <f t="shared" si="4"/>
        <v>0.7167436819199999</v>
      </c>
      <c r="G32" s="220" t="str">
        <f>+DATA!I67</f>
        <v>73-75</v>
      </c>
      <c r="H32" s="221">
        <f t="shared" si="5"/>
        <v>25</v>
      </c>
      <c r="I32" s="222">
        <v>23066</v>
      </c>
      <c r="J32" s="223">
        <v>5.62894</v>
      </c>
      <c r="K32" s="223">
        <v>3.159</v>
      </c>
      <c r="L32" s="223">
        <v>9.92404</v>
      </c>
    </row>
    <row r="33" spans="1:12" ht="16.5" customHeight="1">
      <c r="A33" s="216">
        <v>23072</v>
      </c>
      <c r="B33" s="217">
        <v>249.39</v>
      </c>
      <c r="C33" s="218">
        <v>1.3</v>
      </c>
      <c r="D33" s="219">
        <v>0.11232</v>
      </c>
      <c r="E33" s="219">
        <f t="shared" si="3"/>
        <v>20.3216</v>
      </c>
      <c r="F33" s="219">
        <f t="shared" si="4"/>
        <v>2.282522112</v>
      </c>
      <c r="G33" s="220" t="str">
        <f>+DATA!I68</f>
        <v>76-78</v>
      </c>
      <c r="H33" s="221">
        <f t="shared" si="5"/>
        <v>26</v>
      </c>
      <c r="I33" s="222">
        <v>23072</v>
      </c>
      <c r="J33" s="223">
        <v>15.75552</v>
      </c>
      <c r="K33" s="223">
        <v>14.34206</v>
      </c>
      <c r="L33" s="223">
        <v>30.86722</v>
      </c>
    </row>
    <row r="34" spans="1:12" ht="16.5" customHeight="1">
      <c r="A34" s="216">
        <v>23093</v>
      </c>
      <c r="B34" s="217">
        <v>249.46</v>
      </c>
      <c r="C34" s="218">
        <v>0.74</v>
      </c>
      <c r="D34" s="219">
        <v>0.063936</v>
      </c>
      <c r="E34" s="219">
        <f t="shared" si="3"/>
        <v>22.126546666666666</v>
      </c>
      <c r="F34" s="219">
        <f t="shared" si="4"/>
        <v>1.4146828876800002</v>
      </c>
      <c r="G34" s="220" t="str">
        <f>+DATA!I69</f>
        <v>79-81</v>
      </c>
      <c r="H34" s="221">
        <f t="shared" si="5"/>
        <v>27</v>
      </c>
      <c r="I34" s="222">
        <v>23093</v>
      </c>
      <c r="J34" s="223">
        <v>22.24034</v>
      </c>
      <c r="K34" s="223">
        <v>23.21231</v>
      </c>
      <c r="L34" s="223">
        <v>20.92699</v>
      </c>
    </row>
    <row r="35" spans="1:12" ht="16.5" customHeight="1">
      <c r="A35" s="216"/>
      <c r="B35" s="217"/>
      <c r="C35" s="218"/>
      <c r="D35" s="219"/>
      <c r="E35" s="219"/>
      <c r="F35" s="219"/>
      <c r="G35" s="220"/>
      <c r="H35" s="221"/>
      <c r="I35" s="222"/>
      <c r="J35" s="223"/>
      <c r="K35" s="223"/>
      <c r="L35" s="223"/>
    </row>
    <row r="36" spans="1:12" ht="16.5" customHeight="1">
      <c r="A36" s="225"/>
      <c r="B36" s="226"/>
      <c r="C36" s="224"/>
      <c r="D36" s="219"/>
      <c r="E36" s="219"/>
      <c r="F36" s="219"/>
      <c r="G36" s="220"/>
      <c r="H36" s="221"/>
      <c r="I36" s="222"/>
      <c r="J36" s="227"/>
      <c r="K36" s="227"/>
      <c r="L36" s="227"/>
    </row>
    <row r="37" spans="1:12" ht="16.5" customHeight="1">
      <c r="A37" s="225"/>
      <c r="B37" s="226"/>
      <c r="C37" s="224"/>
      <c r="D37" s="219"/>
      <c r="E37" s="219"/>
      <c r="F37" s="219"/>
      <c r="G37" s="220"/>
      <c r="H37" s="221"/>
      <c r="I37" s="222"/>
      <c r="J37" s="227"/>
      <c r="K37" s="227"/>
      <c r="L37" s="227"/>
    </row>
    <row r="38" spans="1:12" ht="16.5" customHeight="1">
      <c r="A38" s="234"/>
      <c r="B38" s="235"/>
      <c r="C38" s="236"/>
      <c r="D38" s="237"/>
      <c r="E38" s="237"/>
      <c r="F38" s="237"/>
      <c r="G38" s="238"/>
      <c r="H38" s="239"/>
      <c r="I38" s="240"/>
      <c r="J38" s="241"/>
      <c r="K38" s="241"/>
      <c r="L38" s="241"/>
    </row>
    <row r="39" spans="1:12" ht="16.5" customHeight="1">
      <c r="A39" s="168"/>
      <c r="B39" s="169"/>
      <c r="C39" s="170"/>
      <c r="D39" s="242"/>
      <c r="E39" s="242"/>
      <c r="F39" s="242"/>
      <c r="G39" s="243"/>
      <c r="H39" s="244"/>
      <c r="I39" s="245"/>
      <c r="J39" s="246"/>
      <c r="K39" s="246"/>
      <c r="L39" s="246"/>
    </row>
    <row r="40" spans="1:12" ht="16.5" customHeight="1">
      <c r="A40" s="168"/>
      <c r="B40" s="169"/>
      <c r="C40" s="170"/>
      <c r="D40" s="242"/>
      <c r="E40" s="242"/>
      <c r="F40" s="242"/>
      <c r="G40" s="243"/>
      <c r="H40" s="244"/>
      <c r="I40" s="168"/>
      <c r="J40" s="244"/>
      <c r="K40" s="244"/>
      <c r="L40" s="244"/>
    </row>
    <row r="41" spans="1:12" ht="16.5" customHeight="1">
      <c r="A41" s="168"/>
      <c r="B41" s="169"/>
      <c r="C41" s="170"/>
      <c r="D41" s="242"/>
      <c r="E41" s="242"/>
      <c r="F41" s="242"/>
      <c r="G41" s="243"/>
      <c r="H41" s="244"/>
      <c r="I41" s="168"/>
      <c r="J41" s="244"/>
      <c r="K41" s="244"/>
      <c r="L41" s="244"/>
    </row>
    <row r="42" spans="1:12" ht="16.5" customHeight="1">
      <c r="A42" s="168"/>
      <c r="B42" s="169"/>
      <c r="C42" s="170"/>
      <c r="D42" s="242"/>
      <c r="E42" s="242"/>
      <c r="F42" s="242"/>
      <c r="G42" s="243"/>
      <c r="H42" s="244"/>
      <c r="I42" s="168"/>
      <c r="J42" s="244"/>
      <c r="K42" s="244"/>
      <c r="L42" s="244"/>
    </row>
    <row r="43" spans="1:12" ht="26.25">
      <c r="A43" s="168"/>
      <c r="B43" s="169"/>
      <c r="C43" s="170"/>
      <c r="J43" s="14"/>
      <c r="K43" s="14"/>
      <c r="L43" s="14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149606299212598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6" sqref="L6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9" t="s">
        <v>38</v>
      </c>
      <c r="E17" s="40">
        <v>27</v>
      </c>
      <c r="F17" s="41" t="s">
        <v>39</v>
      </c>
    </row>
    <row r="34" spans="4:6" ht="23.25">
      <c r="D34" s="39" t="s">
        <v>40</v>
      </c>
      <c r="E34" s="40">
        <v>382</v>
      </c>
      <c r="F34" s="41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4">
      <selection activeCell="P36" sqref="P36"/>
    </sheetView>
  </sheetViews>
  <sheetFormatPr defaultColWidth="11.421875" defaultRowHeight="23.25"/>
  <cols>
    <col min="1" max="1" width="9.140625" style="55" bestFit="1" customWidth="1"/>
    <col min="2" max="2" width="2.7109375" style="56" bestFit="1" customWidth="1"/>
    <col min="3" max="4" width="7.421875" style="57" customWidth="1"/>
    <col min="5" max="5" width="8.00390625" style="45" customWidth="1"/>
    <col min="6" max="6" width="8.7109375" style="46" customWidth="1"/>
    <col min="7" max="15" width="9.7109375" style="46" customWidth="1"/>
    <col min="16" max="16384" width="11.421875" style="46" customWidth="1"/>
  </cols>
  <sheetData>
    <row r="1" spans="1:6" ht="22.5" customHeight="1">
      <c r="A1" s="42">
        <v>241883</v>
      </c>
      <c r="B1" s="43">
        <v>37712</v>
      </c>
      <c r="C1"/>
      <c r="D1" s="44">
        <v>249.421</v>
      </c>
      <c r="F1" s="82">
        <v>248.891</v>
      </c>
    </row>
    <row r="2" spans="1:4" ht="22.5" customHeight="1">
      <c r="A2" s="42">
        <v>241884</v>
      </c>
      <c r="B2" s="43">
        <v>37713</v>
      </c>
      <c r="C2"/>
      <c r="D2" s="44">
        <v>249.421</v>
      </c>
    </row>
    <row r="3" spans="1:4" ht="22.5" customHeight="1">
      <c r="A3" s="42">
        <v>241885</v>
      </c>
      <c r="B3" s="43">
        <v>37714</v>
      </c>
      <c r="C3"/>
      <c r="D3" s="44">
        <v>249.421</v>
      </c>
    </row>
    <row r="4" spans="1:5" ht="22.5" customHeight="1">
      <c r="A4" s="42">
        <v>241886</v>
      </c>
      <c r="B4" s="43">
        <v>37715</v>
      </c>
      <c r="C4"/>
      <c r="D4" s="44">
        <v>249.421</v>
      </c>
      <c r="E4" s="45">
        <v>249.42</v>
      </c>
    </row>
    <row r="5" spans="1:5" ht="22.5" customHeight="1">
      <c r="A5" s="42">
        <v>241887</v>
      </c>
      <c r="B5" s="43">
        <v>37716</v>
      </c>
      <c r="C5"/>
      <c r="D5" s="44">
        <v>249.421</v>
      </c>
      <c r="E5" s="45">
        <v>249.44</v>
      </c>
    </row>
    <row r="6" spans="1:4" ht="22.5" customHeight="1">
      <c r="A6" s="42">
        <v>241888</v>
      </c>
      <c r="B6" s="43">
        <v>37717</v>
      </c>
      <c r="C6"/>
      <c r="D6" s="44">
        <v>249.43099999999998</v>
      </c>
    </row>
    <row r="7" spans="1:4" ht="22.5" customHeight="1">
      <c r="A7" s="42">
        <v>241889</v>
      </c>
      <c r="B7" s="43">
        <v>37718</v>
      </c>
      <c r="C7"/>
      <c r="D7" s="44">
        <v>249.43099999999998</v>
      </c>
    </row>
    <row r="8" spans="1:4" ht="22.5" customHeight="1">
      <c r="A8" s="42">
        <v>241890</v>
      </c>
      <c r="B8" s="43">
        <v>37719</v>
      </c>
      <c r="C8"/>
      <c r="D8" s="44">
        <v>249.421</v>
      </c>
    </row>
    <row r="9" spans="1:4" ht="22.5" customHeight="1">
      <c r="A9" s="42">
        <v>241891</v>
      </c>
      <c r="B9" s="43">
        <v>37720</v>
      </c>
      <c r="C9"/>
      <c r="D9" s="44">
        <v>249.421</v>
      </c>
    </row>
    <row r="10" spans="1:4" ht="22.5" customHeight="1">
      <c r="A10" s="42">
        <v>241892</v>
      </c>
      <c r="B10" s="43">
        <v>37721</v>
      </c>
      <c r="C10"/>
      <c r="D10" s="44">
        <v>249.411</v>
      </c>
    </row>
    <row r="11" spans="1:5" ht="22.5" customHeight="1">
      <c r="A11" s="42">
        <v>241893</v>
      </c>
      <c r="B11" s="43">
        <v>37722</v>
      </c>
      <c r="C11"/>
      <c r="D11" s="44">
        <v>249.411</v>
      </c>
      <c r="E11" s="47"/>
    </row>
    <row r="12" spans="1:4" ht="22.5" customHeight="1">
      <c r="A12" s="42">
        <v>241894</v>
      </c>
      <c r="B12" s="43">
        <v>37723</v>
      </c>
      <c r="C12"/>
      <c r="D12" s="44">
        <v>249.411</v>
      </c>
    </row>
    <row r="13" spans="1:4" ht="22.5" customHeight="1">
      <c r="A13" s="42">
        <v>241895</v>
      </c>
      <c r="B13" s="43">
        <v>37724</v>
      </c>
      <c r="C13"/>
      <c r="D13" s="44">
        <v>249.421</v>
      </c>
    </row>
    <row r="14" spans="1:4" ht="22.5" customHeight="1">
      <c r="A14" s="42">
        <v>241896</v>
      </c>
      <c r="B14" s="43">
        <v>37725</v>
      </c>
      <c r="C14"/>
      <c r="D14" s="44">
        <v>249.421</v>
      </c>
    </row>
    <row r="15" spans="1:4" ht="22.5" customHeight="1">
      <c r="A15" s="42">
        <v>241897</v>
      </c>
      <c r="B15" s="43">
        <v>37726</v>
      </c>
      <c r="C15"/>
      <c r="D15" s="44">
        <v>249.411</v>
      </c>
    </row>
    <row r="16" spans="1:4" ht="22.5" customHeight="1">
      <c r="A16" s="42">
        <v>241898</v>
      </c>
      <c r="B16" s="43">
        <v>37727</v>
      </c>
      <c r="C16"/>
      <c r="D16" s="44">
        <v>249.411</v>
      </c>
    </row>
    <row r="17" spans="1:12" ht="22.5" customHeight="1">
      <c r="A17" s="42">
        <v>241899</v>
      </c>
      <c r="B17" s="43">
        <v>37728</v>
      </c>
      <c r="C17"/>
      <c r="D17" s="44">
        <v>249.421</v>
      </c>
      <c r="J17" s="48" t="s">
        <v>38</v>
      </c>
      <c r="K17" s="49">
        <v>30</v>
      </c>
      <c r="L17" s="50" t="s">
        <v>39</v>
      </c>
    </row>
    <row r="18" spans="1:4" ht="22.5" customHeight="1">
      <c r="A18" s="42">
        <v>241900</v>
      </c>
      <c r="B18" s="43">
        <v>37729</v>
      </c>
      <c r="C18"/>
      <c r="D18" s="44">
        <v>249.451</v>
      </c>
    </row>
    <row r="19" spans="1:4" ht="22.5" customHeight="1">
      <c r="A19" s="42">
        <v>241901</v>
      </c>
      <c r="B19" s="43">
        <v>37730</v>
      </c>
      <c r="C19"/>
      <c r="D19" s="44">
        <v>249.46099999999998</v>
      </c>
    </row>
    <row r="20" spans="1:4" ht="22.5" customHeight="1">
      <c r="A20" s="42">
        <v>241902</v>
      </c>
      <c r="B20" s="43">
        <v>37731</v>
      </c>
      <c r="C20"/>
      <c r="D20" s="44">
        <v>249.441</v>
      </c>
    </row>
    <row r="21" spans="1:5" ht="22.5" customHeight="1">
      <c r="A21" s="42">
        <v>241903</v>
      </c>
      <c r="B21" s="43">
        <v>37732</v>
      </c>
      <c r="C21"/>
      <c r="D21" s="44">
        <v>249.43099999999998</v>
      </c>
      <c r="E21" s="51"/>
    </row>
    <row r="22" spans="1:4" ht="22.5" customHeight="1">
      <c r="A22" s="42">
        <v>241904</v>
      </c>
      <c r="B22" s="43">
        <v>37733</v>
      </c>
      <c r="C22"/>
      <c r="D22" s="44">
        <v>249.43099999999998</v>
      </c>
    </row>
    <row r="23" spans="1:4" ht="22.5" customHeight="1">
      <c r="A23" s="42">
        <v>241905</v>
      </c>
      <c r="B23" s="43">
        <v>37734</v>
      </c>
      <c r="C23"/>
      <c r="D23" s="44">
        <v>249.441</v>
      </c>
    </row>
    <row r="24" spans="1:4" ht="22.5" customHeight="1">
      <c r="A24" s="42">
        <v>241906</v>
      </c>
      <c r="B24" s="43">
        <v>37735</v>
      </c>
      <c r="C24"/>
      <c r="D24" s="44">
        <v>249.43099999999998</v>
      </c>
    </row>
    <row r="25" spans="1:4" ht="22.5" customHeight="1">
      <c r="A25" s="42">
        <v>241907</v>
      </c>
      <c r="B25" s="43">
        <v>37736</v>
      </c>
      <c r="C25"/>
      <c r="D25" s="44">
        <v>249.43099999999998</v>
      </c>
    </row>
    <row r="26" spans="1:4" ht="22.5" customHeight="1">
      <c r="A26" s="42">
        <v>241908</v>
      </c>
      <c r="B26" s="43">
        <v>37737</v>
      </c>
      <c r="C26"/>
      <c r="D26" s="44">
        <v>249.421</v>
      </c>
    </row>
    <row r="27" spans="1:19" ht="22.5" customHeight="1">
      <c r="A27" s="42">
        <v>241909</v>
      </c>
      <c r="B27" s="43">
        <v>37738</v>
      </c>
      <c r="C27"/>
      <c r="D27" s="44">
        <v>249.451</v>
      </c>
      <c r="G27" s="52"/>
      <c r="L27" s="52"/>
      <c r="M27" s="52"/>
      <c r="N27" s="52"/>
      <c r="O27" s="52"/>
      <c r="P27" s="52"/>
      <c r="Q27" s="52"/>
      <c r="S27" s="52"/>
    </row>
    <row r="28" spans="1:19" s="52" customFormat="1" ht="22.5" customHeight="1">
      <c r="A28" s="42">
        <v>241910</v>
      </c>
      <c r="B28" s="43">
        <v>37739</v>
      </c>
      <c r="C28"/>
      <c r="D28" s="44">
        <v>249.46099999999998</v>
      </c>
      <c r="E28" s="53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S28" s="46"/>
    </row>
    <row r="29" spans="1:4" ht="22.5" customHeight="1">
      <c r="A29" s="42">
        <v>241911</v>
      </c>
      <c r="B29" s="43">
        <v>37740</v>
      </c>
      <c r="C29"/>
      <c r="D29" s="44">
        <v>249.441</v>
      </c>
    </row>
    <row r="30" spans="1:4" ht="22.5" customHeight="1">
      <c r="A30" s="42">
        <v>241912</v>
      </c>
      <c r="B30" s="43">
        <v>37741</v>
      </c>
      <c r="C30"/>
      <c r="D30" s="44">
        <v>249.411</v>
      </c>
    </row>
    <row r="31" spans="1:17" ht="22.5" customHeight="1">
      <c r="A31" s="42">
        <v>241913</v>
      </c>
      <c r="B31" s="43">
        <v>37742</v>
      </c>
      <c r="C31"/>
      <c r="D31" s="44">
        <v>249.411</v>
      </c>
      <c r="Q31" s="83"/>
    </row>
    <row r="32" spans="1:4" ht="22.5" customHeight="1">
      <c r="A32" s="42">
        <v>241914</v>
      </c>
      <c r="B32" s="43">
        <v>37743</v>
      </c>
      <c r="C32"/>
      <c r="D32" s="44">
        <v>249.391</v>
      </c>
    </row>
    <row r="33" spans="1:4" ht="22.5" customHeight="1">
      <c r="A33" s="42">
        <v>241915</v>
      </c>
      <c r="B33" s="43">
        <v>37744</v>
      </c>
      <c r="C33"/>
      <c r="D33" s="44">
        <v>249.381</v>
      </c>
    </row>
    <row r="34" spans="1:13" ht="21" customHeight="1">
      <c r="A34" s="42">
        <v>241916</v>
      </c>
      <c r="B34" s="43">
        <v>37745</v>
      </c>
      <c r="C34"/>
      <c r="D34" s="44">
        <v>249.381</v>
      </c>
      <c r="J34" s="39" t="s">
        <v>41</v>
      </c>
      <c r="K34" s="294">
        <f>+COUNT(DATA!C9:C14)</f>
        <v>6</v>
      </c>
      <c r="L34" s="294"/>
      <c r="M34" s="41" t="s">
        <v>39</v>
      </c>
    </row>
    <row r="35" spans="1:4" ht="21" customHeight="1">
      <c r="A35" s="42">
        <v>241917</v>
      </c>
      <c r="B35" s="43">
        <v>37746</v>
      </c>
      <c r="C35"/>
      <c r="D35" s="44">
        <v>249.381</v>
      </c>
    </row>
    <row r="36" spans="1:13" ht="21" customHeight="1">
      <c r="A36" s="42">
        <v>241918</v>
      </c>
      <c r="B36" s="43">
        <v>37747</v>
      </c>
      <c r="C36"/>
      <c r="D36" s="44">
        <v>249.381</v>
      </c>
      <c r="K36" s="48" t="s">
        <v>38</v>
      </c>
      <c r="L36" s="49">
        <v>27</v>
      </c>
      <c r="M36" s="50" t="s">
        <v>39</v>
      </c>
    </row>
    <row r="37" spans="1:5" ht="21" customHeight="1">
      <c r="A37" s="42">
        <v>241919</v>
      </c>
      <c r="B37" s="43">
        <v>37748</v>
      </c>
      <c r="C37"/>
      <c r="D37" s="44">
        <v>249.381</v>
      </c>
      <c r="E37" s="45">
        <v>249.37</v>
      </c>
    </row>
    <row r="38" spans="1:7" ht="21" customHeight="1">
      <c r="A38" s="42">
        <v>241920</v>
      </c>
      <c r="B38" s="43">
        <v>37749</v>
      </c>
      <c r="C38"/>
      <c r="D38" s="44">
        <v>249.37099999999998</v>
      </c>
      <c r="G38" s="45">
        <v>250.46</v>
      </c>
    </row>
    <row r="39" spans="1:4" ht="23.25">
      <c r="A39" s="42">
        <v>241921</v>
      </c>
      <c r="B39" s="43">
        <v>37750</v>
      </c>
      <c r="C39"/>
      <c r="D39" s="44">
        <v>249.361</v>
      </c>
    </row>
    <row r="40" spans="1:4" ht="23.25">
      <c r="A40" s="42">
        <v>241922</v>
      </c>
      <c r="B40" s="43">
        <v>37751</v>
      </c>
      <c r="C40"/>
      <c r="D40" s="44">
        <v>249.361</v>
      </c>
    </row>
    <row r="41" spans="1:4" ht="23.25">
      <c r="A41" s="42">
        <v>241923</v>
      </c>
      <c r="B41" s="43">
        <v>37752</v>
      </c>
      <c r="C41"/>
      <c r="D41" s="44">
        <v>249.361</v>
      </c>
    </row>
    <row r="42" spans="1:4" ht="23.25">
      <c r="A42" s="42">
        <v>241924</v>
      </c>
      <c r="B42" s="43">
        <v>37753</v>
      </c>
      <c r="C42"/>
      <c r="D42" s="44">
        <v>249.361</v>
      </c>
    </row>
    <row r="43" spans="1:4" ht="23.25">
      <c r="A43" s="42">
        <v>241925</v>
      </c>
      <c r="B43" s="43">
        <v>37754</v>
      </c>
      <c r="C43"/>
      <c r="D43" s="44">
        <v>249.40099999999998</v>
      </c>
    </row>
    <row r="44" spans="1:4" ht="23.25">
      <c r="A44" s="42">
        <v>241926</v>
      </c>
      <c r="B44" s="43">
        <v>37755</v>
      </c>
      <c r="C44"/>
      <c r="D44" s="44">
        <v>249.451</v>
      </c>
    </row>
    <row r="45" spans="1:5" ht="23.25">
      <c r="A45" s="42">
        <v>241927</v>
      </c>
      <c r="B45" s="43">
        <v>37756</v>
      </c>
      <c r="C45"/>
      <c r="D45" s="44">
        <v>249.43099999999998</v>
      </c>
      <c r="E45" s="45">
        <v>249.42</v>
      </c>
    </row>
    <row r="46" spans="1:4" ht="23.25">
      <c r="A46" s="42">
        <v>241928</v>
      </c>
      <c r="B46" s="43">
        <v>37757</v>
      </c>
      <c r="C46"/>
      <c r="D46" s="44">
        <v>249.40099999999998</v>
      </c>
    </row>
    <row r="47" spans="1:4" ht="23.25">
      <c r="A47" s="42">
        <v>241929</v>
      </c>
      <c r="B47" s="43">
        <v>37758</v>
      </c>
      <c r="C47"/>
      <c r="D47" s="44">
        <v>249.391</v>
      </c>
    </row>
    <row r="48" spans="1:5" ht="23.25">
      <c r="A48" s="42">
        <v>241930</v>
      </c>
      <c r="B48" s="43">
        <v>37759</v>
      </c>
      <c r="C48"/>
      <c r="D48" s="44">
        <v>249.381</v>
      </c>
      <c r="E48" s="47"/>
    </row>
    <row r="49" spans="1:4" ht="23.25">
      <c r="A49" s="42">
        <v>241931</v>
      </c>
      <c r="B49" s="43">
        <v>37760</v>
      </c>
      <c r="C49"/>
      <c r="D49" s="44">
        <v>249.381</v>
      </c>
    </row>
    <row r="50" spans="1:4" ht="23.25">
      <c r="A50" s="42">
        <v>241932</v>
      </c>
      <c r="B50" s="43">
        <v>37761</v>
      </c>
      <c r="C50"/>
      <c r="D50" s="44">
        <v>249.37099999999998</v>
      </c>
    </row>
    <row r="51" spans="1:5" ht="23.25">
      <c r="A51" s="42">
        <v>241933</v>
      </c>
      <c r="B51" s="43">
        <v>37762</v>
      </c>
      <c r="C51"/>
      <c r="D51" s="44">
        <v>249.37099999999998</v>
      </c>
      <c r="E51" s="45">
        <v>249.36</v>
      </c>
    </row>
    <row r="52" spans="1:4" ht="23.25">
      <c r="A52" s="42">
        <v>241934</v>
      </c>
      <c r="B52" s="43">
        <v>37763</v>
      </c>
      <c r="C52"/>
      <c r="D52" s="44">
        <v>249.361</v>
      </c>
    </row>
    <row r="53" spans="1:4" ht="23.25">
      <c r="A53" s="42">
        <v>241935</v>
      </c>
      <c r="B53" s="43">
        <v>37764</v>
      </c>
      <c r="C53"/>
      <c r="D53" s="44">
        <v>249.351</v>
      </c>
    </row>
    <row r="54" spans="1:5" ht="23.25">
      <c r="A54" s="42">
        <v>241936</v>
      </c>
      <c r="B54" s="43">
        <v>37765</v>
      </c>
      <c r="C54"/>
      <c r="D54" s="44">
        <v>249.361</v>
      </c>
      <c r="E54" s="51"/>
    </row>
    <row r="55" spans="1:4" ht="23.25">
      <c r="A55" s="42">
        <v>241937</v>
      </c>
      <c r="B55" s="43">
        <v>37766</v>
      </c>
      <c r="C55"/>
      <c r="D55" s="44">
        <v>249.581</v>
      </c>
    </row>
    <row r="56" spans="1:4" ht="23.25">
      <c r="A56" s="42">
        <v>241938</v>
      </c>
      <c r="B56" s="43">
        <v>37767</v>
      </c>
      <c r="C56"/>
      <c r="D56" s="44">
        <v>249.551</v>
      </c>
    </row>
    <row r="57" spans="1:4" ht="23.25">
      <c r="A57" s="42">
        <v>241939</v>
      </c>
      <c r="B57" s="43">
        <v>37768</v>
      </c>
      <c r="C57"/>
      <c r="D57" s="44">
        <v>249.43099999999998</v>
      </c>
    </row>
    <row r="58" spans="1:5" ht="23.25">
      <c r="A58" s="42">
        <v>241940</v>
      </c>
      <c r="B58" s="43">
        <v>37769</v>
      </c>
      <c r="C58"/>
      <c r="D58" s="44">
        <v>249.40099999999998</v>
      </c>
      <c r="E58" s="51"/>
    </row>
    <row r="59" spans="1:4" ht="23.25">
      <c r="A59" s="42">
        <v>241941</v>
      </c>
      <c r="B59" s="43">
        <v>37770</v>
      </c>
      <c r="C59"/>
      <c r="D59" s="44">
        <v>249.391</v>
      </c>
    </row>
    <row r="60" spans="1:4" ht="23.25">
      <c r="A60" s="42">
        <v>241942</v>
      </c>
      <c r="B60" s="43">
        <v>37771</v>
      </c>
      <c r="C60"/>
      <c r="D60" s="44">
        <v>249.62099999999998</v>
      </c>
    </row>
    <row r="61" spans="1:4" ht="23.25">
      <c r="A61" s="42">
        <v>241943</v>
      </c>
      <c r="B61" s="43">
        <v>37772</v>
      </c>
      <c r="C61"/>
      <c r="D61" s="44">
        <v>249.721</v>
      </c>
    </row>
    <row r="62" spans="1:4" ht="23.25">
      <c r="A62" s="42">
        <v>241944</v>
      </c>
      <c r="B62" s="43">
        <v>37773</v>
      </c>
      <c r="C62"/>
      <c r="D62" s="44">
        <v>249.701</v>
      </c>
    </row>
    <row r="63" spans="1:5" ht="23.25">
      <c r="A63" s="42">
        <v>241945</v>
      </c>
      <c r="B63" s="43">
        <v>37774</v>
      </c>
      <c r="C63"/>
      <c r="D63" s="44">
        <v>249.481</v>
      </c>
      <c r="E63" s="54"/>
    </row>
    <row r="64" spans="1:4" ht="23.25">
      <c r="A64" s="42">
        <v>241946</v>
      </c>
      <c r="B64" s="43">
        <v>37775</v>
      </c>
      <c r="C64"/>
      <c r="D64" s="44">
        <v>249.451</v>
      </c>
    </row>
    <row r="65" spans="1:4" ht="23.25">
      <c r="A65" s="42">
        <v>241947</v>
      </c>
      <c r="B65" s="43">
        <v>37776</v>
      </c>
      <c r="C65"/>
      <c r="D65" s="44">
        <v>249.441</v>
      </c>
    </row>
    <row r="66" spans="1:4" ht="23.25">
      <c r="A66" s="42">
        <v>241948</v>
      </c>
      <c r="B66" s="43">
        <v>37777</v>
      </c>
      <c r="C66"/>
      <c r="D66" s="44">
        <v>249.421</v>
      </c>
    </row>
    <row r="67" spans="1:4" ht="23.25">
      <c r="A67" s="42">
        <v>241949</v>
      </c>
      <c r="B67" s="43">
        <v>37778</v>
      </c>
      <c r="C67"/>
      <c r="D67" s="44">
        <v>249.411</v>
      </c>
    </row>
    <row r="68" spans="1:4" ht="23.25">
      <c r="A68" s="42">
        <v>241950</v>
      </c>
      <c r="B68" s="43">
        <v>37779</v>
      </c>
      <c r="C68"/>
      <c r="D68" s="44">
        <v>249.411</v>
      </c>
    </row>
    <row r="69" spans="1:4" ht="23.25">
      <c r="A69" s="42">
        <v>241951</v>
      </c>
      <c r="B69" s="43">
        <v>37780</v>
      </c>
      <c r="C69"/>
      <c r="D69" s="44">
        <v>249.40099999999998</v>
      </c>
    </row>
    <row r="70" spans="1:4" ht="23.25">
      <c r="A70" s="42">
        <v>241952</v>
      </c>
      <c r="B70" s="43">
        <v>37781</v>
      </c>
      <c r="C70"/>
      <c r="D70" s="44">
        <v>249.40099999999998</v>
      </c>
    </row>
    <row r="71" spans="1:4" ht="23.25">
      <c r="A71" s="42">
        <v>241953</v>
      </c>
      <c r="B71" s="43">
        <v>37782</v>
      </c>
      <c r="C71"/>
      <c r="D71" s="44">
        <v>249.411</v>
      </c>
    </row>
    <row r="72" spans="1:4" ht="23.25">
      <c r="A72" s="42">
        <v>241954</v>
      </c>
      <c r="B72" s="43">
        <v>37783</v>
      </c>
      <c r="C72"/>
      <c r="D72" s="44">
        <v>249.411</v>
      </c>
    </row>
    <row r="73" spans="1:4" ht="23.25">
      <c r="A73" s="42">
        <v>241955</v>
      </c>
      <c r="B73" s="43">
        <v>37784</v>
      </c>
      <c r="C73"/>
      <c r="D73" s="44">
        <v>249.411</v>
      </c>
    </row>
    <row r="74" spans="1:4" ht="23.25">
      <c r="A74" s="42">
        <v>241956</v>
      </c>
      <c r="B74" s="43">
        <v>37785</v>
      </c>
      <c r="C74"/>
      <c r="D74" s="44">
        <v>249.43099999999998</v>
      </c>
    </row>
    <row r="75" spans="1:4" ht="23.25">
      <c r="A75" s="42">
        <v>241957</v>
      </c>
      <c r="B75" s="43">
        <v>37786</v>
      </c>
      <c r="C75"/>
      <c r="D75" s="44">
        <v>249.441</v>
      </c>
    </row>
    <row r="76" spans="1:4" ht="23.25">
      <c r="A76" s="42">
        <v>241958</v>
      </c>
      <c r="B76" s="43">
        <v>37787</v>
      </c>
      <c r="C76"/>
      <c r="D76" s="44">
        <v>249.441</v>
      </c>
    </row>
    <row r="77" spans="1:4" ht="23.25">
      <c r="A77" s="42">
        <v>241959</v>
      </c>
      <c r="B77" s="43">
        <v>37788</v>
      </c>
      <c r="C77"/>
      <c r="D77" s="44">
        <v>249.441</v>
      </c>
    </row>
    <row r="78" spans="1:5" ht="23.25">
      <c r="A78" s="42">
        <v>241960</v>
      </c>
      <c r="B78" s="43">
        <v>37789</v>
      </c>
      <c r="C78"/>
      <c r="D78" s="44">
        <v>249.43099999999998</v>
      </c>
      <c r="E78" s="45">
        <v>249.411</v>
      </c>
    </row>
    <row r="79" spans="1:4" ht="23.25">
      <c r="A79" s="42">
        <v>241961</v>
      </c>
      <c r="B79" s="43">
        <v>37790</v>
      </c>
      <c r="C79"/>
      <c r="D79" s="44">
        <v>249.441</v>
      </c>
    </row>
    <row r="80" spans="1:4" ht="23.25">
      <c r="A80" s="42">
        <v>241962</v>
      </c>
      <c r="B80" s="43">
        <v>37791</v>
      </c>
      <c r="C80"/>
      <c r="D80" s="44">
        <v>249.451</v>
      </c>
    </row>
    <row r="81" spans="1:4" ht="23.25">
      <c r="A81" s="42">
        <v>241963</v>
      </c>
      <c r="B81" s="43">
        <v>37792</v>
      </c>
      <c r="C81"/>
      <c r="D81" s="44">
        <v>249.451</v>
      </c>
    </row>
    <row r="82" spans="1:4" ht="23.25">
      <c r="A82" s="42">
        <v>241964</v>
      </c>
      <c r="B82" s="43">
        <v>37793</v>
      </c>
      <c r="C82"/>
      <c r="D82" s="44">
        <v>249.421</v>
      </c>
    </row>
    <row r="83" spans="1:4" ht="23.25">
      <c r="A83" s="42">
        <v>241965</v>
      </c>
      <c r="B83" s="43">
        <v>37794</v>
      </c>
      <c r="C83"/>
      <c r="D83" s="44">
        <v>249.421</v>
      </c>
    </row>
    <row r="84" spans="1:4" ht="23.25">
      <c r="A84" s="42">
        <v>241966</v>
      </c>
      <c r="B84" s="43">
        <v>37795</v>
      </c>
      <c r="C84"/>
      <c r="D84" s="44">
        <v>249.40099999999998</v>
      </c>
    </row>
    <row r="85" spans="1:4" ht="23.25">
      <c r="A85" s="42">
        <v>241967</v>
      </c>
      <c r="B85" s="43">
        <v>37796</v>
      </c>
      <c r="C85"/>
      <c r="D85" s="44">
        <v>249.40099999999998</v>
      </c>
    </row>
    <row r="86" spans="1:4" ht="23.25">
      <c r="A86" s="42">
        <v>241968</v>
      </c>
      <c r="B86" s="43">
        <v>37797</v>
      </c>
      <c r="C86"/>
      <c r="D86" s="44">
        <v>249.43099999999998</v>
      </c>
    </row>
    <row r="87" spans="1:5" ht="23.25">
      <c r="A87" s="42">
        <v>241969</v>
      </c>
      <c r="B87" s="43">
        <v>37798</v>
      </c>
      <c r="C87"/>
      <c r="D87" s="44">
        <v>249.451</v>
      </c>
      <c r="E87" s="51"/>
    </row>
    <row r="88" spans="1:5" ht="23.25">
      <c r="A88" s="42">
        <v>241970</v>
      </c>
      <c r="B88" s="43">
        <v>37799</v>
      </c>
      <c r="C88"/>
      <c r="D88" s="44">
        <v>249.43099999999998</v>
      </c>
      <c r="E88" s="54"/>
    </row>
    <row r="89" spans="1:4" ht="23.25">
      <c r="A89" s="42">
        <v>241971</v>
      </c>
      <c r="B89" s="43">
        <v>37800</v>
      </c>
      <c r="C89"/>
      <c r="D89" s="44">
        <v>249.411</v>
      </c>
    </row>
    <row r="90" spans="1:4" ht="23.25">
      <c r="A90" s="42">
        <v>241972</v>
      </c>
      <c r="B90" s="43">
        <v>37801</v>
      </c>
      <c r="C90"/>
      <c r="D90" s="44">
        <v>249.391</v>
      </c>
    </row>
    <row r="91" spans="1:4" ht="23.25">
      <c r="A91" s="42">
        <v>241973</v>
      </c>
      <c r="B91" s="43">
        <v>37802</v>
      </c>
      <c r="C91"/>
      <c r="D91" s="44">
        <v>249.421</v>
      </c>
    </row>
    <row r="92" spans="1:4" ht="23.25">
      <c r="A92" s="42">
        <v>241974</v>
      </c>
      <c r="B92" s="43">
        <v>37803</v>
      </c>
      <c r="C92"/>
      <c r="D92" s="44">
        <v>249.46099999999998</v>
      </c>
    </row>
    <row r="93" spans="1:5" ht="23.25">
      <c r="A93" s="42">
        <v>241975</v>
      </c>
      <c r="B93" s="43">
        <v>37804</v>
      </c>
      <c r="C93"/>
      <c r="D93" s="44">
        <v>249.43099999999998</v>
      </c>
      <c r="E93" s="45">
        <v>249.42</v>
      </c>
    </row>
    <row r="94" spans="1:4" ht="23.25">
      <c r="A94" s="42">
        <v>241976</v>
      </c>
      <c r="B94" s="43">
        <v>37805</v>
      </c>
      <c r="C94"/>
      <c r="D94" s="44">
        <v>249.43099999999998</v>
      </c>
    </row>
    <row r="95" spans="1:4" ht="23.25">
      <c r="A95" s="42">
        <v>241977</v>
      </c>
      <c r="B95" s="43">
        <v>37806</v>
      </c>
      <c r="C95"/>
      <c r="D95" s="44">
        <v>249.43099999999998</v>
      </c>
    </row>
    <row r="96" spans="1:4" ht="23.25">
      <c r="A96" s="42">
        <v>241978</v>
      </c>
      <c r="B96" s="43">
        <v>37807</v>
      </c>
      <c r="C96"/>
      <c r="D96" s="44">
        <v>249.421</v>
      </c>
    </row>
    <row r="97" spans="1:4" ht="23.25">
      <c r="A97" s="42">
        <v>241979</v>
      </c>
      <c r="B97" s="43">
        <v>37808</v>
      </c>
      <c r="C97"/>
      <c r="D97" s="44">
        <v>249.40099999999998</v>
      </c>
    </row>
    <row r="98" spans="1:4" ht="23.25">
      <c r="A98" s="42">
        <v>241980</v>
      </c>
      <c r="B98" s="43">
        <v>37809</v>
      </c>
      <c r="C98"/>
      <c r="D98" s="44">
        <v>249.411</v>
      </c>
    </row>
    <row r="99" spans="1:5" ht="23.25">
      <c r="A99" s="42">
        <v>241981</v>
      </c>
      <c r="B99" s="43">
        <v>37810</v>
      </c>
      <c r="C99"/>
      <c r="D99" s="44">
        <v>249.411</v>
      </c>
      <c r="E99" s="45">
        <v>249.39</v>
      </c>
    </row>
    <row r="100" spans="1:4" ht="23.25">
      <c r="A100" s="42">
        <v>241982</v>
      </c>
      <c r="B100" s="43">
        <v>37811</v>
      </c>
      <c r="C100"/>
      <c r="D100" s="44">
        <v>249.43099999999998</v>
      </c>
    </row>
    <row r="101" spans="1:5" ht="23.25">
      <c r="A101" s="42">
        <v>241983</v>
      </c>
      <c r="B101" s="43">
        <v>37812</v>
      </c>
      <c r="C101"/>
      <c r="D101" s="44">
        <v>249.43099999999998</v>
      </c>
      <c r="E101" s="51"/>
    </row>
    <row r="102" spans="1:4" ht="23.25">
      <c r="A102" s="42">
        <v>241984</v>
      </c>
      <c r="B102" s="43">
        <v>37813</v>
      </c>
      <c r="C102"/>
      <c r="D102" s="44">
        <v>249.49099999999999</v>
      </c>
    </row>
    <row r="103" spans="1:4" ht="23.25">
      <c r="A103" s="42">
        <v>241985</v>
      </c>
      <c r="B103" s="43">
        <v>37814</v>
      </c>
      <c r="C103"/>
      <c r="D103" s="44">
        <v>249.49099999999999</v>
      </c>
    </row>
    <row r="104" spans="1:4" ht="23.25">
      <c r="A104" s="42">
        <v>241986</v>
      </c>
      <c r="B104" s="43">
        <v>37815</v>
      </c>
      <c r="C104"/>
      <c r="D104" s="44">
        <v>249.43099999999998</v>
      </c>
    </row>
    <row r="105" spans="1:4" ht="23.25">
      <c r="A105" s="42">
        <v>241987</v>
      </c>
      <c r="B105" s="43">
        <v>37816</v>
      </c>
      <c r="C105"/>
      <c r="D105" s="44">
        <v>249.43099999999998</v>
      </c>
    </row>
    <row r="106" spans="1:4" ht="23.25">
      <c r="A106" s="42">
        <v>241988</v>
      </c>
      <c r="B106" s="43">
        <v>37817</v>
      </c>
      <c r="C106"/>
      <c r="D106" s="44">
        <v>249.391</v>
      </c>
    </row>
    <row r="107" spans="1:4" ht="23.25">
      <c r="A107" s="42">
        <v>241989</v>
      </c>
      <c r="B107" s="43">
        <v>37818</v>
      </c>
      <c r="C107"/>
      <c r="D107" s="44">
        <v>249.40099999999998</v>
      </c>
    </row>
    <row r="108" spans="1:4" ht="23.25">
      <c r="A108" s="42">
        <v>241990</v>
      </c>
      <c r="B108" s="43">
        <v>37819</v>
      </c>
      <c r="C108"/>
      <c r="D108" s="44">
        <v>249.381</v>
      </c>
    </row>
    <row r="109" spans="1:4" ht="23.25">
      <c r="A109" s="42">
        <v>241991</v>
      </c>
      <c r="B109" s="43">
        <v>37820</v>
      </c>
      <c r="C109"/>
      <c r="D109" s="44">
        <v>249.37099999999998</v>
      </c>
    </row>
    <row r="110" spans="1:4" ht="23.25">
      <c r="A110" s="42">
        <v>241992</v>
      </c>
      <c r="B110" s="43">
        <v>37821</v>
      </c>
      <c r="C110"/>
      <c r="D110" s="44">
        <v>249.37099999999998</v>
      </c>
    </row>
    <row r="111" spans="1:4" ht="23.25">
      <c r="A111" s="42">
        <v>241993</v>
      </c>
      <c r="B111" s="43">
        <v>37822</v>
      </c>
      <c r="C111"/>
      <c r="D111" s="44">
        <v>249.37099999999998</v>
      </c>
    </row>
    <row r="112" spans="1:4" ht="23.25">
      <c r="A112" s="42">
        <v>241994</v>
      </c>
      <c r="B112" s="43">
        <v>37823</v>
      </c>
      <c r="C112"/>
      <c r="D112" s="44">
        <v>249.40099999999998</v>
      </c>
    </row>
    <row r="113" spans="1:5" ht="23.25">
      <c r="A113" s="42">
        <v>241995</v>
      </c>
      <c r="B113" s="43">
        <v>37824</v>
      </c>
      <c r="C113"/>
      <c r="D113" s="44">
        <v>249.40099999999998</v>
      </c>
      <c r="E113" s="45">
        <v>249.38</v>
      </c>
    </row>
    <row r="114" spans="1:4" ht="23.25">
      <c r="A114" s="42">
        <v>241996</v>
      </c>
      <c r="B114" s="43">
        <v>37825</v>
      </c>
      <c r="C114"/>
      <c r="D114" s="44">
        <v>249.391</v>
      </c>
    </row>
    <row r="115" spans="1:4" ht="23.25">
      <c r="A115" s="42">
        <v>241997</v>
      </c>
      <c r="B115" s="43">
        <v>37826</v>
      </c>
      <c r="C115"/>
      <c r="D115" s="44">
        <v>249.451</v>
      </c>
    </row>
    <row r="116" spans="1:4" ht="23.25">
      <c r="A116" s="42">
        <v>241998</v>
      </c>
      <c r="B116" s="43">
        <v>37827</v>
      </c>
      <c r="C116"/>
      <c r="D116" s="44">
        <v>249.471</v>
      </c>
    </row>
    <row r="117" spans="1:4" ht="23.25">
      <c r="A117" s="42">
        <v>241999</v>
      </c>
      <c r="B117" s="43">
        <v>37828</v>
      </c>
      <c r="C117"/>
      <c r="D117" s="44">
        <v>249.53099999999998</v>
      </c>
    </row>
    <row r="118" spans="1:4" ht="23.25">
      <c r="A118" s="42">
        <v>242000</v>
      </c>
      <c r="B118" s="43">
        <v>37829</v>
      </c>
      <c r="C118"/>
      <c r="D118" s="44">
        <v>249.521</v>
      </c>
    </row>
    <row r="119" spans="1:4" ht="23.25">
      <c r="A119" s="42">
        <v>242001</v>
      </c>
      <c r="B119" s="43">
        <v>37830</v>
      </c>
      <c r="C119"/>
      <c r="D119" s="44">
        <v>249.46099999999998</v>
      </c>
    </row>
    <row r="120" spans="1:4" ht="23.25">
      <c r="A120" s="42">
        <v>242002</v>
      </c>
      <c r="B120" s="43">
        <v>37831</v>
      </c>
      <c r="C120"/>
      <c r="D120" s="44">
        <v>249.471</v>
      </c>
    </row>
    <row r="121" spans="1:4" ht="23.25">
      <c r="A121" s="42">
        <v>242003</v>
      </c>
      <c r="B121" s="43">
        <v>37832</v>
      </c>
      <c r="C121"/>
      <c r="D121" s="44">
        <v>249.501</v>
      </c>
    </row>
    <row r="122" spans="1:4" ht="23.25">
      <c r="A122" s="42">
        <v>242004</v>
      </c>
      <c r="B122" s="43">
        <v>37833</v>
      </c>
      <c r="C122"/>
      <c r="D122" s="44">
        <v>250.74099999999999</v>
      </c>
    </row>
    <row r="123" spans="1:4" ht="23.25">
      <c r="A123" s="42">
        <v>242005</v>
      </c>
      <c r="B123" s="43">
        <v>37834</v>
      </c>
      <c r="C123" s="44"/>
      <c r="D123" s="44">
        <v>250.641</v>
      </c>
    </row>
    <row r="124" spans="1:4" ht="23.25">
      <c r="A124" s="42">
        <v>242006</v>
      </c>
      <c r="B124" s="43">
        <v>37835</v>
      </c>
      <c r="C124" s="44"/>
      <c r="D124" s="44">
        <v>249.801</v>
      </c>
    </row>
    <row r="125" spans="1:4" ht="23.25">
      <c r="A125" s="42">
        <v>242007</v>
      </c>
      <c r="B125" s="43">
        <v>37836</v>
      </c>
      <c r="C125" s="44"/>
      <c r="D125" s="44">
        <v>249.56099999999998</v>
      </c>
    </row>
    <row r="126" spans="1:4" ht="23.25">
      <c r="A126" s="42">
        <v>242008</v>
      </c>
      <c r="B126" s="43">
        <v>37837</v>
      </c>
      <c r="C126" s="44"/>
      <c r="D126" s="44">
        <v>250.131</v>
      </c>
    </row>
    <row r="127" spans="1:4" ht="23.25">
      <c r="A127" s="42">
        <v>242009</v>
      </c>
      <c r="B127" s="43">
        <v>37838</v>
      </c>
      <c r="C127" s="44"/>
      <c r="D127" s="44">
        <v>250.301</v>
      </c>
    </row>
    <row r="128" spans="1:4" ht="23.25">
      <c r="A128" s="42">
        <v>242010</v>
      </c>
      <c r="B128" s="43">
        <v>37839</v>
      </c>
      <c r="C128" s="44"/>
      <c r="D128" s="44">
        <v>250.171</v>
      </c>
    </row>
    <row r="129" spans="1:4" ht="23.25">
      <c r="A129" s="42">
        <v>242011</v>
      </c>
      <c r="B129" s="43">
        <v>37840</v>
      </c>
      <c r="C129" s="44"/>
      <c r="D129" s="44">
        <v>249.861</v>
      </c>
    </row>
    <row r="130" spans="1:4" ht="23.25">
      <c r="A130" s="42">
        <v>242012</v>
      </c>
      <c r="B130" s="43">
        <v>37841</v>
      </c>
      <c r="C130" s="44"/>
      <c r="D130" s="44">
        <v>249.721</v>
      </c>
    </row>
    <row r="131" spans="1:4" ht="23.25">
      <c r="A131" s="42">
        <v>242013</v>
      </c>
      <c r="B131" s="43">
        <v>37842</v>
      </c>
      <c r="C131" s="44"/>
      <c r="D131" s="44">
        <v>249.641</v>
      </c>
    </row>
    <row r="132" spans="1:4" ht="23.25">
      <c r="A132" s="42">
        <v>242014</v>
      </c>
      <c r="B132" s="43">
        <v>37843</v>
      </c>
      <c r="C132" s="44"/>
      <c r="D132" s="44">
        <v>249.90099999999998</v>
      </c>
    </row>
    <row r="133" spans="1:4" ht="23.25">
      <c r="A133" s="42">
        <v>242015</v>
      </c>
      <c r="B133" s="43">
        <v>37844</v>
      </c>
      <c r="C133" s="44"/>
      <c r="D133" s="44">
        <v>250.261</v>
      </c>
    </row>
    <row r="134" spans="1:4" ht="23.25">
      <c r="A134" s="42">
        <v>242016</v>
      </c>
      <c r="B134" s="43">
        <v>37845</v>
      </c>
      <c r="C134" s="44"/>
      <c r="D134" s="44">
        <v>250.06099999999998</v>
      </c>
    </row>
    <row r="135" spans="1:5" ht="23.25">
      <c r="A135" s="42">
        <v>242017</v>
      </c>
      <c r="B135" s="43">
        <v>37846</v>
      </c>
      <c r="C135" s="44"/>
      <c r="D135" s="44">
        <v>249.981</v>
      </c>
      <c r="E135" s="45">
        <v>249.87</v>
      </c>
    </row>
    <row r="136" spans="1:7" ht="23.25">
      <c r="A136" s="42">
        <v>242018</v>
      </c>
      <c r="B136" s="43">
        <v>37847</v>
      </c>
      <c r="C136" s="44"/>
      <c r="D136" s="44">
        <v>249.881</v>
      </c>
      <c r="G136" s="45">
        <v>252.49</v>
      </c>
    </row>
    <row r="137" spans="1:4" ht="23.25">
      <c r="A137" s="42">
        <v>242019</v>
      </c>
      <c r="B137" s="43">
        <v>37848</v>
      </c>
      <c r="C137" s="44"/>
      <c r="D137" s="44">
        <v>249.731</v>
      </c>
    </row>
    <row r="138" spans="1:4" ht="23.25">
      <c r="A138" s="42">
        <v>242020</v>
      </c>
      <c r="B138" s="43">
        <v>37849</v>
      </c>
      <c r="C138" s="44"/>
      <c r="D138" s="44">
        <v>249.701</v>
      </c>
    </row>
    <row r="139" spans="1:5" ht="23.25">
      <c r="A139" s="42">
        <v>242021</v>
      </c>
      <c r="B139" s="43">
        <v>37850</v>
      </c>
      <c r="C139" s="44"/>
      <c r="D139" s="44">
        <v>249.751</v>
      </c>
      <c r="E139" s="54"/>
    </row>
    <row r="140" spans="1:4" ht="23.25">
      <c r="A140" s="42">
        <v>242022</v>
      </c>
      <c r="B140" s="43">
        <v>37851</v>
      </c>
      <c r="C140" s="44"/>
      <c r="D140" s="44">
        <v>249.881</v>
      </c>
    </row>
    <row r="141" spans="1:4" ht="23.25">
      <c r="A141" s="42">
        <v>242023</v>
      </c>
      <c r="B141" s="43">
        <v>37852</v>
      </c>
      <c r="C141" s="44"/>
      <c r="D141" s="44">
        <v>249.84099999999998</v>
      </c>
    </row>
    <row r="142" spans="1:4" ht="23.25">
      <c r="A142" s="42">
        <v>242024</v>
      </c>
      <c r="B142" s="43">
        <v>37853</v>
      </c>
      <c r="C142" s="44"/>
      <c r="D142" s="44">
        <v>250.28099999999998</v>
      </c>
    </row>
    <row r="143" spans="1:5" ht="23.25">
      <c r="A143" s="42">
        <v>242025</v>
      </c>
      <c r="B143" s="43">
        <v>37854</v>
      </c>
      <c r="C143" s="44"/>
      <c r="D143" s="44">
        <v>251.71099999999998</v>
      </c>
      <c r="E143" s="45">
        <v>251.48</v>
      </c>
    </row>
    <row r="144" spans="1:4" ht="23.25">
      <c r="A144" s="42">
        <v>242026</v>
      </c>
      <c r="B144" s="43">
        <v>37855</v>
      </c>
      <c r="C144" s="44"/>
      <c r="D144" s="44">
        <v>250.391</v>
      </c>
    </row>
    <row r="145" spans="1:4" ht="23.25">
      <c r="A145" s="42">
        <v>242027</v>
      </c>
      <c r="B145" s="43">
        <v>37856</v>
      </c>
      <c r="C145" s="44"/>
      <c r="D145" s="44">
        <v>250.34099999999998</v>
      </c>
    </row>
    <row r="146" spans="1:5" ht="23.25">
      <c r="A146" s="42">
        <v>242028</v>
      </c>
      <c r="B146" s="43">
        <v>37857</v>
      </c>
      <c r="C146" s="44"/>
      <c r="D146" s="44">
        <v>251.301</v>
      </c>
      <c r="E146" s="51"/>
    </row>
    <row r="147" spans="1:4" ht="23.25">
      <c r="A147" s="42">
        <v>242029</v>
      </c>
      <c r="B147" s="43">
        <v>37858</v>
      </c>
      <c r="C147" s="44"/>
      <c r="D147" s="44">
        <v>250.65099999999998</v>
      </c>
    </row>
    <row r="148" spans="1:5" ht="23.25">
      <c r="A148" s="42">
        <v>242030</v>
      </c>
      <c r="B148" s="43">
        <v>37859</v>
      </c>
      <c r="C148" s="44"/>
      <c r="D148" s="44">
        <v>250.441</v>
      </c>
      <c r="E148" s="45">
        <v>250.14</v>
      </c>
    </row>
    <row r="149" spans="1:4" ht="23.25">
      <c r="A149" s="42">
        <v>242031</v>
      </c>
      <c r="B149" s="43">
        <v>37860</v>
      </c>
      <c r="C149" s="44"/>
      <c r="D149" s="44">
        <v>250.361</v>
      </c>
    </row>
    <row r="150" spans="1:4" ht="23.25">
      <c r="A150" s="42">
        <v>242032</v>
      </c>
      <c r="B150" s="43">
        <v>37861</v>
      </c>
      <c r="C150" s="44"/>
      <c r="D150" s="44">
        <v>251.111</v>
      </c>
    </row>
    <row r="151" spans="1:4" ht="23.25">
      <c r="A151" s="42">
        <v>242033</v>
      </c>
      <c r="B151" s="43">
        <v>37862</v>
      </c>
      <c r="C151" s="44"/>
      <c r="D151" s="44">
        <v>250.24099999999999</v>
      </c>
    </row>
    <row r="152" spans="1:4" ht="23.25">
      <c r="A152" s="42">
        <v>242034</v>
      </c>
      <c r="B152" s="43">
        <v>37863</v>
      </c>
      <c r="C152" s="44"/>
      <c r="D152" s="44">
        <v>250.141</v>
      </c>
    </row>
    <row r="153" spans="1:4" ht="23.25">
      <c r="A153" s="42">
        <v>242035</v>
      </c>
      <c r="B153" s="43">
        <v>37864</v>
      </c>
      <c r="C153" s="44"/>
      <c r="D153" s="44">
        <v>250.381</v>
      </c>
    </row>
    <row r="154" spans="1:4" ht="23.25">
      <c r="A154" s="42">
        <v>242036</v>
      </c>
      <c r="B154" s="43">
        <v>37865</v>
      </c>
      <c r="C154"/>
      <c r="D154" s="44">
        <v>250.24099999999999</v>
      </c>
    </row>
    <row r="155" spans="1:4" ht="23.25">
      <c r="A155" s="42">
        <v>242037</v>
      </c>
      <c r="B155" s="43">
        <v>37866</v>
      </c>
      <c r="C155"/>
      <c r="D155" s="44">
        <v>250.411</v>
      </c>
    </row>
    <row r="156" spans="1:5" ht="23.25">
      <c r="A156" s="42">
        <v>242038</v>
      </c>
      <c r="B156" s="43">
        <v>37867</v>
      </c>
      <c r="C156"/>
      <c r="D156" s="44">
        <v>250.501</v>
      </c>
      <c r="E156" s="45">
        <v>250.281</v>
      </c>
    </row>
    <row r="157" spans="1:4" ht="23.25">
      <c r="A157" s="42">
        <v>242039</v>
      </c>
      <c r="B157" s="43">
        <v>37868</v>
      </c>
      <c r="C157"/>
      <c r="D157" s="44">
        <v>250.331</v>
      </c>
    </row>
    <row r="158" spans="1:4" ht="23.25">
      <c r="A158" s="42">
        <v>242040</v>
      </c>
      <c r="B158" s="43">
        <v>37869</v>
      </c>
      <c r="C158"/>
      <c r="D158" s="44">
        <v>250.03099999999998</v>
      </c>
    </row>
    <row r="159" spans="1:4" ht="23.25">
      <c r="A159" s="42">
        <v>242041</v>
      </c>
      <c r="B159" s="43">
        <v>37870</v>
      </c>
      <c r="C159"/>
      <c r="D159" s="44">
        <v>249.93099999999998</v>
      </c>
    </row>
    <row r="160" spans="1:4" ht="23.25">
      <c r="A160" s="42">
        <v>242042</v>
      </c>
      <c r="B160" s="43">
        <v>37871</v>
      </c>
      <c r="C160"/>
      <c r="D160" s="44">
        <v>249.891</v>
      </c>
    </row>
    <row r="161" spans="1:4" ht="23.25">
      <c r="A161" s="42">
        <v>242043</v>
      </c>
      <c r="B161" s="43">
        <v>37872</v>
      </c>
      <c r="C161"/>
      <c r="D161" s="44">
        <v>249.851</v>
      </c>
    </row>
    <row r="162" spans="1:4" ht="23.25">
      <c r="A162" s="42">
        <v>242044</v>
      </c>
      <c r="B162" s="43">
        <v>37873</v>
      </c>
      <c r="C162"/>
      <c r="D162" s="44">
        <v>249.771</v>
      </c>
    </row>
    <row r="163" spans="1:4" ht="23.25">
      <c r="A163" s="42">
        <v>242045</v>
      </c>
      <c r="B163" s="43">
        <v>37874</v>
      </c>
      <c r="C163"/>
      <c r="D163" s="44">
        <v>249.921</v>
      </c>
    </row>
    <row r="164" spans="1:4" ht="23.25">
      <c r="A164" s="42">
        <v>242046</v>
      </c>
      <c r="B164" s="43">
        <v>37875</v>
      </c>
      <c r="C164"/>
      <c r="D164" s="44">
        <v>249.921</v>
      </c>
    </row>
    <row r="165" spans="1:4" ht="23.25">
      <c r="A165" s="42">
        <v>242047</v>
      </c>
      <c r="B165" s="43">
        <v>37876</v>
      </c>
      <c r="C165"/>
      <c r="D165" s="44">
        <v>249.93099999999998</v>
      </c>
    </row>
    <row r="166" spans="1:4" ht="23.25">
      <c r="A166" s="42">
        <v>242048</v>
      </c>
      <c r="B166" s="43">
        <v>37877</v>
      </c>
      <c r="C166"/>
      <c r="D166" s="44">
        <v>249.87099999999998</v>
      </c>
    </row>
    <row r="167" spans="1:4" ht="23.25">
      <c r="A167" s="42">
        <v>242049</v>
      </c>
      <c r="B167" s="43">
        <v>37878</v>
      </c>
      <c r="C167"/>
      <c r="D167" s="44">
        <v>249.78099999999998</v>
      </c>
    </row>
    <row r="168" spans="1:4" ht="23.25">
      <c r="A168" s="42">
        <v>242050</v>
      </c>
      <c r="B168" s="43">
        <v>37879</v>
      </c>
      <c r="C168"/>
      <c r="D168" s="44">
        <v>249.74099999999999</v>
      </c>
    </row>
    <row r="169" spans="1:5" ht="23.25">
      <c r="A169" s="42">
        <v>242051</v>
      </c>
      <c r="B169" s="43">
        <v>37880</v>
      </c>
      <c r="C169"/>
      <c r="D169" s="44">
        <v>249.701</v>
      </c>
      <c r="E169" s="45">
        <v>249.701</v>
      </c>
    </row>
    <row r="170" spans="1:4" ht="23.25">
      <c r="A170" s="42">
        <v>242052</v>
      </c>
      <c r="B170" s="43">
        <v>37881</v>
      </c>
      <c r="C170"/>
      <c r="D170" s="44">
        <v>249.68099999999998</v>
      </c>
    </row>
    <row r="171" spans="1:4" ht="23.25">
      <c r="A171" s="42">
        <v>242053</v>
      </c>
      <c r="B171" s="43">
        <v>37882</v>
      </c>
      <c r="C171"/>
      <c r="D171" s="44">
        <v>249.721</v>
      </c>
    </row>
    <row r="172" spans="1:5" ht="23.25">
      <c r="A172" s="42">
        <v>242054</v>
      </c>
      <c r="B172" s="43">
        <v>37883</v>
      </c>
      <c r="C172"/>
      <c r="D172" s="44">
        <v>249.84099999999998</v>
      </c>
      <c r="E172" s="51"/>
    </row>
    <row r="173" spans="1:4" ht="23.25">
      <c r="A173" s="42">
        <v>242055</v>
      </c>
      <c r="B173" s="43">
        <v>37884</v>
      </c>
      <c r="C173"/>
      <c r="D173" s="44">
        <v>249.78099999999998</v>
      </c>
    </row>
    <row r="174" spans="1:4" ht="23.25">
      <c r="A174" s="42">
        <v>242056</v>
      </c>
      <c r="B174" s="43">
        <v>37885</v>
      </c>
      <c r="C174"/>
      <c r="D174" s="44">
        <v>249.641</v>
      </c>
    </row>
    <row r="175" spans="1:4" ht="23.25">
      <c r="A175" s="42">
        <v>242057</v>
      </c>
      <c r="B175" s="43">
        <v>37886</v>
      </c>
      <c r="C175"/>
      <c r="D175" s="44">
        <v>249.631</v>
      </c>
    </row>
    <row r="176" spans="1:5" ht="23.25">
      <c r="A176" s="42">
        <v>242058</v>
      </c>
      <c r="B176" s="43">
        <v>37887</v>
      </c>
      <c r="C176"/>
      <c r="D176" s="44">
        <v>249.611</v>
      </c>
      <c r="E176" s="54"/>
    </row>
    <row r="177" spans="1:5" ht="23.25">
      <c r="A177" s="42">
        <v>242059</v>
      </c>
      <c r="B177" s="43">
        <v>37888</v>
      </c>
      <c r="C177"/>
      <c r="D177" s="44">
        <v>249.601</v>
      </c>
      <c r="E177" s="45">
        <v>249.391</v>
      </c>
    </row>
    <row r="178" spans="1:4" ht="23.25">
      <c r="A178" s="42">
        <v>242060</v>
      </c>
      <c r="B178" s="43">
        <v>37889</v>
      </c>
      <c r="C178"/>
      <c r="D178" s="44">
        <v>249.581</v>
      </c>
    </row>
    <row r="179" spans="1:4" ht="23.25">
      <c r="A179" s="42">
        <v>242061</v>
      </c>
      <c r="B179" s="43">
        <v>37890</v>
      </c>
      <c r="C179"/>
      <c r="D179" s="44">
        <v>249.571</v>
      </c>
    </row>
    <row r="180" spans="1:5" ht="23.25">
      <c r="A180" s="42">
        <v>242062</v>
      </c>
      <c r="B180" s="43">
        <v>37891</v>
      </c>
      <c r="C180"/>
      <c r="D180" s="44">
        <v>249.601</v>
      </c>
      <c r="E180" s="51"/>
    </row>
    <row r="181" spans="1:5" ht="23.25">
      <c r="A181" s="42">
        <v>242063</v>
      </c>
      <c r="B181" s="43">
        <v>37892</v>
      </c>
      <c r="C181"/>
      <c r="D181" s="44">
        <v>249.59099999999998</v>
      </c>
      <c r="E181" s="51"/>
    </row>
    <row r="182" spans="1:4" ht="23.25">
      <c r="A182" s="42">
        <v>242064</v>
      </c>
      <c r="B182" s="43">
        <v>37893</v>
      </c>
      <c r="C182"/>
      <c r="D182" s="44">
        <v>249.571</v>
      </c>
    </row>
    <row r="183" spans="1:4" ht="23.25">
      <c r="A183" s="42">
        <v>242065</v>
      </c>
      <c r="B183" s="43">
        <v>37894</v>
      </c>
      <c r="C183"/>
      <c r="D183" s="44">
        <v>249.56099999999998</v>
      </c>
    </row>
    <row r="184" spans="1:4" ht="23.25">
      <c r="A184" s="42">
        <v>242066</v>
      </c>
      <c r="B184" s="43">
        <v>37895</v>
      </c>
      <c r="C184"/>
      <c r="D184" s="44">
        <v>249.551</v>
      </c>
    </row>
    <row r="185" spans="1:4" ht="23.25">
      <c r="A185" s="42">
        <v>242067</v>
      </c>
      <c r="B185" s="43">
        <v>37896</v>
      </c>
      <c r="C185"/>
      <c r="D185" s="44">
        <v>249.56099999999998</v>
      </c>
    </row>
    <row r="186" spans="1:4" ht="23.25">
      <c r="A186" s="42">
        <v>242068</v>
      </c>
      <c r="B186" s="43">
        <v>37897</v>
      </c>
      <c r="C186"/>
      <c r="D186" s="44">
        <v>249.551</v>
      </c>
    </row>
    <row r="187" spans="1:4" ht="23.25">
      <c r="A187" s="42">
        <v>242069</v>
      </c>
      <c r="B187" s="43">
        <v>37898</v>
      </c>
      <c r="C187"/>
      <c r="D187" s="44">
        <v>249.601</v>
      </c>
    </row>
    <row r="188" spans="1:4" ht="23.25">
      <c r="A188" s="42">
        <v>242070</v>
      </c>
      <c r="B188" s="43">
        <v>37899</v>
      </c>
      <c r="C188"/>
      <c r="D188" s="44">
        <v>249.611</v>
      </c>
    </row>
    <row r="189" spans="1:4" ht="23.25">
      <c r="A189" s="42">
        <v>242071</v>
      </c>
      <c r="B189" s="43">
        <v>37900</v>
      </c>
      <c r="C189"/>
      <c r="D189" s="44">
        <v>249.581</v>
      </c>
    </row>
    <row r="190" spans="1:4" ht="23.25">
      <c r="A190" s="42">
        <v>242072</v>
      </c>
      <c r="B190" s="43">
        <v>37901</v>
      </c>
      <c r="C190"/>
      <c r="D190" s="44">
        <v>249.56099999999998</v>
      </c>
    </row>
    <row r="191" spans="1:4" ht="23.25">
      <c r="A191" s="42">
        <v>242073</v>
      </c>
      <c r="B191" s="43">
        <v>37902</v>
      </c>
      <c r="C191"/>
      <c r="D191" s="44">
        <v>249.551</v>
      </c>
    </row>
    <row r="192" spans="1:4" ht="23.25">
      <c r="A192" s="42">
        <v>242074</v>
      </c>
      <c r="B192" s="43">
        <v>37903</v>
      </c>
      <c r="C192"/>
      <c r="D192" s="44">
        <v>249.56099999999998</v>
      </c>
    </row>
    <row r="193" spans="1:4" ht="23.25">
      <c r="A193" s="42">
        <v>242075</v>
      </c>
      <c r="B193" s="43">
        <v>37904</v>
      </c>
      <c r="C193"/>
      <c r="D193" s="44">
        <v>249.541</v>
      </c>
    </row>
    <row r="194" spans="1:4" ht="23.25">
      <c r="A194" s="42">
        <v>242076</v>
      </c>
      <c r="B194" s="43">
        <v>37905</v>
      </c>
      <c r="C194"/>
      <c r="D194" s="44">
        <v>249.53099999999998</v>
      </c>
    </row>
    <row r="195" spans="1:4" ht="23.25">
      <c r="A195" s="42">
        <v>242077</v>
      </c>
      <c r="B195" s="43">
        <v>37906</v>
      </c>
      <c r="C195"/>
      <c r="D195" s="44">
        <v>249.53099999999998</v>
      </c>
    </row>
    <row r="196" spans="1:4" ht="23.25">
      <c r="A196" s="42">
        <v>242078</v>
      </c>
      <c r="B196" s="43">
        <v>37907</v>
      </c>
      <c r="C196"/>
      <c r="D196" s="44">
        <v>249.53099999999998</v>
      </c>
    </row>
    <row r="197" spans="1:4" ht="23.25">
      <c r="A197" s="42">
        <v>242079</v>
      </c>
      <c r="B197" s="43">
        <v>37908</v>
      </c>
      <c r="C197"/>
      <c r="D197" s="44">
        <v>249.65099999999998</v>
      </c>
    </row>
    <row r="198" spans="1:5" ht="23.25">
      <c r="A198" s="42">
        <v>242080</v>
      </c>
      <c r="B198" s="43">
        <v>37909</v>
      </c>
      <c r="C198"/>
      <c r="D198" s="44">
        <v>249.62099999999998</v>
      </c>
      <c r="E198" s="45">
        <v>249.57</v>
      </c>
    </row>
    <row r="199" spans="1:4" ht="23.25">
      <c r="A199" s="42">
        <v>242081</v>
      </c>
      <c r="B199" s="43">
        <v>37910</v>
      </c>
      <c r="C199"/>
      <c r="D199" s="44">
        <v>249.551</v>
      </c>
    </row>
    <row r="200" spans="1:4" ht="23.25">
      <c r="A200" s="42">
        <v>242082</v>
      </c>
      <c r="B200" s="43">
        <v>37911</v>
      </c>
      <c r="C200"/>
      <c r="D200" s="44">
        <v>249.541</v>
      </c>
    </row>
    <row r="201" spans="1:4" ht="23.25">
      <c r="A201" s="42">
        <v>242083</v>
      </c>
      <c r="B201" s="43">
        <v>37912</v>
      </c>
      <c r="C201"/>
      <c r="D201" s="44">
        <v>249.571</v>
      </c>
    </row>
    <row r="202" spans="1:4" ht="23.25">
      <c r="A202" s="42">
        <v>242084</v>
      </c>
      <c r="B202" s="43">
        <v>37913</v>
      </c>
      <c r="C202"/>
      <c r="D202" s="44">
        <v>249.541</v>
      </c>
    </row>
    <row r="203" spans="1:4" ht="23.25">
      <c r="A203" s="42">
        <v>242085</v>
      </c>
      <c r="B203" s="43">
        <v>37914</v>
      </c>
      <c r="C203"/>
      <c r="D203" s="44">
        <v>249.53099999999998</v>
      </c>
    </row>
    <row r="204" spans="1:4" ht="23.25">
      <c r="A204" s="42">
        <v>242086</v>
      </c>
      <c r="B204" s="43">
        <v>37915</v>
      </c>
      <c r="C204"/>
      <c r="D204" s="44">
        <v>249.53099999999998</v>
      </c>
    </row>
    <row r="205" spans="1:5" ht="23.25">
      <c r="A205" s="42">
        <v>242087</v>
      </c>
      <c r="B205" s="43">
        <v>37916</v>
      </c>
      <c r="C205"/>
      <c r="D205" s="44">
        <v>249.521</v>
      </c>
      <c r="E205" s="45">
        <v>249.51</v>
      </c>
    </row>
    <row r="206" spans="1:4" ht="23.25">
      <c r="A206" s="42">
        <v>242088</v>
      </c>
      <c r="B206" s="43">
        <v>37917</v>
      </c>
      <c r="C206"/>
      <c r="D206" s="44">
        <v>249.511</v>
      </c>
    </row>
    <row r="207" spans="1:4" ht="23.25">
      <c r="A207" s="42">
        <v>242089</v>
      </c>
      <c r="B207" s="43">
        <v>37918</v>
      </c>
      <c r="C207"/>
      <c r="D207" s="44">
        <v>249.511</v>
      </c>
    </row>
    <row r="208" spans="1:4" ht="23.25">
      <c r="A208" s="42">
        <v>242090</v>
      </c>
      <c r="B208" s="43">
        <v>37919</v>
      </c>
      <c r="C208"/>
      <c r="D208" s="44">
        <v>249.511</v>
      </c>
    </row>
    <row r="209" spans="1:4" ht="23.25">
      <c r="A209" s="42">
        <v>242091</v>
      </c>
      <c r="B209" s="43">
        <v>37920</v>
      </c>
      <c r="C209"/>
      <c r="D209" s="44">
        <v>249.501</v>
      </c>
    </row>
    <row r="210" spans="1:4" ht="23.25">
      <c r="A210" s="42">
        <v>242092</v>
      </c>
      <c r="B210" s="43">
        <v>37921</v>
      </c>
      <c r="C210"/>
      <c r="D210" s="44">
        <v>249.501</v>
      </c>
    </row>
    <row r="211" spans="1:4" ht="23.25">
      <c r="A211" s="42">
        <v>242093</v>
      </c>
      <c r="B211" s="43">
        <v>37922</v>
      </c>
      <c r="C211"/>
      <c r="D211" s="44">
        <v>249.501</v>
      </c>
    </row>
    <row r="212" spans="1:4" ht="23.25">
      <c r="A212" s="42">
        <v>242094</v>
      </c>
      <c r="B212" s="43">
        <v>37923</v>
      </c>
      <c r="C212"/>
      <c r="D212" s="44">
        <v>249.571</v>
      </c>
    </row>
    <row r="213" spans="1:4" ht="23.25">
      <c r="A213" s="42">
        <v>242095</v>
      </c>
      <c r="B213" s="43">
        <v>37924</v>
      </c>
      <c r="C213"/>
      <c r="D213" s="44">
        <v>249.601</v>
      </c>
    </row>
    <row r="214" spans="1:4" ht="23.25">
      <c r="A214" s="42">
        <v>242096</v>
      </c>
      <c r="B214" s="43">
        <v>37925</v>
      </c>
      <c r="C214"/>
      <c r="D214" s="44">
        <v>249.53099999999998</v>
      </c>
    </row>
    <row r="215" spans="1:4" ht="23.25">
      <c r="A215" s="42">
        <v>242097</v>
      </c>
      <c r="B215" s="43">
        <v>37926</v>
      </c>
      <c r="C215"/>
      <c r="D215" s="44">
        <v>249.49099999999999</v>
      </c>
    </row>
    <row r="216" spans="1:4" ht="23.25">
      <c r="A216" s="42">
        <v>242098</v>
      </c>
      <c r="B216" s="43">
        <v>37927</v>
      </c>
      <c r="C216"/>
      <c r="D216" s="44">
        <v>249.49099999999999</v>
      </c>
    </row>
    <row r="217" spans="1:4" ht="23.25">
      <c r="A217" s="42">
        <v>242099</v>
      </c>
      <c r="B217" s="43">
        <v>37928</v>
      </c>
      <c r="C217"/>
      <c r="D217" s="44">
        <v>249.49099999999999</v>
      </c>
    </row>
    <row r="218" spans="1:4" ht="23.25">
      <c r="A218" s="42">
        <v>242100</v>
      </c>
      <c r="B218" s="43">
        <v>37929</v>
      </c>
      <c r="C218"/>
      <c r="D218" s="44">
        <v>249.49099999999999</v>
      </c>
    </row>
    <row r="219" spans="1:4" ht="23.25">
      <c r="A219" s="42">
        <v>242101</v>
      </c>
      <c r="B219" s="43">
        <v>37930</v>
      </c>
      <c r="C219"/>
      <c r="D219" s="44">
        <v>249.49099999999999</v>
      </c>
    </row>
    <row r="220" spans="1:4" ht="23.25">
      <c r="A220" s="42">
        <v>242102</v>
      </c>
      <c r="B220" s="43">
        <v>37931</v>
      </c>
      <c r="C220"/>
      <c r="D220" s="44">
        <v>249.511</v>
      </c>
    </row>
    <row r="221" spans="1:5" ht="23.25">
      <c r="A221" s="42">
        <v>242103</v>
      </c>
      <c r="B221" s="43">
        <v>37932</v>
      </c>
      <c r="C221"/>
      <c r="D221" s="44">
        <v>249.571</v>
      </c>
      <c r="E221" s="45">
        <v>249.56</v>
      </c>
    </row>
    <row r="222" spans="1:4" ht="23.25">
      <c r="A222" s="42">
        <v>242104</v>
      </c>
      <c r="B222" s="43">
        <v>37933</v>
      </c>
      <c r="C222"/>
      <c r="D222" s="44">
        <v>249.541</v>
      </c>
    </row>
    <row r="223" spans="1:4" ht="23.25">
      <c r="A223" s="42">
        <v>242105</v>
      </c>
      <c r="B223" s="43">
        <v>37934</v>
      </c>
      <c r="C223"/>
      <c r="D223" s="44">
        <v>249.521</v>
      </c>
    </row>
    <row r="224" spans="1:4" ht="23.25">
      <c r="A224" s="42">
        <v>242106</v>
      </c>
      <c r="B224" s="43">
        <v>37935</v>
      </c>
      <c r="C224"/>
      <c r="D224" s="44">
        <v>249.49099999999999</v>
      </c>
    </row>
    <row r="225" spans="1:4" ht="23.25">
      <c r="A225" s="42">
        <v>242107</v>
      </c>
      <c r="B225" s="43">
        <v>37936</v>
      </c>
      <c r="C225"/>
      <c r="D225" s="44">
        <v>249.49099999999999</v>
      </c>
    </row>
    <row r="226" spans="1:4" ht="23.25">
      <c r="A226" s="42">
        <v>242108</v>
      </c>
      <c r="B226" s="43">
        <v>37937</v>
      </c>
      <c r="C226"/>
      <c r="D226" s="44">
        <v>249.481</v>
      </c>
    </row>
    <row r="227" spans="1:4" ht="23.25">
      <c r="A227" s="42">
        <v>242109</v>
      </c>
      <c r="B227" s="43">
        <v>37938</v>
      </c>
      <c r="C227"/>
      <c r="D227" s="44">
        <v>249.481</v>
      </c>
    </row>
    <row r="228" spans="1:4" ht="23.25">
      <c r="A228" s="42">
        <v>242110</v>
      </c>
      <c r="B228" s="43">
        <v>37939</v>
      </c>
      <c r="C228"/>
      <c r="D228" s="44">
        <v>249.481</v>
      </c>
    </row>
    <row r="229" spans="1:4" ht="23.25">
      <c r="A229" s="42">
        <v>242111</v>
      </c>
      <c r="B229" s="43">
        <v>37940</v>
      </c>
      <c r="C229"/>
      <c r="D229" s="44">
        <v>249.471</v>
      </c>
    </row>
    <row r="230" spans="1:5" ht="23.25">
      <c r="A230" s="42">
        <v>242112</v>
      </c>
      <c r="B230" s="43">
        <v>37941</v>
      </c>
      <c r="C230"/>
      <c r="D230" s="44">
        <v>249.471</v>
      </c>
      <c r="E230" s="54"/>
    </row>
    <row r="231" spans="1:4" ht="23.25">
      <c r="A231" s="42">
        <v>242113</v>
      </c>
      <c r="B231" s="43">
        <v>37942</v>
      </c>
      <c r="C231"/>
      <c r="D231" s="44">
        <v>249.471</v>
      </c>
    </row>
    <row r="232" spans="1:4" ht="23.25">
      <c r="A232" s="42">
        <v>242114</v>
      </c>
      <c r="B232" s="43">
        <v>37943</v>
      </c>
      <c r="C232"/>
      <c r="D232" s="44">
        <v>249.46099999999998</v>
      </c>
    </row>
    <row r="233" spans="1:4" ht="23.25">
      <c r="A233" s="42">
        <v>242115</v>
      </c>
      <c r="B233" s="43">
        <v>37944</v>
      </c>
      <c r="C233"/>
      <c r="D233" s="44">
        <v>249.451</v>
      </c>
    </row>
    <row r="234" spans="1:4" ht="23.25">
      <c r="A234" s="42">
        <v>242116</v>
      </c>
      <c r="B234" s="43">
        <v>37945</v>
      </c>
      <c r="C234"/>
      <c r="D234" s="44">
        <v>249.46099999999998</v>
      </c>
    </row>
    <row r="235" spans="1:5" ht="23.25">
      <c r="A235" s="42">
        <v>242117</v>
      </c>
      <c r="B235" s="43">
        <v>37946</v>
      </c>
      <c r="C235"/>
      <c r="D235" s="44">
        <v>249.46099999999998</v>
      </c>
      <c r="E235" s="45">
        <v>249.45</v>
      </c>
    </row>
    <row r="236" spans="1:4" ht="23.25">
      <c r="A236" s="42">
        <v>242118</v>
      </c>
      <c r="B236" s="43">
        <v>37947</v>
      </c>
      <c r="C236"/>
      <c r="D236" s="44">
        <v>249.451</v>
      </c>
    </row>
    <row r="237" spans="1:4" ht="23.25">
      <c r="A237" s="42">
        <v>242119</v>
      </c>
      <c r="B237" s="43">
        <v>37948</v>
      </c>
      <c r="C237"/>
      <c r="D237" s="44">
        <v>249.441</v>
      </c>
    </row>
    <row r="238" spans="1:4" ht="23.25">
      <c r="A238" s="42">
        <v>242120</v>
      </c>
      <c r="B238" s="43">
        <v>37949</v>
      </c>
      <c r="C238"/>
      <c r="D238" s="44">
        <v>249.441</v>
      </c>
    </row>
    <row r="239" spans="1:4" ht="23.25">
      <c r="A239" s="42">
        <v>242121</v>
      </c>
      <c r="B239" s="43">
        <v>37950</v>
      </c>
      <c r="C239"/>
      <c r="D239" s="44">
        <v>249.451</v>
      </c>
    </row>
    <row r="240" spans="1:4" ht="23.25">
      <c r="A240" s="42">
        <v>242122</v>
      </c>
      <c r="B240" s="43">
        <v>37951</v>
      </c>
      <c r="C240"/>
      <c r="D240" s="44">
        <v>249.451</v>
      </c>
    </row>
    <row r="241" spans="1:4" ht="23.25">
      <c r="A241" s="42">
        <v>242123</v>
      </c>
      <c r="B241" s="43">
        <v>37952</v>
      </c>
      <c r="C241"/>
      <c r="D241" s="44">
        <v>249.441</v>
      </c>
    </row>
    <row r="242" spans="1:5" ht="23.25">
      <c r="A242" s="42">
        <v>242124</v>
      </c>
      <c r="B242" s="43">
        <v>37953</v>
      </c>
      <c r="C242"/>
      <c r="D242" s="44">
        <v>249.441</v>
      </c>
      <c r="E242" s="51"/>
    </row>
    <row r="243" spans="1:4" ht="23.25">
      <c r="A243" s="42">
        <v>242125</v>
      </c>
      <c r="B243" s="43">
        <v>37954</v>
      </c>
      <c r="C243"/>
      <c r="D243" s="44">
        <v>249.441</v>
      </c>
    </row>
    <row r="244" spans="1:4" ht="23.25">
      <c r="A244" s="42">
        <v>242126</v>
      </c>
      <c r="B244" s="43">
        <v>37955</v>
      </c>
      <c r="C244"/>
      <c r="D244" s="44">
        <v>249.441</v>
      </c>
    </row>
    <row r="245" spans="1:4" ht="23.25">
      <c r="A245" s="42">
        <v>242127</v>
      </c>
      <c r="B245" s="43">
        <v>37956</v>
      </c>
      <c r="C245"/>
      <c r="D245" s="44">
        <v>249.49099999999999</v>
      </c>
    </row>
    <row r="246" spans="1:4" ht="23.25">
      <c r="A246" s="42">
        <v>242128</v>
      </c>
      <c r="B246" s="43">
        <v>37957</v>
      </c>
      <c r="C246"/>
      <c r="D246" s="44">
        <v>249.49099999999999</v>
      </c>
    </row>
    <row r="247" spans="1:5" ht="23.25">
      <c r="A247" s="42">
        <v>242129</v>
      </c>
      <c r="B247" s="43">
        <v>37958</v>
      </c>
      <c r="C247"/>
      <c r="D247" s="44">
        <v>249.49099999999999</v>
      </c>
      <c r="E247" s="45">
        <v>249.431</v>
      </c>
    </row>
    <row r="248" spans="1:4" ht="23.25">
      <c r="A248" s="42">
        <v>242130</v>
      </c>
      <c r="B248" s="43">
        <v>37959</v>
      </c>
      <c r="C248"/>
      <c r="D248" s="44">
        <v>249.49099999999999</v>
      </c>
    </row>
    <row r="249" spans="1:4" ht="23.25">
      <c r="A249" s="42">
        <v>242131</v>
      </c>
      <c r="B249" s="43">
        <v>37960</v>
      </c>
      <c r="C249"/>
      <c r="D249" s="44">
        <v>249.49099999999999</v>
      </c>
    </row>
    <row r="250" spans="1:4" ht="23.25">
      <c r="A250" s="42">
        <v>242132</v>
      </c>
      <c r="B250" s="43">
        <v>37961</v>
      </c>
      <c r="C250"/>
      <c r="D250" s="44">
        <v>249.511</v>
      </c>
    </row>
    <row r="251" spans="1:4" ht="23.25">
      <c r="A251" s="42">
        <v>242133</v>
      </c>
      <c r="B251" s="43">
        <v>37962</v>
      </c>
      <c r="C251"/>
      <c r="D251" s="44">
        <v>249.571</v>
      </c>
    </row>
    <row r="252" spans="1:4" ht="23.25">
      <c r="A252" s="42">
        <v>242134</v>
      </c>
      <c r="B252" s="43">
        <v>37963</v>
      </c>
      <c r="C252"/>
      <c r="D252" s="44">
        <v>249.541</v>
      </c>
    </row>
    <row r="253" spans="1:4" ht="23.25">
      <c r="A253" s="42">
        <v>242135</v>
      </c>
      <c r="B253" s="43">
        <v>37964</v>
      </c>
      <c r="C253"/>
      <c r="D253" s="44">
        <v>249.521</v>
      </c>
    </row>
    <row r="254" spans="1:4" ht="23.25">
      <c r="A254" s="42">
        <v>242136</v>
      </c>
      <c r="B254" s="43">
        <v>37965</v>
      </c>
      <c r="C254"/>
      <c r="D254" s="44">
        <v>249.49099999999999</v>
      </c>
    </row>
    <row r="255" spans="1:4" ht="23.25">
      <c r="A255" s="42">
        <v>242137</v>
      </c>
      <c r="B255" s="43">
        <v>37966</v>
      </c>
      <c r="C255"/>
      <c r="D255" s="44">
        <v>249.49099999999999</v>
      </c>
    </row>
    <row r="256" spans="1:4" ht="23.25">
      <c r="A256" s="42">
        <v>242138</v>
      </c>
      <c r="B256" s="43">
        <v>37967</v>
      </c>
      <c r="C256"/>
      <c r="D256" s="44">
        <v>249.481</v>
      </c>
    </row>
    <row r="257" spans="1:4" ht="23.25">
      <c r="A257" s="42">
        <v>242139</v>
      </c>
      <c r="B257" s="43">
        <v>37968</v>
      </c>
      <c r="C257"/>
      <c r="D257" s="44">
        <v>249.481</v>
      </c>
    </row>
    <row r="258" spans="1:4" ht="23.25">
      <c r="A258" s="42">
        <v>242140</v>
      </c>
      <c r="B258" s="43">
        <v>37969</v>
      </c>
      <c r="C258"/>
      <c r="D258" s="44">
        <v>249.481</v>
      </c>
    </row>
    <row r="259" spans="1:4" ht="23.25">
      <c r="A259" s="42">
        <v>242141</v>
      </c>
      <c r="B259" s="43">
        <v>37970</v>
      </c>
      <c r="C259"/>
      <c r="D259" s="44">
        <v>249.471</v>
      </c>
    </row>
    <row r="260" spans="1:5" ht="23.25">
      <c r="A260" s="42">
        <v>242142</v>
      </c>
      <c r="B260" s="43">
        <v>37971</v>
      </c>
      <c r="C260"/>
      <c r="D260" s="44">
        <v>249.471</v>
      </c>
      <c r="E260" s="45">
        <v>249.421</v>
      </c>
    </row>
    <row r="261" spans="1:4" ht="23.25">
      <c r="A261" s="42">
        <v>242143</v>
      </c>
      <c r="B261" s="43">
        <v>37972</v>
      </c>
      <c r="C261"/>
      <c r="D261" s="44">
        <v>249.471</v>
      </c>
    </row>
    <row r="262" spans="1:4" ht="23.25">
      <c r="A262" s="42">
        <v>242144</v>
      </c>
      <c r="B262" s="43">
        <v>37973</v>
      </c>
      <c r="C262"/>
      <c r="D262" s="44">
        <v>249.46099999999998</v>
      </c>
    </row>
    <row r="263" spans="1:4" ht="23.25">
      <c r="A263" s="42">
        <v>242145</v>
      </c>
      <c r="B263" s="43">
        <v>37974</v>
      </c>
      <c r="C263"/>
      <c r="D263" s="44">
        <v>249.451</v>
      </c>
    </row>
    <row r="264" spans="1:4" ht="23.25">
      <c r="A264" s="42">
        <v>242146</v>
      </c>
      <c r="B264" s="43">
        <v>37975</v>
      </c>
      <c r="C264"/>
      <c r="D264" s="44">
        <v>249.46099999999998</v>
      </c>
    </row>
    <row r="265" spans="1:4" ht="23.25">
      <c r="A265" s="42">
        <v>242147</v>
      </c>
      <c r="B265" s="43">
        <v>37976</v>
      </c>
      <c r="C265"/>
      <c r="D265" s="44">
        <v>249.46099999999998</v>
      </c>
    </row>
    <row r="266" spans="1:4" ht="23.25">
      <c r="A266" s="42">
        <v>242148</v>
      </c>
      <c r="B266" s="43">
        <v>37977</v>
      </c>
      <c r="C266"/>
      <c r="D266" s="44">
        <v>249.451</v>
      </c>
    </row>
    <row r="267" spans="1:4" ht="23.25">
      <c r="A267" s="42">
        <v>242149</v>
      </c>
      <c r="B267" s="43">
        <v>37978</v>
      </c>
      <c r="C267"/>
      <c r="D267" s="44">
        <v>249.441</v>
      </c>
    </row>
    <row r="268" spans="1:4" ht="23.25">
      <c r="A268" s="42">
        <v>242150</v>
      </c>
      <c r="B268" s="43">
        <v>37979</v>
      </c>
      <c r="C268"/>
      <c r="D268" s="44">
        <v>249.441</v>
      </c>
    </row>
    <row r="269" spans="1:4" ht="23.25">
      <c r="A269" s="42">
        <v>242151</v>
      </c>
      <c r="B269" s="43">
        <v>37980</v>
      </c>
      <c r="C269"/>
      <c r="D269" s="44">
        <v>249.451</v>
      </c>
    </row>
    <row r="270" spans="1:4" ht="23.25">
      <c r="A270" s="42">
        <v>242152</v>
      </c>
      <c r="B270" s="43">
        <v>37981</v>
      </c>
      <c r="C270"/>
      <c r="D270" s="44">
        <v>249.451</v>
      </c>
    </row>
    <row r="271" spans="1:4" ht="23.25">
      <c r="A271" s="42">
        <v>242153</v>
      </c>
      <c r="B271" s="43">
        <v>37982</v>
      </c>
      <c r="C271"/>
      <c r="D271" s="44">
        <v>249.441</v>
      </c>
    </row>
    <row r="272" spans="1:4" ht="23.25">
      <c r="A272" s="42">
        <v>242154</v>
      </c>
      <c r="B272" s="43">
        <v>37983</v>
      </c>
      <c r="C272"/>
      <c r="D272" s="44">
        <v>249.441</v>
      </c>
    </row>
    <row r="273" spans="1:4" ht="23.25">
      <c r="A273" s="42">
        <v>242155</v>
      </c>
      <c r="B273" s="43">
        <v>37984</v>
      </c>
      <c r="C273"/>
      <c r="D273" s="44">
        <v>249.441</v>
      </c>
    </row>
    <row r="274" spans="1:4" ht="23.25">
      <c r="A274" s="42">
        <v>242156</v>
      </c>
      <c r="B274" s="43">
        <v>37985</v>
      </c>
      <c r="C274"/>
      <c r="D274" s="44">
        <v>249.441</v>
      </c>
    </row>
    <row r="275" spans="1:5" ht="23.25">
      <c r="A275" s="42">
        <v>242157</v>
      </c>
      <c r="B275" s="43">
        <v>37986</v>
      </c>
      <c r="C275"/>
      <c r="D275" s="44">
        <v>249.40099999999998</v>
      </c>
      <c r="E275" s="51"/>
    </row>
    <row r="276" spans="1:4" ht="23.25">
      <c r="A276" s="42">
        <v>242158</v>
      </c>
      <c r="B276" s="43">
        <v>37987</v>
      </c>
      <c r="C276"/>
      <c r="D276" s="44">
        <v>249.391</v>
      </c>
    </row>
    <row r="277" spans="1:5" ht="23.25">
      <c r="A277" s="42">
        <v>242159</v>
      </c>
      <c r="B277" s="43">
        <v>37988</v>
      </c>
      <c r="C277"/>
      <c r="D277" s="44">
        <v>249.441</v>
      </c>
      <c r="E277" s="45">
        <v>249.43</v>
      </c>
    </row>
    <row r="278" spans="1:4" ht="23.25">
      <c r="A278" s="42">
        <v>242160</v>
      </c>
      <c r="B278" s="43">
        <v>37989</v>
      </c>
      <c r="C278"/>
      <c r="D278" s="44">
        <v>249.441</v>
      </c>
    </row>
    <row r="279" spans="1:4" ht="23.25">
      <c r="A279" s="42">
        <v>242161</v>
      </c>
      <c r="B279" s="43">
        <v>37990</v>
      </c>
      <c r="C279"/>
      <c r="D279" s="44">
        <v>249.441</v>
      </c>
    </row>
    <row r="280" spans="1:7" ht="23.25">
      <c r="A280" s="42">
        <v>242162</v>
      </c>
      <c r="B280" s="43">
        <v>37991</v>
      </c>
      <c r="C280"/>
      <c r="D280" s="44">
        <v>249.441</v>
      </c>
      <c r="G280" s="45">
        <v>248.64</v>
      </c>
    </row>
    <row r="281" spans="1:4" ht="23.25">
      <c r="A281" s="42">
        <v>242163</v>
      </c>
      <c r="B281" s="43">
        <v>37992</v>
      </c>
      <c r="C281"/>
      <c r="D281" s="44">
        <v>249.441</v>
      </c>
    </row>
    <row r="282" spans="1:4" ht="23.25">
      <c r="A282" s="42">
        <v>242164</v>
      </c>
      <c r="B282" s="43">
        <v>37993</v>
      </c>
      <c r="C282"/>
      <c r="D282" s="44">
        <v>249.441</v>
      </c>
    </row>
    <row r="283" spans="1:4" ht="23.25">
      <c r="A283" s="42">
        <v>242165</v>
      </c>
      <c r="B283" s="43">
        <v>37994</v>
      </c>
      <c r="C283"/>
      <c r="D283" s="44">
        <v>249.441</v>
      </c>
    </row>
    <row r="284" spans="1:4" ht="23.25">
      <c r="A284" s="42">
        <v>242166</v>
      </c>
      <c r="B284" s="43">
        <v>37995</v>
      </c>
      <c r="C284"/>
      <c r="D284" s="44">
        <v>249.441</v>
      </c>
    </row>
    <row r="285" spans="1:4" ht="23.25">
      <c r="A285" s="42">
        <v>242167</v>
      </c>
      <c r="B285" s="43">
        <v>37996</v>
      </c>
      <c r="C285"/>
      <c r="D285" s="44">
        <v>249.43099999999998</v>
      </c>
    </row>
    <row r="286" spans="1:4" ht="23.25">
      <c r="A286" s="42">
        <v>242168</v>
      </c>
      <c r="B286" s="43">
        <v>37997</v>
      </c>
      <c r="C286"/>
      <c r="D286" s="44">
        <v>249.43099999999998</v>
      </c>
    </row>
    <row r="287" spans="1:4" ht="23.25">
      <c r="A287" s="42">
        <v>242169</v>
      </c>
      <c r="B287" s="43">
        <v>37998</v>
      </c>
      <c r="C287"/>
      <c r="D287" s="44">
        <v>249.43099999999998</v>
      </c>
    </row>
    <row r="288" spans="1:4" ht="23.25">
      <c r="A288" s="42">
        <v>242170</v>
      </c>
      <c r="B288" s="43">
        <v>37999</v>
      </c>
      <c r="C288"/>
      <c r="D288" s="44">
        <v>249.43099999999998</v>
      </c>
    </row>
    <row r="289" spans="1:4" ht="23.25">
      <c r="A289" s="42">
        <v>242171</v>
      </c>
      <c r="B289" s="43">
        <v>38000</v>
      </c>
      <c r="C289"/>
      <c r="D289" s="44">
        <v>249.43099999999998</v>
      </c>
    </row>
    <row r="290" spans="1:4" ht="23.25">
      <c r="A290" s="42">
        <v>242172</v>
      </c>
      <c r="B290" s="43">
        <v>38001</v>
      </c>
      <c r="C290"/>
      <c r="D290" s="44">
        <v>249.43099999999998</v>
      </c>
    </row>
    <row r="291" spans="1:4" ht="23.25">
      <c r="A291" s="42">
        <v>242173</v>
      </c>
      <c r="B291" s="43">
        <v>38002</v>
      </c>
      <c r="C291"/>
      <c r="D291" s="44">
        <v>249.43099999999998</v>
      </c>
    </row>
    <row r="292" spans="1:4" ht="23.25">
      <c r="A292" s="42">
        <v>242174</v>
      </c>
      <c r="B292" s="43">
        <v>38003</v>
      </c>
      <c r="C292"/>
      <c r="D292" s="44">
        <v>249.43099999999998</v>
      </c>
    </row>
    <row r="293" spans="1:4" ht="23.25">
      <c r="A293" s="42">
        <v>242175</v>
      </c>
      <c r="B293" s="43">
        <v>38004</v>
      </c>
      <c r="C293"/>
      <c r="D293" s="44">
        <v>249.43099999999998</v>
      </c>
    </row>
    <row r="294" spans="1:4" ht="23.25">
      <c r="A294" s="42">
        <v>242176</v>
      </c>
      <c r="B294" s="43">
        <v>38005</v>
      </c>
      <c r="C294"/>
      <c r="D294" s="44">
        <v>249.43099999999998</v>
      </c>
    </row>
    <row r="295" spans="1:4" ht="23.25">
      <c r="A295" s="42">
        <v>242177</v>
      </c>
      <c r="B295" s="43">
        <v>38006</v>
      </c>
      <c r="C295"/>
      <c r="D295" s="44">
        <v>249.43099999999998</v>
      </c>
    </row>
    <row r="296" spans="1:5" ht="23.25">
      <c r="A296" s="42">
        <v>242178</v>
      </c>
      <c r="B296" s="43">
        <v>38007</v>
      </c>
      <c r="C296"/>
      <c r="D296" s="44">
        <v>249.43099999999998</v>
      </c>
      <c r="E296" s="45">
        <v>249.43</v>
      </c>
    </row>
    <row r="297" spans="1:4" ht="23.25">
      <c r="A297" s="42">
        <v>242179</v>
      </c>
      <c r="B297" s="43">
        <v>38008</v>
      </c>
      <c r="C297"/>
      <c r="D297" s="44">
        <v>249.43099999999998</v>
      </c>
    </row>
    <row r="298" spans="1:4" ht="23.25">
      <c r="A298" s="42">
        <v>242180</v>
      </c>
      <c r="B298" s="43">
        <v>38009</v>
      </c>
      <c r="C298"/>
      <c r="D298" s="44">
        <v>249.43099999999998</v>
      </c>
    </row>
    <row r="299" spans="1:4" ht="23.25">
      <c r="A299" s="42">
        <v>242181</v>
      </c>
      <c r="B299" s="43">
        <v>38010</v>
      </c>
      <c r="C299"/>
      <c r="D299" s="44">
        <v>249.43099999999998</v>
      </c>
    </row>
    <row r="300" spans="1:4" ht="23.25">
      <c r="A300" s="42">
        <v>242182</v>
      </c>
      <c r="B300" s="43">
        <v>38011</v>
      </c>
      <c r="C300"/>
      <c r="D300" s="44">
        <v>249.43099999999998</v>
      </c>
    </row>
    <row r="301" spans="1:4" ht="23.25">
      <c r="A301" s="42">
        <v>242183</v>
      </c>
      <c r="B301" s="43">
        <v>38012</v>
      </c>
      <c r="C301"/>
      <c r="D301" s="44">
        <v>249.43099999999998</v>
      </c>
    </row>
    <row r="302" spans="1:4" ht="23.25">
      <c r="A302" s="42">
        <v>242184</v>
      </c>
      <c r="B302" s="43">
        <v>38013</v>
      </c>
      <c r="C302"/>
      <c r="D302" s="44">
        <v>249.43099999999998</v>
      </c>
    </row>
    <row r="303" spans="1:4" ht="23.25">
      <c r="A303" s="42">
        <v>242185</v>
      </c>
      <c r="B303" s="43">
        <v>38014</v>
      </c>
      <c r="C303"/>
      <c r="D303" s="44">
        <v>249.43099999999998</v>
      </c>
    </row>
    <row r="304" spans="1:4" ht="23.25">
      <c r="A304" s="42">
        <v>242186</v>
      </c>
      <c r="B304" s="43">
        <v>38015</v>
      </c>
      <c r="C304"/>
      <c r="D304" s="44">
        <v>249.411</v>
      </c>
    </row>
    <row r="305" spans="1:4" ht="23.25">
      <c r="A305" s="42">
        <v>242187</v>
      </c>
      <c r="B305" s="43">
        <v>38016</v>
      </c>
      <c r="C305"/>
      <c r="D305" s="44">
        <v>249.40099999999998</v>
      </c>
    </row>
    <row r="306" spans="1:4" ht="23.25">
      <c r="A306" s="42">
        <v>242188</v>
      </c>
      <c r="B306" s="43">
        <v>38017</v>
      </c>
      <c r="C306"/>
      <c r="D306" s="44">
        <v>249.40099999999998</v>
      </c>
    </row>
    <row r="307" spans="1:4" ht="23.25">
      <c r="A307" s="42">
        <v>242189</v>
      </c>
      <c r="B307" s="43">
        <v>38018</v>
      </c>
      <c r="C307"/>
      <c r="D307" s="44">
        <v>249.40099999999998</v>
      </c>
    </row>
    <row r="308" spans="1:4" ht="23.25">
      <c r="A308" s="42">
        <v>242190</v>
      </c>
      <c r="B308" s="43">
        <v>38019</v>
      </c>
      <c r="C308"/>
      <c r="D308" s="44">
        <v>249.40099999999998</v>
      </c>
    </row>
    <row r="309" spans="1:5" ht="23.25">
      <c r="A309" s="42">
        <v>242191</v>
      </c>
      <c r="B309" s="43">
        <v>38020</v>
      </c>
      <c r="C309"/>
      <c r="D309" s="44">
        <v>249.40099999999998</v>
      </c>
      <c r="E309" s="45">
        <v>249.4</v>
      </c>
    </row>
    <row r="310" spans="1:4" ht="23.25">
      <c r="A310" s="42">
        <v>242192</v>
      </c>
      <c r="B310" s="43">
        <v>38021</v>
      </c>
      <c r="C310"/>
      <c r="D310" s="44">
        <v>249.40099999999998</v>
      </c>
    </row>
    <row r="311" spans="1:4" ht="23.25">
      <c r="A311" s="42">
        <v>242193</v>
      </c>
      <c r="B311" s="43">
        <v>38022</v>
      </c>
      <c r="C311"/>
      <c r="D311" s="44">
        <v>249.40099999999998</v>
      </c>
    </row>
    <row r="312" spans="1:4" ht="23.25">
      <c r="A312" s="42">
        <v>242194</v>
      </c>
      <c r="B312" s="43">
        <v>38023</v>
      </c>
      <c r="C312"/>
      <c r="D312" s="44">
        <v>249.40099999999998</v>
      </c>
    </row>
    <row r="313" spans="1:4" ht="23.25">
      <c r="A313" s="42">
        <v>242195</v>
      </c>
      <c r="B313" s="43">
        <v>38024</v>
      </c>
      <c r="C313"/>
      <c r="D313" s="44">
        <v>249.391</v>
      </c>
    </row>
    <row r="314" spans="1:4" ht="23.25">
      <c r="A314" s="42">
        <v>242196</v>
      </c>
      <c r="B314" s="43">
        <v>38025</v>
      </c>
      <c r="C314"/>
      <c r="D314" s="44">
        <v>249.391</v>
      </c>
    </row>
    <row r="315" spans="1:4" ht="23.25">
      <c r="A315" s="42">
        <v>242197</v>
      </c>
      <c r="B315" s="43">
        <v>38026</v>
      </c>
      <c r="C315"/>
      <c r="D315" s="44">
        <v>249.391</v>
      </c>
    </row>
    <row r="316" spans="1:4" ht="23.25">
      <c r="A316" s="42">
        <v>242198</v>
      </c>
      <c r="B316" s="43">
        <v>38027</v>
      </c>
      <c r="C316"/>
      <c r="D316" s="44">
        <v>249.391</v>
      </c>
    </row>
    <row r="317" spans="1:4" ht="23.25">
      <c r="A317" s="42">
        <v>242199</v>
      </c>
      <c r="B317" s="43">
        <v>38028</v>
      </c>
      <c r="C317"/>
      <c r="D317" s="44">
        <v>249.391</v>
      </c>
    </row>
    <row r="318" spans="1:4" ht="23.25">
      <c r="A318" s="42">
        <v>242200</v>
      </c>
      <c r="B318" s="43">
        <v>38029</v>
      </c>
      <c r="C318"/>
      <c r="D318" s="44">
        <v>249.391</v>
      </c>
    </row>
    <row r="319" spans="1:4" ht="23.25">
      <c r="A319" s="42">
        <v>242201</v>
      </c>
      <c r="B319" s="43">
        <v>38030</v>
      </c>
      <c r="C319"/>
      <c r="D319" s="44">
        <v>249.391</v>
      </c>
    </row>
    <row r="320" spans="1:4" ht="23.25">
      <c r="A320" s="42">
        <v>242202</v>
      </c>
      <c r="B320" s="43">
        <v>38031</v>
      </c>
      <c r="C320"/>
      <c r="D320" s="44">
        <v>249.391</v>
      </c>
    </row>
    <row r="321" spans="1:4" ht="23.25">
      <c r="A321" s="42">
        <v>242203</v>
      </c>
      <c r="B321" s="43">
        <v>38032</v>
      </c>
      <c r="C321"/>
      <c r="D321" s="44">
        <v>249.391</v>
      </c>
    </row>
    <row r="322" spans="1:4" ht="23.25">
      <c r="A322" s="42">
        <v>242204</v>
      </c>
      <c r="B322" s="43">
        <v>38033</v>
      </c>
      <c r="C322"/>
      <c r="D322" s="44">
        <v>249.391</v>
      </c>
    </row>
    <row r="323" spans="1:4" ht="23.25">
      <c r="A323" s="42">
        <v>242205</v>
      </c>
      <c r="B323" s="43">
        <v>38034</v>
      </c>
      <c r="C323"/>
      <c r="D323" s="44">
        <v>249.391</v>
      </c>
    </row>
    <row r="324" spans="1:4" ht="23.25">
      <c r="A324" s="42">
        <v>242206</v>
      </c>
      <c r="B324" s="43">
        <v>38035</v>
      </c>
      <c r="C324"/>
      <c r="D324" s="44">
        <v>249.391</v>
      </c>
    </row>
    <row r="325" spans="1:4" ht="23.25">
      <c r="A325" s="42">
        <v>242207</v>
      </c>
      <c r="B325" s="43">
        <v>38036</v>
      </c>
      <c r="C325"/>
      <c r="D325" s="44">
        <v>249.391</v>
      </c>
    </row>
    <row r="326" spans="1:4" ht="23.25">
      <c r="A326" s="42">
        <v>242208</v>
      </c>
      <c r="B326" s="43">
        <v>38037</v>
      </c>
      <c r="C326"/>
      <c r="D326" s="44">
        <v>249.391</v>
      </c>
    </row>
    <row r="327" spans="1:4" ht="23.25">
      <c r="A327" s="42">
        <v>242209</v>
      </c>
      <c r="B327" s="43">
        <v>38038</v>
      </c>
      <c r="C327"/>
      <c r="D327" s="44">
        <v>249.391</v>
      </c>
    </row>
    <row r="328" spans="1:4" ht="23.25">
      <c r="A328" s="42">
        <v>242210</v>
      </c>
      <c r="B328" s="43">
        <v>38039</v>
      </c>
      <c r="C328"/>
      <c r="D328" s="44">
        <v>249.391</v>
      </c>
    </row>
    <row r="329" spans="1:4" ht="23.25">
      <c r="A329" s="42">
        <v>242211</v>
      </c>
      <c r="B329" s="43">
        <v>38040</v>
      </c>
      <c r="C329"/>
      <c r="D329" s="44">
        <v>249.391</v>
      </c>
    </row>
    <row r="330" spans="1:5" ht="23.25">
      <c r="A330" s="42">
        <v>242212</v>
      </c>
      <c r="B330" s="43">
        <v>38041</v>
      </c>
      <c r="C330"/>
      <c r="D330" s="44">
        <v>249.391</v>
      </c>
      <c r="E330" s="45">
        <v>249.39</v>
      </c>
    </row>
    <row r="331" spans="1:4" ht="23.25">
      <c r="A331" s="42">
        <v>242213</v>
      </c>
      <c r="B331" s="43">
        <v>38042</v>
      </c>
      <c r="C331"/>
      <c r="D331" s="44">
        <v>249.391</v>
      </c>
    </row>
    <row r="332" spans="1:5" ht="23.25">
      <c r="A332" s="42">
        <v>242214</v>
      </c>
      <c r="B332" s="43">
        <v>38043</v>
      </c>
      <c r="C332"/>
      <c r="D332" s="44">
        <v>249.391</v>
      </c>
      <c r="E332" s="51"/>
    </row>
    <row r="333" spans="1:4" ht="23.25">
      <c r="A333" s="42">
        <v>242215</v>
      </c>
      <c r="B333" s="43">
        <v>38044</v>
      </c>
      <c r="C333"/>
      <c r="D333" s="44">
        <v>249.391</v>
      </c>
    </row>
    <row r="334" spans="1:4" ht="23.25">
      <c r="A334" s="42">
        <v>242216</v>
      </c>
      <c r="B334" s="43">
        <v>38045</v>
      </c>
      <c r="C334"/>
      <c r="D334" s="44">
        <v>249.391</v>
      </c>
    </row>
    <row r="335" spans="1:4" ht="23.25">
      <c r="A335" s="42">
        <v>242217</v>
      </c>
      <c r="B335" s="43">
        <v>38046</v>
      </c>
      <c r="C335"/>
      <c r="D335" s="44">
        <v>249.391</v>
      </c>
    </row>
    <row r="336" spans="1:5" ht="23.25">
      <c r="A336" s="42">
        <v>242218</v>
      </c>
      <c r="B336" s="43">
        <v>38047</v>
      </c>
      <c r="C336"/>
      <c r="D336" s="44">
        <v>249.391</v>
      </c>
      <c r="E336" s="45">
        <v>249.39</v>
      </c>
    </row>
    <row r="337" spans="1:4" ht="23.25">
      <c r="A337" s="42">
        <v>242219</v>
      </c>
      <c r="B337" s="43">
        <v>38048</v>
      </c>
      <c r="C337"/>
      <c r="D337" s="44">
        <v>249.391</v>
      </c>
    </row>
    <row r="338" spans="1:4" ht="23.25">
      <c r="A338" s="42">
        <v>242220</v>
      </c>
      <c r="B338" s="43">
        <v>38049</v>
      </c>
      <c r="C338"/>
      <c r="D338" s="44">
        <v>249.391</v>
      </c>
    </row>
    <row r="339" spans="1:4" ht="23.25">
      <c r="A339" s="42">
        <v>242221</v>
      </c>
      <c r="B339" s="43">
        <v>38050</v>
      </c>
      <c r="C339"/>
      <c r="D339" s="44">
        <v>249.391</v>
      </c>
    </row>
    <row r="340" spans="1:4" ht="23.25">
      <c r="A340" s="42">
        <v>242222</v>
      </c>
      <c r="B340" s="43">
        <v>38051</v>
      </c>
      <c r="C340"/>
      <c r="D340" s="44">
        <v>249.501</v>
      </c>
    </row>
    <row r="341" spans="1:4" ht="23.25">
      <c r="A341" s="42">
        <v>242223</v>
      </c>
      <c r="B341" s="43">
        <v>38052</v>
      </c>
      <c r="C341"/>
      <c r="D341" s="44">
        <v>249.53099999999998</v>
      </c>
    </row>
    <row r="342" spans="1:4" ht="23.25">
      <c r="A342" s="42">
        <v>242224</v>
      </c>
      <c r="B342" s="43">
        <v>38053</v>
      </c>
      <c r="C342"/>
      <c r="D342" s="44">
        <v>249.53099999999998</v>
      </c>
    </row>
    <row r="343" spans="1:4" ht="23.25">
      <c r="A343" s="42">
        <v>242225</v>
      </c>
      <c r="B343" s="43">
        <v>38054</v>
      </c>
      <c r="C343"/>
      <c r="D343" s="44">
        <v>249.53099999999998</v>
      </c>
    </row>
    <row r="344" spans="1:4" ht="23.25">
      <c r="A344" s="42">
        <v>242226</v>
      </c>
      <c r="B344" s="43">
        <v>38055</v>
      </c>
      <c r="C344"/>
      <c r="D344" s="44">
        <v>249.521</v>
      </c>
    </row>
    <row r="345" spans="1:4" ht="23.25">
      <c r="A345" s="42">
        <v>242227</v>
      </c>
      <c r="B345" s="43">
        <v>38056</v>
      </c>
      <c r="C345"/>
      <c r="D345" s="44">
        <v>249.511</v>
      </c>
    </row>
    <row r="346" spans="1:4" ht="23.25">
      <c r="A346" s="42">
        <v>242228</v>
      </c>
      <c r="B346" s="43">
        <v>38057</v>
      </c>
      <c r="C346"/>
      <c r="D346" s="44">
        <v>249.421</v>
      </c>
    </row>
    <row r="347" spans="1:4" ht="23.25">
      <c r="A347" s="42">
        <v>242229</v>
      </c>
      <c r="B347" s="43">
        <v>38058</v>
      </c>
      <c r="C347"/>
      <c r="D347" s="44">
        <v>249.49099999999999</v>
      </c>
    </row>
    <row r="348" spans="1:4" ht="23.25">
      <c r="A348" s="42">
        <v>242230</v>
      </c>
      <c r="B348" s="43">
        <v>38059</v>
      </c>
      <c r="C348"/>
      <c r="D348" s="44">
        <v>249.49099999999999</v>
      </c>
    </row>
    <row r="349" spans="1:4" ht="23.25">
      <c r="A349" s="42">
        <v>242231</v>
      </c>
      <c r="B349" s="43">
        <v>38060</v>
      </c>
      <c r="C349"/>
      <c r="D349" s="44">
        <v>249.471</v>
      </c>
    </row>
    <row r="350" spans="1:4" ht="23.25">
      <c r="A350" s="42">
        <v>242232</v>
      </c>
      <c r="B350" s="43">
        <v>38061</v>
      </c>
      <c r="C350"/>
      <c r="D350" s="44">
        <v>249.471</v>
      </c>
    </row>
    <row r="351" spans="1:4" ht="23.25">
      <c r="A351" s="42">
        <v>242233</v>
      </c>
      <c r="B351" s="43">
        <v>38062</v>
      </c>
      <c r="C351"/>
      <c r="D351" s="44">
        <v>249.481</v>
      </c>
    </row>
    <row r="352" spans="1:4" ht="23.25">
      <c r="A352" s="42">
        <v>242234</v>
      </c>
      <c r="B352" s="43">
        <v>38063</v>
      </c>
      <c r="C352"/>
      <c r="D352" s="44">
        <v>249.481</v>
      </c>
    </row>
    <row r="353" spans="1:4" ht="23.25">
      <c r="A353" s="42">
        <v>242235</v>
      </c>
      <c r="B353" s="43">
        <v>38064</v>
      </c>
      <c r="C353"/>
      <c r="D353" s="44">
        <v>249.471</v>
      </c>
    </row>
    <row r="354" spans="1:4" ht="23.25">
      <c r="A354" s="42">
        <v>242236</v>
      </c>
      <c r="B354" s="43">
        <v>38065</v>
      </c>
      <c r="C354"/>
      <c r="D354" s="44">
        <v>249.46099999999998</v>
      </c>
    </row>
    <row r="355" spans="1:4" ht="23.25">
      <c r="A355" s="42">
        <v>242237</v>
      </c>
      <c r="B355" s="43">
        <v>38066</v>
      </c>
      <c r="C355"/>
      <c r="D355" s="44">
        <v>249.46099999999998</v>
      </c>
    </row>
    <row r="356" spans="1:4" ht="23.25">
      <c r="A356" s="42">
        <v>242238</v>
      </c>
      <c r="B356" s="43">
        <v>38067</v>
      </c>
      <c r="C356"/>
      <c r="D356" s="44">
        <v>249.46099999999998</v>
      </c>
    </row>
    <row r="357" spans="1:5" ht="23.25">
      <c r="A357" s="42">
        <v>242239</v>
      </c>
      <c r="B357" s="43">
        <v>38068</v>
      </c>
      <c r="C357"/>
      <c r="D357" s="44">
        <v>249.46099999999998</v>
      </c>
      <c r="E357" s="45">
        <v>249.46</v>
      </c>
    </row>
    <row r="358" spans="1:4" ht="23.25">
      <c r="A358" s="42">
        <v>242240</v>
      </c>
      <c r="B358" s="43">
        <v>38069</v>
      </c>
      <c r="C358"/>
      <c r="D358" s="44">
        <v>249.46099999999998</v>
      </c>
    </row>
    <row r="359" spans="1:4" ht="23.25">
      <c r="A359" s="42">
        <v>242241</v>
      </c>
      <c r="B359" s="43">
        <v>38070</v>
      </c>
      <c r="C359"/>
      <c r="D359" s="44">
        <v>249.46099999999998</v>
      </c>
    </row>
    <row r="360" spans="1:4" ht="23.25">
      <c r="A360" s="42">
        <v>242242</v>
      </c>
      <c r="B360" s="43">
        <v>38071</v>
      </c>
      <c r="C360"/>
      <c r="D360" s="44">
        <v>249.46099999999998</v>
      </c>
    </row>
    <row r="361" spans="1:4" ht="23.25">
      <c r="A361" s="42">
        <v>242243</v>
      </c>
      <c r="B361" s="43">
        <v>38072</v>
      </c>
      <c r="C361"/>
      <c r="D361" s="44">
        <v>249.46099999999998</v>
      </c>
    </row>
    <row r="362" spans="1:4" ht="23.25">
      <c r="A362" s="42">
        <v>242244</v>
      </c>
      <c r="B362" s="43">
        <v>38073</v>
      </c>
      <c r="C362"/>
      <c r="D362" s="44">
        <v>249.46099999999998</v>
      </c>
    </row>
    <row r="363" spans="1:4" ht="23.25">
      <c r="A363" s="42">
        <v>242245</v>
      </c>
      <c r="B363" s="43">
        <v>38074</v>
      </c>
      <c r="C363"/>
      <c r="D363" s="44">
        <v>249.46099999999998</v>
      </c>
    </row>
    <row r="364" spans="1:4" ht="23.25">
      <c r="A364" s="42">
        <v>242246</v>
      </c>
      <c r="B364" s="43">
        <v>38075</v>
      </c>
      <c r="C364"/>
      <c r="D364" s="44">
        <v>249.451</v>
      </c>
    </row>
    <row r="365" spans="1:4" ht="23.25">
      <c r="A365" s="42">
        <v>242247</v>
      </c>
      <c r="B365" s="43">
        <v>38076</v>
      </c>
      <c r="C365"/>
      <c r="D365" s="44">
        <v>249.451</v>
      </c>
    </row>
    <row r="366" spans="1:4" ht="23.25">
      <c r="A366" s="42">
        <v>242248</v>
      </c>
      <c r="B366" s="43">
        <v>38077</v>
      </c>
      <c r="C366"/>
      <c r="D366" s="44"/>
    </row>
    <row r="367" ht="21">
      <c r="E367" s="46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acer</cp:lastModifiedBy>
  <cp:lastPrinted>2020-06-16T07:04:55Z</cp:lastPrinted>
  <dcterms:created xsi:type="dcterms:W3CDTF">2002-04-29T09:06:23Z</dcterms:created>
  <dcterms:modified xsi:type="dcterms:W3CDTF">2020-06-16T07:06:56Z</dcterms:modified>
  <cp:category/>
  <cp:version/>
  <cp:contentType/>
  <cp:contentStatus/>
</cp:coreProperties>
</file>