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N.75" sheetId="1" r:id="rId1"/>
    <sheet name="N.75_H.05" sheetId="2" r:id="rId2"/>
  </sheets>
  <definedNames>
    <definedName name="_Regression_Int" localSheetId="1" hidden="1">1</definedName>
    <definedName name="Print_Area_MI">'N.75_H.05'!$A$1:$N$6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<sst xmlns="http://schemas.openxmlformats.org/spreadsheetml/2006/main" count="30" uniqueCount="25">
  <si>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</si>
  <si>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</si>
  <si>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</si>
  <si>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</si>
  <si>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</si>
  <si>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</si>
  <si>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</si>
  <si>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</si>
  <si>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</si>
  <si>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</si>
  <si>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</si>
  <si>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</si>
  <si>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</si>
  <si>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</si>
  <si>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</si>
  <si>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</si>
  <si>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</si>
  <si>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</si>
  <si>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</si>
  <si>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</si>
  <si>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</si>
  <si>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N.75  :  บ้านท่าลี่  อ.เวียงสา  จ.น่าน</t>
  </si>
  <si>
    <t>เริ่มสำรวจปริมาณน้ำ ปี 2549</t>
  </si>
  <si>
    <t xml:space="preserve">แม่น้ำ  :  น้ำว้า </t>
  </si>
  <si>
    <t xml:space="preserve"> พี้นที่รับน้ำ   2,170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</si>
</sst>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6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4" fontId="8" fillId="0" borderId="0" xfId="0" applyNumberFormat="1" applyFont="1" applyAlignment="1">
      <alignment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6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4" fontId="9" fillId="0" borderId="11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6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4" fontId="9" fillId="0" borderId="11" xfId="0" applyNumberFormat="1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6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1" fontId="8" fillId="33" borderId="14" xfId="0" applyNumberFormat="1" applyFont="1" applyFill="1" applyBorder="1" applyAlignment="1" applyProtection="1">
      <alignment horizontal="center"/>
      <protection/>
    </xf>
    <xf numFmtId="2" fontId="8" fillId="35" borderId="15" xfId="0" applyNumberFormat="1" applyFont="1" applyFill="1" applyBorder="1" applyAlignment="1" applyProtection="1">
      <alignment/>
      <protection/>
    </xf>
    <xf numFmtId="2" fontId="10" fillId="35" borderId="15" xfId="0" applyNumberFormat="1" applyFont="1" applyFill="1" applyBorder="1" applyAlignment="1" applyProtection="1">
      <alignment/>
      <protection/>
    </xf>
    <xf numFmtId="236" fontId="8" fillId="33" borderId="15" xfId="0" applyNumberFormat="1" applyFont="1" applyFill="1" applyBorder="1" applyAlignment="1" applyProtection="1">
      <alignment horizontal="right"/>
      <protection/>
    </xf>
    <xf numFmtId="2" fontId="8" fillId="36" borderId="16" xfId="0" applyNumberFormat="1" applyFont="1" applyFill="1" applyBorder="1" applyAlignment="1">
      <alignment horizontal="right"/>
    </xf>
    <xf numFmtId="234" fontId="8" fillId="0" borderId="17" xfId="0" applyNumberFormat="1" applyFont="1" applyFill="1" applyBorder="1" applyAlignment="1" applyProtection="1">
      <alignment/>
      <protection/>
    </xf>
    <xf numFmtId="1" fontId="8" fillId="0" borderId="18" xfId="0" applyNumberFormat="1" applyFont="1" applyBorder="1" applyAlignment="1" applyProtection="1">
      <alignment horizontal="center"/>
      <protection/>
    </xf>
    <xf numFmtId="2" fontId="8" fillId="0" borderId="18" xfId="0" applyNumberFormat="1" applyFont="1" applyBorder="1" applyAlignment="1" applyProtection="1">
      <alignment/>
      <protection/>
    </xf>
    <xf numFmtId="236" fontId="8" fillId="0" borderId="18" xfId="0" applyNumberFormat="1" applyFont="1" applyBorder="1" applyAlignment="1" applyProtection="1">
      <alignment horizontal="right"/>
      <protection/>
    </xf>
    <xf numFmtId="233" fontId="8" fillId="0" borderId="18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6" fontId="8" fillId="0" borderId="0" xfId="0" applyNumberFormat="1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2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4" fontId="8" fillId="0" borderId="17" xfId="0" applyNumberFormat="1" applyFont="1" applyFill="1" applyBorder="1" applyAlignment="1" applyProtection="1">
      <alignment horizontal="center" vertical="center"/>
      <protection/>
    </xf>
    <xf numFmtId="1" fontId="8" fillId="36" borderId="14" xfId="0" applyNumberFormat="1" applyFont="1" applyFill="1" applyBorder="1" applyAlignment="1" applyProtection="1">
      <alignment horizontal="center" vertical="center"/>
      <protection/>
    </xf>
    <xf numFmtId="2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4" fontId="8" fillId="0" borderId="0" xfId="0" applyNumberFormat="1" applyFont="1" applyAlignment="1">
      <alignment horizontal="center" vertic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1" fontId="13" fillId="33" borderId="14" xfId="0" applyNumberFormat="1" applyFont="1" applyFill="1" applyBorder="1" applyAlignment="1" applyProtection="1">
      <alignment horizontal="center" vertical="center"/>
      <protection/>
    </xf>
    <xf numFmtId="236" fontId="13" fillId="33" borderId="15" xfId="0" applyNumberFormat="1" applyFont="1" applyFill="1" applyBorder="1" applyAlignment="1" applyProtection="1">
      <alignment horizontal="center" vertical="center"/>
      <protection/>
    </xf>
    <xf numFmtId="236" fontId="13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13" fillId="36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-0.027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78"/>
          <c:w val="0.859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'N.75_H.05'!$A$8:$A$23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'N.75_H.05'!$N$8:$N$23</c:f>
              <c:numCache>
                <c:ptCount val="16"/>
                <c:pt idx="0">
                  <c:v>2395.18</c:v>
                </c:pt>
                <c:pt idx="1">
                  <c:v>1764.9299999999998</c:v>
                </c:pt>
                <c:pt idx="2">
                  <c:v>3048.23</c:v>
                </c:pt>
                <c:pt idx="3">
                  <c:v>1721.32</c:v>
                </c:pt>
                <c:pt idx="4">
                  <c:v>2273.7</c:v>
                </c:pt>
                <c:pt idx="5">
                  <c:v>3711.45</c:v>
                </c:pt>
                <c:pt idx="6">
                  <c:v>1884.8799999999997</c:v>
                </c:pt>
                <c:pt idx="7">
                  <c:v>1603.1200000000001</c:v>
                </c:pt>
                <c:pt idx="8">
                  <c:v>1794.1400000000003</c:v>
                </c:pt>
                <c:pt idx="9">
                  <c:v>1599.03</c:v>
                </c:pt>
                <c:pt idx="10">
                  <c:v>2395.6400000000003</c:v>
                </c:pt>
                <c:pt idx="11">
                  <c:v>2107.59</c:v>
                </c:pt>
                <c:pt idx="12">
                  <c:v>2506.81</c:v>
                </c:pt>
                <c:pt idx="13">
                  <c:v>1445.0600000000002</c:v>
                </c:pt>
                <c:pt idx="14">
                  <c:v>1818.05</c:v>
                </c:pt>
                <c:pt idx="15">
                  <c:v>1253.2536000000002</c:v>
                </c:pt>
              </c:numCache>
            </c:numRef>
          </c:val>
        </c:ser>
        <c:gapWidth val="100"/>
        <c:axId val="43419448"/>
        <c:axId val="55230713"/>
      </c:barChart>
      <c:lineChart>
        <c:grouping val="standard"/>
        <c:varyColors val="0"/>
        <c:ser>
          <c:idx val="1"/>
          <c:order val="1"/>
          <c:tx>
            <c:v>ค่าเฉลี่ย 2137.9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'N.75_H.05'!$A$8:$A$22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'N.75_H.05'!$P$8:$P$22</c:f>
              <c:numCache>
                <c:ptCount val="15"/>
                <c:pt idx="0">
                  <c:v>2137.9419999999996</c:v>
                </c:pt>
                <c:pt idx="1">
                  <c:v>2137.9419999999996</c:v>
                </c:pt>
                <c:pt idx="2">
                  <c:v>2137.9419999999996</c:v>
                </c:pt>
                <c:pt idx="3">
                  <c:v>2137.9419999999996</c:v>
                </c:pt>
                <c:pt idx="4">
                  <c:v>2137.9419999999996</c:v>
                </c:pt>
                <c:pt idx="5">
                  <c:v>2137.9419999999996</c:v>
                </c:pt>
                <c:pt idx="6">
                  <c:v>2137.9419999999996</c:v>
                </c:pt>
                <c:pt idx="7">
                  <c:v>2137.9419999999996</c:v>
                </c:pt>
                <c:pt idx="8">
                  <c:v>2137.9419999999996</c:v>
                </c:pt>
                <c:pt idx="9">
                  <c:v>2137.9419999999996</c:v>
                </c:pt>
                <c:pt idx="10">
                  <c:v>2137.9419999999996</c:v>
                </c:pt>
                <c:pt idx="11">
                  <c:v>2137.9419999999996</c:v>
                </c:pt>
                <c:pt idx="12">
                  <c:v>2137.9419999999996</c:v>
                </c:pt>
                <c:pt idx="13">
                  <c:v>2137.9419999999996</c:v>
                </c:pt>
                <c:pt idx="14">
                  <c:v>2137.9419999999996</c:v>
                </c:pt>
              </c:numCache>
            </c:numRef>
          </c:val>
          <c:smooth val="0"/>
        </c:ser>
        <c:axId val="43419448"/>
        <c:axId val="55230713"/>
      </c:line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230713"/>
        <c:crossesAt val="0"/>
        <c:auto val="1"/>
        <c:lblOffset val="100"/>
        <c:tickLblSkip val="1"/>
        <c:noMultiLvlLbl val="0"/>
      </c:catAx>
      <c:valAx>
        <c:axId val="5523071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448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16">
      <selection activeCell="B23" sqref="B23:L23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9" style="42" customWidth="1"/>
    <col min="15" max="15" width="7.33203125" style="6" customWidth="1"/>
    <col min="16" max="16" width="10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6.25" customHeight="1">
      <c r="A3" s="59" t="s">
        <v>23</v>
      </c>
      <c r="B3" s="59"/>
      <c r="C3" s="59"/>
      <c r="D3" s="59"/>
      <c r="E3" s="7"/>
      <c r="F3" s="7"/>
      <c r="G3" s="7"/>
      <c r="H3" s="7"/>
      <c r="I3" s="7"/>
      <c r="J3" s="7"/>
      <c r="K3" s="7"/>
      <c r="L3" s="58" t="s">
        <v>24</v>
      </c>
      <c r="M3" s="58"/>
      <c r="N3" s="58"/>
      <c r="O3" s="58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6" ht="29.25" customHeight="1">
      <c r="A7" s="22"/>
      <c r="B7" s="23"/>
      <c r="C7" s="24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5"/>
      <c r="O7" s="26"/>
      <c r="P7" s="27"/>
    </row>
    <row r="8" spans="1:16" ht="15" customHeight="1">
      <c r="A8" s="43">
        <v>2549</v>
      </c>
      <c r="B8" s="44">
        <v>39.92</v>
      </c>
      <c r="C8" s="44">
        <v>110.43</v>
      </c>
      <c r="D8" s="44">
        <v>116.74</v>
      </c>
      <c r="E8" s="44">
        <v>357.15</v>
      </c>
      <c r="F8" s="44">
        <v>846.07</v>
      </c>
      <c r="G8" s="44">
        <v>432.09</v>
      </c>
      <c r="H8" s="44">
        <v>249.77</v>
      </c>
      <c r="I8" s="44">
        <v>96.85</v>
      </c>
      <c r="J8" s="44">
        <v>57.37</v>
      </c>
      <c r="K8" s="44">
        <v>41.13</v>
      </c>
      <c r="L8" s="44">
        <v>27.39</v>
      </c>
      <c r="M8" s="44">
        <v>20.27</v>
      </c>
      <c r="N8" s="45">
        <f aca="true" t="shared" si="0" ref="N8:N16">SUM(B8:M8)</f>
        <v>2395.18</v>
      </c>
      <c r="O8" s="55">
        <f>+N8*1000000/(365*86400)</f>
        <v>75.95065956367326</v>
      </c>
      <c r="P8" s="46">
        <f aca="true" t="shared" si="1" ref="P8:P22">$N$31</f>
        <v>2137.9419999999996</v>
      </c>
    </row>
    <row r="9" spans="1:16" ht="15" customHeight="1">
      <c r="A9" s="43">
        <v>2550</v>
      </c>
      <c r="B9" s="44">
        <v>16.9</v>
      </c>
      <c r="C9" s="44">
        <v>65.63</v>
      </c>
      <c r="D9" s="44">
        <v>137.45</v>
      </c>
      <c r="E9" s="44">
        <v>159.45</v>
      </c>
      <c r="F9" s="44">
        <v>483.23</v>
      </c>
      <c r="G9" s="44">
        <v>340.83</v>
      </c>
      <c r="H9" s="44">
        <v>317.56</v>
      </c>
      <c r="I9" s="44">
        <v>96.94</v>
      </c>
      <c r="J9" s="44">
        <v>55.94</v>
      </c>
      <c r="K9" s="44">
        <v>38.83</v>
      </c>
      <c r="L9" s="44">
        <v>31.82</v>
      </c>
      <c r="M9" s="44">
        <v>20.35</v>
      </c>
      <c r="N9" s="45">
        <f t="shared" si="0"/>
        <v>1764.9299999999998</v>
      </c>
      <c r="O9" s="55">
        <f aca="true" t="shared" si="2" ref="O9:O23">+N9*1000000/(365*86400)</f>
        <v>55.96556316590562</v>
      </c>
      <c r="P9" s="46">
        <f t="shared" si="1"/>
        <v>2137.9419999999996</v>
      </c>
    </row>
    <row r="10" spans="1:16" ht="15" customHeight="1">
      <c r="A10" s="43">
        <v>2551</v>
      </c>
      <c r="B10" s="44">
        <v>35.01</v>
      </c>
      <c r="C10" s="44">
        <v>129.28</v>
      </c>
      <c r="D10" s="44">
        <v>425.48</v>
      </c>
      <c r="E10" s="44">
        <v>691.45</v>
      </c>
      <c r="F10" s="44">
        <v>823.62</v>
      </c>
      <c r="G10" s="44">
        <v>364.98</v>
      </c>
      <c r="H10" s="44">
        <v>240.5</v>
      </c>
      <c r="I10" s="44">
        <v>149.5</v>
      </c>
      <c r="J10" s="44">
        <v>79.14</v>
      </c>
      <c r="K10" s="44">
        <v>52.51</v>
      </c>
      <c r="L10" s="44">
        <v>31.81</v>
      </c>
      <c r="M10" s="44">
        <v>24.95</v>
      </c>
      <c r="N10" s="45">
        <f t="shared" si="0"/>
        <v>3048.23</v>
      </c>
      <c r="O10" s="55">
        <f t="shared" si="2"/>
        <v>96.65873921867073</v>
      </c>
      <c r="P10" s="46">
        <f t="shared" si="1"/>
        <v>2137.9419999999996</v>
      </c>
    </row>
    <row r="11" spans="1:16" ht="15" customHeight="1">
      <c r="A11" s="43">
        <v>2552</v>
      </c>
      <c r="B11" s="44">
        <v>31.44</v>
      </c>
      <c r="C11" s="44">
        <v>58.86</v>
      </c>
      <c r="D11" s="44">
        <v>124.07</v>
      </c>
      <c r="E11" s="44">
        <v>539.21</v>
      </c>
      <c r="F11" s="44">
        <v>329.56</v>
      </c>
      <c r="G11" s="44">
        <v>247.54</v>
      </c>
      <c r="H11" s="44">
        <v>183.29</v>
      </c>
      <c r="I11" s="44">
        <v>86.57</v>
      </c>
      <c r="J11" s="44">
        <v>52.12</v>
      </c>
      <c r="K11" s="44">
        <v>35.42</v>
      </c>
      <c r="L11" s="44">
        <v>18.45</v>
      </c>
      <c r="M11" s="44">
        <v>14.79</v>
      </c>
      <c r="N11" s="45">
        <f t="shared" si="0"/>
        <v>1721.32</v>
      </c>
      <c r="O11" s="55">
        <f t="shared" si="2"/>
        <v>54.582699137493655</v>
      </c>
      <c r="P11" s="46">
        <f t="shared" si="1"/>
        <v>2137.9419999999996</v>
      </c>
    </row>
    <row r="12" spans="1:16" ht="15" customHeight="1">
      <c r="A12" s="43">
        <v>2553</v>
      </c>
      <c r="B12" s="44">
        <v>17.99</v>
      </c>
      <c r="C12" s="44">
        <v>38.4</v>
      </c>
      <c r="D12" s="44">
        <v>42.3</v>
      </c>
      <c r="E12" s="44">
        <v>264.31</v>
      </c>
      <c r="F12" s="44">
        <v>866.42</v>
      </c>
      <c r="G12" s="44">
        <v>615.24</v>
      </c>
      <c r="H12" s="44">
        <v>179.49</v>
      </c>
      <c r="I12" s="44">
        <v>85.13</v>
      </c>
      <c r="J12" s="44">
        <v>59.45</v>
      </c>
      <c r="K12" s="44">
        <v>44.72</v>
      </c>
      <c r="L12" s="44">
        <v>24.93</v>
      </c>
      <c r="M12" s="44">
        <v>35.32</v>
      </c>
      <c r="N12" s="45">
        <f t="shared" si="0"/>
        <v>2273.7</v>
      </c>
      <c r="O12" s="55">
        <f t="shared" si="2"/>
        <v>72.09855403348554</v>
      </c>
      <c r="P12" s="46">
        <f t="shared" si="1"/>
        <v>2137.9419999999996</v>
      </c>
    </row>
    <row r="13" spans="1:16" ht="15" customHeight="1">
      <c r="A13" s="43">
        <v>2554</v>
      </c>
      <c r="B13" s="44">
        <v>33.51</v>
      </c>
      <c r="C13" s="44">
        <v>108.81</v>
      </c>
      <c r="D13" s="44">
        <v>428.09</v>
      </c>
      <c r="E13" s="44">
        <v>692.9</v>
      </c>
      <c r="F13" s="44">
        <v>946.43</v>
      </c>
      <c r="G13" s="44">
        <v>781.6</v>
      </c>
      <c r="H13" s="44">
        <v>374.27</v>
      </c>
      <c r="I13" s="44">
        <v>134.36</v>
      </c>
      <c r="J13" s="44">
        <v>82.39</v>
      </c>
      <c r="K13" s="44">
        <v>58.32</v>
      </c>
      <c r="L13" s="44">
        <v>37.84</v>
      </c>
      <c r="M13" s="44">
        <v>32.93</v>
      </c>
      <c r="N13" s="45">
        <f t="shared" si="0"/>
        <v>3711.45</v>
      </c>
      <c r="O13" s="55">
        <f t="shared" si="2"/>
        <v>117.68930745814308</v>
      </c>
      <c r="P13" s="46">
        <f t="shared" si="1"/>
        <v>2137.9419999999996</v>
      </c>
    </row>
    <row r="14" spans="1:16" ht="15" customHeight="1">
      <c r="A14" s="43">
        <v>2555</v>
      </c>
      <c r="B14" s="44">
        <v>36.48</v>
      </c>
      <c r="C14" s="44">
        <v>76.62</v>
      </c>
      <c r="D14" s="44">
        <v>93.82</v>
      </c>
      <c r="E14" s="44">
        <v>289.5</v>
      </c>
      <c r="F14" s="44">
        <v>542.95</v>
      </c>
      <c r="G14" s="44">
        <v>390.41</v>
      </c>
      <c r="H14" s="44">
        <v>157.35</v>
      </c>
      <c r="I14" s="44">
        <v>106.33</v>
      </c>
      <c r="J14" s="44">
        <v>73.94</v>
      </c>
      <c r="K14" s="44">
        <v>45.75</v>
      </c>
      <c r="L14" s="44">
        <v>39.62</v>
      </c>
      <c r="M14" s="44">
        <v>32.11</v>
      </c>
      <c r="N14" s="45">
        <f t="shared" si="0"/>
        <v>1884.8799999999997</v>
      </c>
      <c r="O14" s="55">
        <f t="shared" si="2"/>
        <v>59.769152714358185</v>
      </c>
      <c r="P14" s="46">
        <f t="shared" si="1"/>
        <v>2137.9419999999996</v>
      </c>
    </row>
    <row r="15" spans="1:16" ht="15" customHeight="1">
      <c r="A15" s="43">
        <v>2556</v>
      </c>
      <c r="B15" s="44">
        <v>24.56</v>
      </c>
      <c r="C15" s="44">
        <v>37.94</v>
      </c>
      <c r="D15" s="44">
        <v>54.82</v>
      </c>
      <c r="E15" s="44">
        <v>274.65</v>
      </c>
      <c r="F15" s="44">
        <v>505.89</v>
      </c>
      <c r="G15" s="44">
        <v>313.74</v>
      </c>
      <c r="H15" s="44">
        <v>136.97</v>
      </c>
      <c r="I15" s="44">
        <v>81.12</v>
      </c>
      <c r="J15" s="44">
        <v>66.52</v>
      </c>
      <c r="K15" s="44">
        <v>45.92</v>
      </c>
      <c r="L15" s="44">
        <v>32.06</v>
      </c>
      <c r="M15" s="44">
        <v>28.93</v>
      </c>
      <c r="N15" s="45">
        <f t="shared" si="0"/>
        <v>1603.1200000000001</v>
      </c>
      <c r="O15" s="55">
        <f t="shared" si="2"/>
        <v>50.83460172501268</v>
      </c>
      <c r="P15" s="46">
        <f t="shared" si="1"/>
        <v>2137.9419999999996</v>
      </c>
    </row>
    <row r="16" spans="1:16" ht="15" customHeight="1">
      <c r="A16" s="43">
        <v>2557</v>
      </c>
      <c r="B16" s="44">
        <v>27.91</v>
      </c>
      <c r="C16" s="44">
        <v>43.67</v>
      </c>
      <c r="D16" s="44">
        <v>71.9</v>
      </c>
      <c r="E16" s="44">
        <v>305</v>
      </c>
      <c r="F16" s="44">
        <v>420.41</v>
      </c>
      <c r="G16" s="44">
        <v>486.64</v>
      </c>
      <c r="H16" s="44">
        <v>168.48</v>
      </c>
      <c r="I16" s="44">
        <v>99.66</v>
      </c>
      <c r="J16" s="44">
        <v>59.75</v>
      </c>
      <c r="K16" s="44">
        <v>48.54</v>
      </c>
      <c r="L16" s="44">
        <v>32.44</v>
      </c>
      <c r="M16" s="44">
        <v>29.74</v>
      </c>
      <c r="N16" s="45">
        <f t="shared" si="0"/>
        <v>1794.1400000000003</v>
      </c>
      <c r="O16" s="55">
        <f t="shared" si="2"/>
        <v>56.8918061897514</v>
      </c>
      <c r="P16" s="46">
        <f t="shared" si="1"/>
        <v>2137.9419999999996</v>
      </c>
    </row>
    <row r="17" spans="1:16" ht="15" customHeight="1">
      <c r="A17" s="43">
        <v>2558</v>
      </c>
      <c r="B17" s="44">
        <v>25.17</v>
      </c>
      <c r="C17" s="44">
        <v>28.39</v>
      </c>
      <c r="D17" s="44">
        <v>34.39</v>
      </c>
      <c r="E17" s="44">
        <v>205.92</v>
      </c>
      <c r="F17" s="44">
        <v>464.21</v>
      </c>
      <c r="G17" s="44">
        <v>283.78</v>
      </c>
      <c r="H17" s="44">
        <v>315.29</v>
      </c>
      <c r="I17" s="44">
        <v>81.76</v>
      </c>
      <c r="J17" s="44">
        <v>56.98</v>
      </c>
      <c r="K17" s="44">
        <v>48.31</v>
      </c>
      <c r="L17" s="44">
        <v>31.39</v>
      </c>
      <c r="M17" s="44">
        <v>23.44</v>
      </c>
      <c r="N17" s="45">
        <f aca="true" t="shared" si="3" ref="N17:N22">SUM(B17:M17)</f>
        <v>1599.03</v>
      </c>
      <c r="O17" s="55">
        <f t="shared" si="2"/>
        <v>50.70490867579909</v>
      </c>
      <c r="P17" s="46">
        <f t="shared" si="1"/>
        <v>2137.9419999999996</v>
      </c>
    </row>
    <row r="18" spans="1:16" ht="15" customHeight="1">
      <c r="A18" s="43">
        <v>2559</v>
      </c>
      <c r="B18" s="51">
        <v>22.68</v>
      </c>
      <c r="C18" s="51">
        <v>73.83</v>
      </c>
      <c r="D18" s="51">
        <v>71.37</v>
      </c>
      <c r="E18" s="51">
        <v>368.56</v>
      </c>
      <c r="F18" s="51">
        <v>837.61</v>
      </c>
      <c r="G18" s="51">
        <v>498.3</v>
      </c>
      <c r="H18" s="51">
        <v>247.33</v>
      </c>
      <c r="I18" s="51">
        <v>97.13</v>
      </c>
      <c r="J18" s="51">
        <v>67.87</v>
      </c>
      <c r="K18" s="51">
        <v>53.12</v>
      </c>
      <c r="L18" s="51">
        <v>31.34</v>
      </c>
      <c r="M18" s="51">
        <v>26.5</v>
      </c>
      <c r="N18" s="45">
        <f t="shared" si="3"/>
        <v>2395.6400000000003</v>
      </c>
      <c r="O18" s="55">
        <f t="shared" si="2"/>
        <v>75.9652460679858</v>
      </c>
      <c r="P18" s="46">
        <f t="shared" si="1"/>
        <v>2137.9419999999996</v>
      </c>
    </row>
    <row r="19" spans="1:16" ht="15" customHeight="1">
      <c r="A19" s="43">
        <v>2560</v>
      </c>
      <c r="B19" s="51">
        <v>70.16</v>
      </c>
      <c r="C19" s="51">
        <v>71.75</v>
      </c>
      <c r="D19" s="51">
        <v>71.66</v>
      </c>
      <c r="E19" s="51">
        <v>418.4</v>
      </c>
      <c r="F19" s="51">
        <v>425.62</v>
      </c>
      <c r="G19" s="51">
        <v>426.72</v>
      </c>
      <c r="H19" s="51">
        <v>309.81</v>
      </c>
      <c r="I19" s="51">
        <v>123.67</v>
      </c>
      <c r="J19" s="51">
        <v>78.18</v>
      </c>
      <c r="K19" s="51">
        <v>55.18</v>
      </c>
      <c r="L19" s="51">
        <v>31.12</v>
      </c>
      <c r="M19" s="51">
        <v>25.32</v>
      </c>
      <c r="N19" s="45">
        <f t="shared" si="3"/>
        <v>2107.59</v>
      </c>
      <c r="O19" s="55">
        <f t="shared" si="2"/>
        <v>66.83124048706242</v>
      </c>
      <c r="P19" s="46">
        <f t="shared" si="1"/>
        <v>2137.9419999999996</v>
      </c>
    </row>
    <row r="20" spans="1:16" ht="15" customHeight="1">
      <c r="A20" s="43">
        <v>2561</v>
      </c>
      <c r="B20" s="51">
        <v>39.94</v>
      </c>
      <c r="C20" s="51">
        <v>76.94</v>
      </c>
      <c r="D20" s="51">
        <v>252.66</v>
      </c>
      <c r="E20" s="51">
        <v>678.87</v>
      </c>
      <c r="F20" s="51">
        <v>588.83</v>
      </c>
      <c r="G20" s="51">
        <v>461.7</v>
      </c>
      <c r="H20" s="51">
        <v>154.59</v>
      </c>
      <c r="I20" s="51">
        <v>81.78</v>
      </c>
      <c r="J20" s="51">
        <v>60.63</v>
      </c>
      <c r="K20" s="51">
        <v>54.06</v>
      </c>
      <c r="L20" s="51">
        <v>30</v>
      </c>
      <c r="M20" s="51">
        <v>26.81</v>
      </c>
      <c r="N20" s="45">
        <f t="shared" si="3"/>
        <v>2506.81</v>
      </c>
      <c r="O20" s="55">
        <f t="shared" si="2"/>
        <v>79.4904236428209</v>
      </c>
      <c r="P20" s="46">
        <f t="shared" si="1"/>
        <v>2137.9419999999996</v>
      </c>
    </row>
    <row r="21" spans="1:16" ht="15" customHeight="1">
      <c r="A21" s="43">
        <v>2562</v>
      </c>
      <c r="B21" s="51">
        <v>21.45</v>
      </c>
      <c r="C21" s="51">
        <v>20.6</v>
      </c>
      <c r="D21" s="51">
        <v>39.55</v>
      </c>
      <c r="E21" s="51">
        <v>83.41</v>
      </c>
      <c r="F21" s="51">
        <v>712.67</v>
      </c>
      <c r="G21" s="51">
        <v>314.3</v>
      </c>
      <c r="H21" s="51">
        <v>93.67</v>
      </c>
      <c r="I21" s="51">
        <v>54.3</v>
      </c>
      <c r="J21" s="51">
        <v>38.92</v>
      </c>
      <c r="K21" s="51">
        <v>28.48</v>
      </c>
      <c r="L21" s="51">
        <v>20.42</v>
      </c>
      <c r="M21" s="51">
        <v>17.29</v>
      </c>
      <c r="N21" s="45">
        <f t="shared" si="3"/>
        <v>1445.0600000000002</v>
      </c>
      <c r="O21" s="55">
        <f t="shared" si="2"/>
        <v>45.82255200405886</v>
      </c>
      <c r="P21" s="46">
        <f t="shared" si="1"/>
        <v>2137.9419999999996</v>
      </c>
    </row>
    <row r="22" spans="1:16" ht="15" customHeight="1">
      <c r="A22" s="43">
        <v>2563</v>
      </c>
      <c r="B22" s="51">
        <v>19.43</v>
      </c>
      <c r="C22" s="51">
        <v>19.91</v>
      </c>
      <c r="D22" s="51">
        <v>96.71</v>
      </c>
      <c r="E22" s="51">
        <v>138.94</v>
      </c>
      <c r="F22" s="51">
        <v>783.79</v>
      </c>
      <c r="G22" s="51">
        <v>399.92</v>
      </c>
      <c r="H22" s="51">
        <v>157.83</v>
      </c>
      <c r="I22" s="51">
        <v>72.11</v>
      </c>
      <c r="J22" s="51">
        <v>47.71</v>
      </c>
      <c r="K22" s="51">
        <v>34.64</v>
      </c>
      <c r="L22" s="51">
        <v>24.71</v>
      </c>
      <c r="M22" s="51">
        <v>22.35</v>
      </c>
      <c r="N22" s="45">
        <f t="shared" si="3"/>
        <v>1818.05</v>
      </c>
      <c r="O22" s="55">
        <f t="shared" si="2"/>
        <v>57.649987316083205</v>
      </c>
      <c r="P22" s="46">
        <f t="shared" si="1"/>
        <v>2137.9419999999996</v>
      </c>
    </row>
    <row r="23" spans="1:16" ht="15" customHeight="1">
      <c r="A23" s="52">
        <v>2564</v>
      </c>
      <c r="B23" s="54">
        <v>36.167039999999986</v>
      </c>
      <c r="C23" s="54">
        <v>28.771200000000007</v>
      </c>
      <c r="D23" s="54">
        <v>163.32537599999958</v>
      </c>
      <c r="E23" s="54">
        <v>206.50204800000006</v>
      </c>
      <c r="F23" s="54">
        <v>244.73404800000012</v>
      </c>
      <c r="G23" s="54">
        <v>220.0564800000002</v>
      </c>
      <c r="H23" s="54">
        <v>164.2775040000001</v>
      </c>
      <c r="I23" s="54">
        <v>78.73977600000002</v>
      </c>
      <c r="J23" s="54">
        <v>45.97862400000001</v>
      </c>
      <c r="K23" s="54">
        <v>35.13801600000001</v>
      </c>
      <c r="L23" s="54">
        <v>29.563488000000003</v>
      </c>
      <c r="M23" s="54"/>
      <c r="N23" s="53">
        <f>SUM(B23:M23)</f>
        <v>1253.2536000000002</v>
      </c>
      <c r="O23" s="56">
        <f t="shared" si="2"/>
        <v>39.740410958904114</v>
      </c>
      <c r="P23" s="46"/>
    </row>
    <row r="24" spans="1:16" ht="15" customHeight="1">
      <c r="A24" s="43">
        <v>2565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55"/>
      <c r="P24" s="46"/>
    </row>
    <row r="25" spans="1:16" ht="15" customHeight="1">
      <c r="A25" s="43">
        <v>2566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55"/>
      <c r="P25" s="46"/>
    </row>
    <row r="26" spans="1:16" ht="15" customHeight="1">
      <c r="A26" s="43">
        <v>2567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55"/>
      <c r="P26" s="46"/>
    </row>
    <row r="27" spans="1:16" ht="15" customHeight="1">
      <c r="A27" s="43">
        <v>2568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55"/>
      <c r="P27" s="46"/>
    </row>
    <row r="28" spans="1:16" ht="15" customHeight="1">
      <c r="A28" s="43">
        <v>2569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55"/>
      <c r="P28" s="46"/>
    </row>
    <row r="29" spans="1:16" ht="15" customHeight="1">
      <c r="A29" s="43">
        <v>2570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55"/>
      <c r="P29" s="46"/>
    </row>
    <row r="30" spans="1:16" ht="15" customHeight="1">
      <c r="A30" s="47" t="s">
        <v>19</v>
      </c>
      <c r="B30" s="48">
        <f>MAX(B8:B21)</f>
        <v>70.16</v>
      </c>
      <c r="C30" s="48">
        <f aca="true" t="shared" si="4" ref="C30:N30">MAX(C8:C21)</f>
        <v>129.28</v>
      </c>
      <c r="D30" s="48">
        <f t="shared" si="4"/>
        <v>428.09</v>
      </c>
      <c r="E30" s="48">
        <f t="shared" si="4"/>
        <v>692.9</v>
      </c>
      <c r="F30" s="48">
        <f t="shared" si="4"/>
        <v>946.43</v>
      </c>
      <c r="G30" s="48">
        <f t="shared" si="4"/>
        <v>781.6</v>
      </c>
      <c r="H30" s="48">
        <f t="shared" si="4"/>
        <v>374.27</v>
      </c>
      <c r="I30" s="48">
        <f t="shared" si="4"/>
        <v>149.5</v>
      </c>
      <c r="J30" s="48">
        <f t="shared" si="4"/>
        <v>82.39</v>
      </c>
      <c r="K30" s="48">
        <f t="shared" si="4"/>
        <v>58.32</v>
      </c>
      <c r="L30" s="48">
        <f t="shared" si="4"/>
        <v>39.62</v>
      </c>
      <c r="M30" s="48">
        <f t="shared" si="4"/>
        <v>35.32</v>
      </c>
      <c r="N30" s="48">
        <f t="shared" si="4"/>
        <v>3711.45</v>
      </c>
      <c r="O30" s="55">
        <f>+N30*1000000/(365*86400)</f>
        <v>117.68930745814308</v>
      </c>
      <c r="P30" s="50"/>
    </row>
    <row r="31" spans="1:16" ht="15" customHeight="1">
      <c r="A31" s="47" t="s">
        <v>16</v>
      </c>
      <c r="B31" s="48">
        <f>AVERAGE(B8:B22)</f>
        <v>30.836666666666666</v>
      </c>
      <c r="C31" s="48">
        <f aca="true" t="shared" si="5" ref="C31:M31">AVERAGE(C8:C22)</f>
        <v>64.07066666666667</v>
      </c>
      <c r="D31" s="48">
        <f t="shared" si="5"/>
        <v>137.40066666666664</v>
      </c>
      <c r="E31" s="48">
        <f t="shared" si="5"/>
        <v>364.51466666666664</v>
      </c>
      <c r="F31" s="48">
        <f t="shared" si="5"/>
        <v>638.4873333333331</v>
      </c>
      <c r="G31" s="48">
        <f t="shared" si="5"/>
        <v>423.8526666666667</v>
      </c>
      <c r="H31" s="48">
        <f t="shared" si="5"/>
        <v>219.08</v>
      </c>
      <c r="I31" s="48">
        <f t="shared" si="5"/>
        <v>96.48066666666665</v>
      </c>
      <c r="J31" s="48">
        <f t="shared" si="5"/>
        <v>62.460666666666675</v>
      </c>
      <c r="K31" s="48">
        <f t="shared" si="5"/>
        <v>45.662</v>
      </c>
      <c r="L31" s="48">
        <f t="shared" si="5"/>
        <v>29.68933333333333</v>
      </c>
      <c r="M31" s="48">
        <f t="shared" si="5"/>
        <v>25.406666666666673</v>
      </c>
      <c r="N31" s="49">
        <f>SUM(B31:M31)</f>
        <v>2137.9419999999996</v>
      </c>
      <c r="O31" s="55">
        <f>+N31*1000000/(365*86400)</f>
        <v>67.79369609335362</v>
      </c>
      <c r="P31" s="50"/>
    </row>
    <row r="32" spans="1:16" ht="15" customHeight="1">
      <c r="A32" s="47" t="s">
        <v>20</v>
      </c>
      <c r="B32" s="48">
        <f>MIN(B8:B22)</f>
        <v>16.9</v>
      </c>
      <c r="C32" s="48">
        <f aca="true" t="shared" si="6" ref="C32:N32">MIN(C8:C22)</f>
        <v>19.91</v>
      </c>
      <c r="D32" s="48">
        <f t="shared" si="6"/>
        <v>34.39</v>
      </c>
      <c r="E32" s="48">
        <f t="shared" si="6"/>
        <v>83.41</v>
      </c>
      <c r="F32" s="48">
        <f t="shared" si="6"/>
        <v>329.56</v>
      </c>
      <c r="G32" s="48">
        <f t="shared" si="6"/>
        <v>247.54</v>
      </c>
      <c r="H32" s="48">
        <f t="shared" si="6"/>
        <v>93.67</v>
      </c>
      <c r="I32" s="48">
        <f t="shared" si="6"/>
        <v>54.3</v>
      </c>
      <c r="J32" s="48">
        <f t="shared" si="6"/>
        <v>38.92</v>
      </c>
      <c r="K32" s="48">
        <f t="shared" si="6"/>
        <v>28.48</v>
      </c>
      <c r="L32" s="48">
        <f t="shared" si="6"/>
        <v>18.45</v>
      </c>
      <c r="M32" s="48">
        <f t="shared" si="6"/>
        <v>14.79</v>
      </c>
      <c r="N32" s="48">
        <f t="shared" si="6"/>
        <v>1445.0600000000002</v>
      </c>
      <c r="O32" s="55">
        <f>+N32*1000000/(365*86400)</f>
        <v>45.82255200405886</v>
      </c>
      <c r="P32" s="50"/>
    </row>
    <row r="33" spans="1:15" ht="21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</row>
    <row r="34" spans="1:15" ht="18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</row>
    <row r="35" spans="1:15" ht="18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3"/>
    </row>
    <row r="36" spans="1:15" ht="18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3"/>
    </row>
    <row r="37" spans="1:15" ht="18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3"/>
    </row>
    <row r="38" spans="1:15" ht="18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3"/>
    </row>
    <row r="39" spans="1:15" ht="18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3"/>
    </row>
    <row r="40" spans="1:15" ht="18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3"/>
    </row>
    <row r="41" spans="1:15" ht="24.75" customHeight="1">
      <c r="A41" s="37"/>
      <c r="B41" s="38"/>
      <c r="C41" s="39"/>
      <c r="D41" s="35"/>
      <c r="E41" s="38"/>
      <c r="F41" s="38"/>
      <c r="G41" s="38"/>
      <c r="H41" s="38"/>
      <c r="I41" s="38"/>
      <c r="J41" s="38"/>
      <c r="K41" s="38"/>
      <c r="L41" s="38"/>
      <c r="M41" s="38"/>
      <c r="N41" s="40"/>
      <c r="O41" s="35"/>
    </row>
    <row r="42" spans="1:15" ht="24.75" customHeight="1">
      <c r="A42" s="37"/>
      <c r="B42" s="38"/>
      <c r="C42" s="38"/>
      <c r="D42" s="38"/>
      <c r="E42" s="35"/>
      <c r="F42" s="38"/>
      <c r="G42" s="38"/>
      <c r="H42" s="38"/>
      <c r="I42" s="38"/>
      <c r="J42" s="38"/>
      <c r="K42" s="38"/>
      <c r="L42" s="38"/>
      <c r="M42" s="38"/>
      <c r="N42" s="40"/>
      <c r="O42" s="35"/>
    </row>
    <row r="43" spans="1:15" ht="24.75" customHeight="1">
      <c r="A43" s="37"/>
      <c r="B43" s="38"/>
      <c r="C43" s="38"/>
      <c r="D43" s="38"/>
      <c r="E43" s="35"/>
      <c r="F43" s="38"/>
      <c r="G43" s="38"/>
      <c r="H43" s="38"/>
      <c r="I43" s="38"/>
      <c r="J43" s="38"/>
      <c r="K43" s="38"/>
      <c r="L43" s="38"/>
      <c r="M43" s="38"/>
      <c r="N43" s="40"/>
      <c r="O43" s="35"/>
    </row>
    <row r="44" spans="1:15" ht="24.75" customHeight="1">
      <c r="A44" s="37"/>
      <c r="B44" s="38"/>
      <c r="C44" s="38"/>
      <c r="D44" s="38"/>
      <c r="E44" s="35"/>
      <c r="F44" s="38"/>
      <c r="G44" s="38"/>
      <c r="H44" s="38"/>
      <c r="I44" s="38"/>
      <c r="J44" s="38"/>
      <c r="K44" s="38"/>
      <c r="L44" s="38"/>
      <c r="M44" s="38"/>
      <c r="N44" s="40"/>
      <c r="O44" s="35"/>
    </row>
    <row r="45" spans="1:15" ht="24.75" customHeight="1">
      <c r="A45" s="37"/>
      <c r="B45" s="38"/>
      <c r="C45" s="38"/>
      <c r="D45" s="38"/>
      <c r="E45" s="35"/>
      <c r="F45" s="38"/>
      <c r="G45" s="38"/>
      <c r="H45" s="38"/>
      <c r="I45" s="38"/>
      <c r="J45" s="38"/>
      <c r="K45" s="38"/>
      <c r="L45" s="38"/>
      <c r="M45" s="38"/>
      <c r="N45" s="40"/>
      <c r="O45" s="35"/>
    </row>
    <row r="46" ht="18" customHeight="1">
      <c r="A46" s="41"/>
    </row>
    <row r="47" ht="18" customHeight="1">
      <c r="A47" s="41"/>
    </row>
    <row r="48" ht="18" customHeight="1">
      <c r="A48" s="41"/>
    </row>
    <row r="49" ht="18" customHeight="1">
      <c r="A49" s="41"/>
    </row>
    <row r="50" ht="18" customHeight="1">
      <c r="A50" s="41"/>
    </row>
    <row r="51" ht="18" customHeight="1">
      <c r="A51" s="41"/>
    </row>
    <row r="52" ht="18" customHeight="1">
      <c r="A52" s="41"/>
    </row>
    <row r="53" ht="18" customHeight="1">
      <c r="A53" s="41"/>
    </row>
    <row r="54" ht="18" customHeight="1">
      <c r="A54" s="41"/>
    </row>
    <row r="55" ht="18" customHeight="1">
      <c r="A55" s="41"/>
    </row>
    <row r="56" ht="18" customHeight="1">
      <c r="A56" s="41"/>
    </row>
    <row r="57" ht="18" customHeight="1">
      <c r="A57" s="41"/>
    </row>
    <row r="58" ht="18" customHeight="1">
      <c r="A58" s="41"/>
    </row>
    <row r="59" ht="18" customHeight="1">
      <c r="A59" s="41"/>
    </row>
    <row r="60" ht="18" customHeight="1">
      <c r="A60" s="41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2016-07-05T08:16:17Z</cp:lastPrinted>
  <dcterms:created xsi:type="dcterms:W3CDTF">1994-01-31T08:04:27Z</dcterms:created>
  <dcterms:modified xsi:type="dcterms:W3CDTF">2022-03-16T08:39:41Z</dcterms:modified>
  <cp:category/>
  <cp:version/>
  <cp:contentType/>
  <cp:contentStatus/>
</cp:coreProperties>
</file>