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N.75" sheetId="1" r:id="rId1"/>
    <sheet name="Sheet2" sheetId="2" r:id="rId2"/>
    <sheet name="Sheet3" sheetId="3" r:id="rId3"/>
  </sheets>
  <definedNames>
    <definedName name="_xlnm.Print_Area" localSheetId="0">'Return N.75'!$A$1:$Q$34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<sst xmlns="http://schemas.openxmlformats.org/spreadsheetml/2006/main" count="50" uniqueCount="25">
  <si>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</si>
  <si>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</si>
  <si>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</si>
  <si>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</si>
  <si>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</si>
  <si>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</si>
  <si>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</si>
  <si>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</si>
  <si>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</si>
  <si>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</si>
  <si>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</si>
  <si>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</si>
  <si>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</si>
  <si>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</si>
  <si>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</si>
  <si>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</si>
  <si>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</si>
  <si>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</si>
  <si>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</si>
  <si>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</si>
  <si>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</si>
  <si>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</si>
  <si>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</si>
  <si>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N.75</t>
  </si>
  <si>
    <t>จำนวนของข้อมูล     =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</si>
</sst>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d\ \ด\ด\ด"/>
    <numFmt numFmtId="232" formatCode="0.000_)"/>
    <numFmt numFmtId="233" formatCode="bbbb"/>
    <numFmt numFmtId="234" formatCode="0.000"/>
  </numFmts>
  <fonts count="53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4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225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4" fillId="0" borderId="13" xfId="0" applyNumberFormat="1" applyFont="1" applyFill="1" applyBorder="1" applyAlignment="1">
      <alignment horizontal="right" vertical="center"/>
    </xf>
    <xf numFmtId="225" fontId="4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/>
    </xf>
    <xf numFmtId="225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43" fontId="4" fillId="0" borderId="33" xfId="42" applyFont="1" applyFill="1" applyBorder="1" applyAlignment="1">
      <alignment/>
    </xf>
    <xf numFmtId="43" fontId="4" fillId="0" borderId="13" xfId="42" applyFont="1" applyFill="1" applyBorder="1" applyAlignment="1">
      <alignment/>
    </xf>
    <xf numFmtId="43" fontId="4" fillId="0" borderId="13" xfId="42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2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N.75'!$D$33:$O$33</c:f>
              <c:numCache/>
            </c:numRef>
          </c:xVal>
          <c:yVal>
            <c:numRef>
              <c:f>'Return N.75'!$D$34:$O$34</c:f>
              <c:numCache/>
            </c:numRef>
          </c:yVal>
          <c:smooth val="0"/>
        </c:ser>
        <c:axId val="2864717"/>
        <c:axId val="25782454"/>
      </c:scatterChart>
      <c:valAx>
        <c:axId val="28647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782454"/>
        <c:crossesAt val="100"/>
        <c:crossBetween val="midCat"/>
        <c:dispUnits/>
        <c:majorUnit val="10"/>
      </c:valAx>
      <c:valAx>
        <c:axId val="2578245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64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90775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29000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943225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12" sqref="V12"/>
    </sheetView>
  </sheetViews>
  <sheetFormatPr defaultColWidth="9.140625" defaultRowHeight="21.75"/>
  <cols>
    <col min="1" max="1" width="5.8515625" style="1" customWidth="1"/>
    <col min="2" max="2" width="10.421875" style="2" customWidth="1"/>
    <col min="3" max="3" width="8.140625" style="2" customWidth="1"/>
    <col min="4" max="4" width="10.42187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23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COUNT(J41:J57)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22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AVERAGE(J41:J57)</f>
        <v>842.6935294117648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(VAR(J41:J57))</f>
        <v>208562.76824926469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2549</v>
      </c>
      <c r="B6" s="89">
        <v>762.6</v>
      </c>
      <c r="C6" s="78"/>
      <c r="D6" s="79"/>
      <c r="E6" s="1"/>
      <c r="F6" s="2"/>
      <c r="K6" s="4" t="s">
        <v>7</v>
      </c>
      <c r="M6" s="9" t="s">
        <v>0</v>
      </c>
      <c r="T6" s="4" t="s">
        <v>8</v>
      </c>
      <c r="V6" s="10">
        <f>STDEV(J41:J57)</f>
        <v>456.68672878600785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2550</v>
      </c>
      <c r="B7" s="90">
        <v>519.25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2551</v>
      </c>
      <c r="B8" s="90">
        <v>939.5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2552</v>
      </c>
      <c r="B9" s="90">
        <v>542.6</v>
      </c>
      <c r="C9" s="12"/>
      <c r="D9" s="13"/>
      <c r="E9" s="15"/>
      <c r="F9" s="15"/>
      <c r="U9" s="2" t="s">
        <v>16</v>
      </c>
      <c r="V9" s="16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2553</v>
      </c>
      <c r="B10" s="90">
        <v>1116.33</v>
      </c>
      <c r="C10" s="12"/>
      <c r="D10" s="13"/>
      <c r="E10" s="17"/>
      <c r="F10" s="18"/>
      <c r="U10" s="2" t="s">
        <v>17</v>
      </c>
      <c r="V10" s="16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2554</v>
      </c>
      <c r="B11" s="90">
        <v>2166.88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2555</v>
      </c>
      <c r="B12" s="90">
        <v>557.5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2556</v>
      </c>
      <c r="B13" s="90">
        <v>863.4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2557</v>
      </c>
      <c r="B14" s="90">
        <v>353.55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2558</v>
      </c>
      <c r="B15" s="90">
        <v>445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2559</v>
      </c>
      <c r="B16" s="90">
        <v>1529.5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2560</v>
      </c>
      <c r="B17" s="90">
        <v>381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2561</v>
      </c>
      <c r="B18" s="90">
        <v>709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2562</v>
      </c>
      <c r="B19" s="90">
        <v>655.2</v>
      </c>
      <c r="C19" s="24"/>
      <c r="D19" s="25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2563</v>
      </c>
      <c r="B20" s="91">
        <v>1112</v>
      </c>
      <c r="C20" s="24"/>
      <c r="D20" s="25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2564</v>
      </c>
      <c r="B21" s="91">
        <v>901.48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2565</v>
      </c>
      <c r="B22" s="90">
        <v>771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23"/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23"/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23"/>
      <c r="C25" s="24"/>
      <c r="D25" s="25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3"/>
      <c r="C26" s="24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5"/>
      <c r="C29" s="27"/>
      <c r="D29" s="30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1"/>
      <c r="B30" s="76"/>
      <c r="C30" s="32"/>
      <c r="D30" s="33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4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5"/>
      <c r="C34" s="49" t="s">
        <v>2</v>
      </c>
      <c r="D34" s="50">
        <f>ROUND((((-LN(-LN(1-1/D33)))+$B$83*$B$84)/$B$83),2)</f>
        <v>776.3</v>
      </c>
      <c r="E34" s="49">
        <f aca="true" t="shared" si="1" ref="E34:O34">ROUND((((-LN(-LN(1-1/E33)))+$B$83*$B$84)/$B$83),2)</f>
        <v>1011.82</v>
      </c>
      <c r="F34" s="51">
        <f t="shared" si="1"/>
        <v>1162.55</v>
      </c>
      <c r="G34" s="51">
        <f t="shared" si="1"/>
        <v>1274.14</v>
      </c>
      <c r="H34" s="51">
        <f t="shared" si="1"/>
        <v>1362.88</v>
      </c>
      <c r="I34" s="51">
        <f t="shared" si="1"/>
        <v>1603.75</v>
      </c>
      <c r="J34" s="51">
        <f t="shared" si="1"/>
        <v>1919.93</v>
      </c>
      <c r="K34" s="51">
        <f t="shared" si="1"/>
        <v>2020.22</v>
      </c>
      <c r="L34" s="51">
        <f t="shared" si="1"/>
        <v>2329.18</v>
      </c>
      <c r="M34" s="51">
        <f t="shared" si="1"/>
        <v>2635.86</v>
      </c>
      <c r="N34" s="51">
        <f t="shared" si="1"/>
        <v>2941.42</v>
      </c>
      <c r="O34" s="51">
        <f t="shared" si="1"/>
        <v>3344.55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2"/>
      <c r="C35" s="52"/>
      <c r="D35" s="52"/>
      <c r="E35" s="1"/>
      <c r="F35" s="2"/>
      <c r="S35" s="21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5"/>
      <c r="C37" s="45"/>
      <c r="D37" s="45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21.75">
      <c r="A39" s="21"/>
      <c r="B39" s="45"/>
      <c r="C39" s="45"/>
      <c r="D39" s="45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5"/>
      <c r="C41" s="45"/>
      <c r="D41" s="45"/>
      <c r="E41" s="18"/>
      <c r="G41" s="59" t="s">
        <v>20</v>
      </c>
      <c r="I41" s="21">
        <v>2549</v>
      </c>
      <c r="J41" s="82">
        <v>762.6</v>
      </c>
      <c r="K41" s="21"/>
      <c r="S41" s="21"/>
      <c r="Y41" s="6"/>
      <c r="Z41" s="6"/>
      <c r="AA41" s="6"/>
      <c r="AB41" s="6"/>
    </row>
    <row r="42" spans="1:28" ht="21.75">
      <c r="A42" s="19"/>
      <c r="B42" s="52"/>
      <c r="C42" s="52"/>
      <c r="D42" s="52"/>
      <c r="E42" s="1"/>
      <c r="I42" s="21">
        <v>2550</v>
      </c>
      <c r="J42" s="82">
        <v>519.25</v>
      </c>
      <c r="K42" s="21"/>
      <c r="S42" s="21"/>
      <c r="Y42" s="6"/>
      <c r="Z42" s="6"/>
      <c r="AA42" s="6"/>
      <c r="AB42" s="6"/>
    </row>
    <row r="43" spans="1:28" ht="21.75">
      <c r="A43" s="19"/>
      <c r="B43" s="60"/>
      <c r="C43" s="60"/>
      <c r="D43" s="60"/>
      <c r="E43" s="1"/>
      <c r="I43" s="21">
        <v>2551</v>
      </c>
      <c r="J43" s="82">
        <v>939.5</v>
      </c>
      <c r="K43" s="21"/>
      <c r="S43" s="21"/>
      <c r="Y43" s="6"/>
      <c r="Z43" s="6"/>
      <c r="AA43" s="6"/>
      <c r="AB43" s="6"/>
    </row>
    <row r="44" spans="1:28" ht="21.75">
      <c r="A44" s="19"/>
      <c r="B44" s="52"/>
      <c r="C44" s="52"/>
      <c r="D44" s="52"/>
      <c r="E44" s="1"/>
      <c r="I44" s="21">
        <v>2552</v>
      </c>
      <c r="J44" s="82">
        <v>542.6</v>
      </c>
      <c r="K44" s="21"/>
      <c r="S44" s="21"/>
      <c r="Y44" s="6"/>
      <c r="Z44" s="6"/>
      <c r="AA44" s="6"/>
      <c r="AB44" s="6"/>
    </row>
    <row r="45" spans="1:28" ht="21.75">
      <c r="A45" s="19"/>
      <c r="B45" s="52"/>
      <c r="C45" s="52"/>
      <c r="D45" s="52"/>
      <c r="E45" s="61"/>
      <c r="I45" s="21">
        <v>2553</v>
      </c>
      <c r="J45" s="82">
        <v>1116.33</v>
      </c>
      <c r="K45" s="21"/>
      <c r="S45" s="21"/>
      <c r="Y45" s="6"/>
      <c r="Z45" s="6"/>
      <c r="AA45" s="6"/>
      <c r="AB45" s="6"/>
    </row>
    <row r="46" spans="1:28" ht="21.75">
      <c r="A46" s="62"/>
      <c r="B46" s="63"/>
      <c r="C46" s="63"/>
      <c r="D46" s="63"/>
      <c r="E46" s="61"/>
      <c r="I46" s="21">
        <v>2554</v>
      </c>
      <c r="J46" s="82">
        <v>2166.88</v>
      </c>
      <c r="K46" s="21"/>
      <c r="S46" s="21"/>
      <c r="Y46" s="6"/>
      <c r="Z46" s="6"/>
      <c r="AA46" s="6"/>
      <c r="AB46" s="6"/>
    </row>
    <row r="47" spans="1:28" ht="21.75">
      <c r="A47" s="62"/>
      <c r="B47" s="63"/>
      <c r="C47" s="63"/>
      <c r="D47" s="63"/>
      <c r="E47" s="61"/>
      <c r="I47" s="21">
        <v>2555</v>
      </c>
      <c r="J47" s="82">
        <v>557.5</v>
      </c>
      <c r="K47" s="21"/>
      <c r="S47" s="21"/>
      <c r="Y47" s="6"/>
      <c r="Z47" s="6"/>
      <c r="AA47" s="6"/>
      <c r="AB47" s="6"/>
    </row>
    <row r="48" spans="1:28" ht="21.75">
      <c r="A48" s="62"/>
      <c r="B48" s="63"/>
      <c r="C48" s="63"/>
      <c r="D48" s="63"/>
      <c r="E48" s="61"/>
      <c r="I48" s="21">
        <v>2556</v>
      </c>
      <c r="J48" s="82">
        <v>863.4</v>
      </c>
      <c r="K48" s="21"/>
      <c r="S48" s="21"/>
      <c r="Y48" s="6"/>
      <c r="Z48" s="6"/>
      <c r="AA48" s="6"/>
      <c r="AB48" s="6"/>
    </row>
    <row r="49" spans="1:28" ht="21.75">
      <c r="A49" s="62"/>
      <c r="B49" s="63"/>
      <c r="C49" s="63"/>
      <c r="D49" s="63"/>
      <c r="E49" s="61"/>
      <c r="I49" s="21">
        <v>2557</v>
      </c>
      <c r="J49" s="82">
        <v>353.55</v>
      </c>
      <c r="K49" s="21"/>
      <c r="S49" s="21"/>
      <c r="Y49" s="6"/>
      <c r="Z49" s="6"/>
      <c r="AA49" s="6"/>
      <c r="AB49" s="6"/>
    </row>
    <row r="50" spans="1:28" ht="21.75">
      <c r="A50" s="62"/>
      <c r="B50" s="63"/>
      <c r="C50" s="63"/>
      <c r="D50" s="63"/>
      <c r="E50" s="61"/>
      <c r="I50" s="21">
        <v>2558</v>
      </c>
      <c r="J50" s="82">
        <v>445</v>
      </c>
      <c r="K50" s="21"/>
      <c r="S50" s="21"/>
      <c r="Y50" s="6"/>
      <c r="Z50" s="6"/>
      <c r="AA50" s="6"/>
      <c r="AB50" s="6"/>
    </row>
    <row r="51" spans="1:28" ht="21.75">
      <c r="A51" s="62"/>
      <c r="B51" s="63"/>
      <c r="C51" s="63"/>
      <c r="D51" s="63"/>
      <c r="E51" s="61"/>
      <c r="I51" s="21">
        <v>2559</v>
      </c>
      <c r="J51" s="82">
        <v>1529.5</v>
      </c>
      <c r="K51" s="21"/>
      <c r="S51" s="21"/>
      <c r="Y51" s="6"/>
      <c r="Z51" s="6"/>
      <c r="AA51" s="6"/>
      <c r="AB51" s="6"/>
    </row>
    <row r="52" spans="1:28" ht="21.75">
      <c r="A52" s="62"/>
      <c r="B52" s="63"/>
      <c r="C52" s="63"/>
      <c r="D52" s="63"/>
      <c r="E52" s="61"/>
      <c r="I52" s="21">
        <v>2560</v>
      </c>
      <c r="J52" s="82">
        <v>381</v>
      </c>
      <c r="K52" s="21"/>
      <c r="S52" s="21"/>
      <c r="Y52" s="6"/>
      <c r="Z52" s="6"/>
      <c r="AA52" s="6"/>
      <c r="AB52" s="6"/>
    </row>
    <row r="53" spans="1:28" ht="21.75">
      <c r="A53" s="62"/>
      <c r="B53" s="63"/>
      <c r="C53" s="63"/>
      <c r="D53" s="63"/>
      <c r="E53" s="61"/>
      <c r="I53" s="21">
        <v>2561</v>
      </c>
      <c r="J53" s="82">
        <v>709</v>
      </c>
      <c r="K53" s="21"/>
      <c r="S53" s="21"/>
      <c r="Y53" s="6"/>
      <c r="Z53" s="6"/>
      <c r="AA53" s="6"/>
      <c r="AB53" s="6"/>
    </row>
    <row r="54" spans="1:28" ht="21.75">
      <c r="A54" s="62"/>
      <c r="B54" s="61"/>
      <c r="C54" s="61"/>
      <c r="D54" s="61"/>
      <c r="E54" s="61"/>
      <c r="I54" s="21">
        <v>2562</v>
      </c>
      <c r="J54" s="82">
        <v>655.2</v>
      </c>
      <c r="K54" s="21"/>
      <c r="S54" s="21"/>
      <c r="Y54" s="6"/>
      <c r="Z54" s="6"/>
      <c r="AA54" s="6"/>
      <c r="AB54" s="6"/>
    </row>
    <row r="55" spans="1:28" ht="21.75">
      <c r="A55" s="62"/>
      <c r="B55" s="61"/>
      <c r="C55" s="61"/>
      <c r="D55" s="61"/>
      <c r="E55" s="61"/>
      <c r="I55" s="21">
        <v>2563</v>
      </c>
      <c r="J55" s="82">
        <v>1112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2564</v>
      </c>
      <c r="J56" s="82">
        <v>901.48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2565</v>
      </c>
      <c r="J57" s="20">
        <v>771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/>
      <c r="J58" s="20"/>
      <c r="K58" s="21"/>
      <c r="S58" s="21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/>
      <c r="J59" s="20"/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/>
      <c r="J60" s="20"/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/>
      <c r="J61" s="21"/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/>
      <c r="J62" s="21"/>
      <c r="K62" s="21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2">
        <f>IF($A$79&gt;=6,VLOOKUP($F$78,$X$3:$AC$38,$A$79-4),VLOOKUP($A$78,$X$3:$AC$38,$A$79+1))</f>
        <v>0.51768</v>
      </c>
      <c r="C80" s="72"/>
      <c r="D80" s="72"/>
      <c r="E80" s="72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2">
        <f>IF($A$79&gt;=6,VLOOKUP($F$78,$Y$58:$AD$97,$A$79-4),VLOOKUP($A$78,$Y$58:$AD$97,$A$79+1))</f>
        <v>1.03973</v>
      </c>
      <c r="C81" s="72"/>
      <c r="D81" s="72"/>
      <c r="E81" s="72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3">
        <f>B81/V6</f>
        <v>0.002276681003548916</v>
      </c>
      <c r="C83" s="73"/>
      <c r="D83" s="73"/>
      <c r="E83" s="73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4">
        <f>V4-(B80/B83)</f>
        <v>615.3098954318464</v>
      </c>
      <c r="C84" s="73"/>
      <c r="D84" s="73"/>
      <c r="E84" s="73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4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4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4"/>
      <c r="J93" s="64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4"/>
      <c r="J94" s="64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2023-06-07T04:36:44Z</dcterms:modified>
  <cp:category/>
  <cp:version/>
  <cp:contentType/>
  <cp:contentStatus/>
</cp:coreProperties>
</file>