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190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<sst xmlns="http://schemas.openxmlformats.org/spreadsheetml/2006/main" count="168" uniqueCount="35">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</sst>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"/>
  </numFmts>
  <fonts count="56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Cordia New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4"/>
      <color indexed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5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 applyProtection="1">
      <alignment vertical="center"/>
      <protection/>
    </xf>
    <xf numFmtId="194" fontId="9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187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right" vertical="center"/>
    </xf>
    <xf numFmtId="0" fontId="15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94" fontId="9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09;&#3656;&#3634;&#3609;\STREAMGH1%20-%20N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09;&#3656;&#3634;&#3609;\STREAMGH1-%20N.7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09;&#3656;&#3634;&#3609;\STREAMGH1-%20N.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09;&#3656;&#3634;&#3609;\STREAMGH1%20-%20N.75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09;&#3656;&#3634;&#3609;\STREAMGH1%20-%20N.75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09;&#3656;&#3634;&#3609;\STREAMGH1%20-%20N.7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N.1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10.1</v>
          </cell>
          <cell r="D9">
            <v>19.08</v>
          </cell>
          <cell r="E9">
            <v>41.05</v>
          </cell>
          <cell r="F9">
            <v>116</v>
          </cell>
          <cell r="G9">
            <v>372</v>
          </cell>
          <cell r="H9">
            <v>237</v>
          </cell>
          <cell r="I9">
            <v>105.66</v>
          </cell>
          <cell r="J9">
            <v>44.35</v>
          </cell>
          <cell r="K9">
            <v>27.12</v>
          </cell>
          <cell r="L9">
            <v>20.82</v>
          </cell>
          <cell r="M9">
            <v>14.78</v>
          </cell>
          <cell r="N9">
            <v>11.15</v>
          </cell>
        </row>
        <row r="10">
          <cell r="C10">
            <v>10.45</v>
          </cell>
          <cell r="D10">
            <v>16.9</v>
          </cell>
          <cell r="E10">
            <v>40.5</v>
          </cell>
          <cell r="F10">
            <v>97.74</v>
          </cell>
          <cell r="G10">
            <v>261</v>
          </cell>
          <cell r="H10">
            <v>212.37</v>
          </cell>
          <cell r="I10">
            <v>100.89</v>
          </cell>
          <cell r="J10">
            <v>35.08</v>
          </cell>
          <cell r="K10">
            <v>27.12</v>
          </cell>
          <cell r="L10">
            <v>20.82</v>
          </cell>
          <cell r="M10">
            <v>13.14</v>
          </cell>
          <cell r="N10">
            <v>11.15</v>
          </cell>
        </row>
        <row r="11">
          <cell r="C11">
            <v>11.91</v>
          </cell>
          <cell r="D11">
            <v>17.34</v>
          </cell>
          <cell r="E11">
            <v>39.95</v>
          </cell>
          <cell r="F11">
            <v>83.3</v>
          </cell>
          <cell r="G11">
            <v>245</v>
          </cell>
          <cell r="H11">
            <v>378.6</v>
          </cell>
          <cell r="I11">
            <v>83.3</v>
          </cell>
          <cell r="J11">
            <v>34</v>
          </cell>
          <cell r="K11">
            <v>26.65</v>
          </cell>
          <cell r="L11">
            <v>20.39</v>
          </cell>
          <cell r="M11">
            <v>13.14</v>
          </cell>
          <cell r="N11">
            <v>10.8</v>
          </cell>
        </row>
        <row r="12">
          <cell r="C12">
            <v>11.91</v>
          </cell>
          <cell r="D12">
            <v>22.56</v>
          </cell>
          <cell r="E12">
            <v>33.5</v>
          </cell>
          <cell r="F12">
            <v>113.6</v>
          </cell>
          <cell r="G12">
            <v>233</v>
          </cell>
          <cell r="H12">
            <v>411.6</v>
          </cell>
          <cell r="I12">
            <v>75.54</v>
          </cell>
          <cell r="J12">
            <v>33.5</v>
          </cell>
          <cell r="K12">
            <v>26.65</v>
          </cell>
          <cell r="L12">
            <v>20.39</v>
          </cell>
          <cell r="M12">
            <v>13.14</v>
          </cell>
          <cell r="N12">
            <v>10.8</v>
          </cell>
        </row>
        <row r="13">
          <cell r="C13">
            <v>11.91</v>
          </cell>
          <cell r="D13">
            <v>25.24</v>
          </cell>
          <cell r="E13">
            <v>32</v>
          </cell>
          <cell r="F13">
            <v>91.66</v>
          </cell>
          <cell r="G13">
            <v>270</v>
          </cell>
          <cell r="H13">
            <v>368.7</v>
          </cell>
          <cell r="I13">
            <v>74.84</v>
          </cell>
          <cell r="J13">
            <v>34.54</v>
          </cell>
          <cell r="K13">
            <v>26.65</v>
          </cell>
          <cell r="L13">
            <v>19.95</v>
          </cell>
          <cell r="M13">
            <v>13.55</v>
          </cell>
          <cell r="N13">
            <v>10.45</v>
          </cell>
        </row>
        <row r="14">
          <cell r="C14">
            <v>17.34</v>
          </cell>
          <cell r="D14">
            <v>31</v>
          </cell>
          <cell r="E14">
            <v>35.08</v>
          </cell>
          <cell r="F14">
            <v>77.66</v>
          </cell>
          <cell r="G14">
            <v>126.4</v>
          </cell>
          <cell r="H14">
            <v>260</v>
          </cell>
          <cell r="I14">
            <v>72.02</v>
          </cell>
          <cell r="J14">
            <v>34</v>
          </cell>
          <cell r="K14">
            <v>25.71</v>
          </cell>
          <cell r="L14">
            <v>19.51</v>
          </cell>
          <cell r="M14">
            <v>12.73</v>
          </cell>
          <cell r="N14">
            <v>10.1</v>
          </cell>
        </row>
        <row r="15">
          <cell r="C15">
            <v>14.78</v>
          </cell>
          <cell r="D15">
            <v>22.12</v>
          </cell>
          <cell r="E15">
            <v>37.78</v>
          </cell>
          <cell r="F15">
            <v>60.94</v>
          </cell>
          <cell r="G15">
            <v>128.8</v>
          </cell>
          <cell r="H15">
            <v>227</v>
          </cell>
          <cell r="I15">
            <v>70.61</v>
          </cell>
          <cell r="J15">
            <v>33</v>
          </cell>
          <cell r="K15">
            <v>22.56</v>
          </cell>
          <cell r="L15">
            <v>19.08</v>
          </cell>
          <cell r="M15">
            <v>12.73</v>
          </cell>
          <cell r="N15">
            <v>10.45</v>
          </cell>
        </row>
        <row r="16">
          <cell r="C16">
            <v>12.32</v>
          </cell>
          <cell r="D16">
            <v>36.7</v>
          </cell>
          <cell r="E16">
            <v>51.1</v>
          </cell>
          <cell r="F16">
            <v>60.94</v>
          </cell>
          <cell r="G16">
            <v>91.66</v>
          </cell>
          <cell r="H16">
            <v>248</v>
          </cell>
          <cell r="I16">
            <v>67.29</v>
          </cell>
          <cell r="J16">
            <v>32.5</v>
          </cell>
          <cell r="K16">
            <v>22.56</v>
          </cell>
          <cell r="L16">
            <v>18.21</v>
          </cell>
          <cell r="M16">
            <v>12.32</v>
          </cell>
          <cell r="N16">
            <v>10.45</v>
          </cell>
        </row>
        <row r="17">
          <cell r="C17">
            <v>12.32</v>
          </cell>
          <cell r="D17">
            <v>31.5</v>
          </cell>
          <cell r="E17">
            <v>80.48</v>
          </cell>
          <cell r="F17">
            <v>87.1</v>
          </cell>
          <cell r="G17">
            <v>128</v>
          </cell>
          <cell r="H17">
            <v>198.5</v>
          </cell>
          <cell r="I17">
            <v>60.31</v>
          </cell>
          <cell r="J17">
            <v>32</v>
          </cell>
          <cell r="K17">
            <v>22.56</v>
          </cell>
          <cell r="L17">
            <v>20.82</v>
          </cell>
          <cell r="M17">
            <v>12.32</v>
          </cell>
          <cell r="N17">
            <v>10.1</v>
          </cell>
        </row>
        <row r="18">
          <cell r="C18">
            <v>12.32</v>
          </cell>
          <cell r="D18">
            <v>22.56</v>
          </cell>
          <cell r="E18">
            <v>48.26</v>
          </cell>
          <cell r="F18">
            <v>91.66</v>
          </cell>
          <cell r="G18">
            <v>112.02</v>
          </cell>
          <cell r="H18">
            <v>171.75</v>
          </cell>
          <cell r="I18">
            <v>59.68</v>
          </cell>
          <cell r="J18">
            <v>32</v>
          </cell>
          <cell r="K18">
            <v>22.56</v>
          </cell>
          <cell r="L18">
            <v>25.71</v>
          </cell>
          <cell r="M18">
            <v>12.32</v>
          </cell>
          <cell r="N18">
            <v>10.1</v>
          </cell>
        </row>
        <row r="20">
          <cell r="C20">
            <v>11.91</v>
          </cell>
          <cell r="D20">
            <v>19.08</v>
          </cell>
          <cell r="E20">
            <v>52.3</v>
          </cell>
          <cell r="F20">
            <v>105.66</v>
          </cell>
          <cell r="G20">
            <v>114.4</v>
          </cell>
          <cell r="H20">
            <v>166.5</v>
          </cell>
          <cell r="I20">
            <v>57.77</v>
          </cell>
          <cell r="J20">
            <v>31.5</v>
          </cell>
          <cell r="K20">
            <v>22.12</v>
          </cell>
          <cell r="L20">
            <v>29.5</v>
          </cell>
          <cell r="M20">
            <v>12.32</v>
          </cell>
          <cell r="N20">
            <v>9.75</v>
          </cell>
        </row>
        <row r="21">
          <cell r="C21">
            <v>11.91</v>
          </cell>
          <cell r="D21">
            <v>19.95</v>
          </cell>
          <cell r="E21">
            <v>48.82</v>
          </cell>
          <cell r="F21">
            <v>184.1</v>
          </cell>
          <cell r="G21">
            <v>58.41</v>
          </cell>
          <cell r="H21">
            <v>143.28</v>
          </cell>
          <cell r="I21">
            <v>56.5</v>
          </cell>
          <cell r="J21">
            <v>32.5</v>
          </cell>
          <cell r="K21">
            <v>22.12</v>
          </cell>
          <cell r="L21">
            <v>27.12</v>
          </cell>
          <cell r="M21">
            <v>12.32</v>
          </cell>
          <cell r="N21">
            <v>9.4</v>
          </cell>
        </row>
        <row r="22">
          <cell r="C22">
            <v>11.15</v>
          </cell>
          <cell r="D22">
            <v>22.56</v>
          </cell>
          <cell r="E22">
            <v>64.76</v>
          </cell>
          <cell r="F22">
            <v>219</v>
          </cell>
          <cell r="G22">
            <v>75.54</v>
          </cell>
          <cell r="H22">
            <v>215.15</v>
          </cell>
          <cell r="I22">
            <v>53.5</v>
          </cell>
          <cell r="J22">
            <v>33</v>
          </cell>
          <cell r="K22">
            <v>22.56</v>
          </cell>
          <cell r="L22">
            <v>23.43</v>
          </cell>
          <cell r="M22">
            <v>12.32</v>
          </cell>
          <cell r="N22">
            <v>9.4</v>
          </cell>
        </row>
        <row r="23">
          <cell r="C23">
            <v>10.45</v>
          </cell>
          <cell r="D23">
            <v>22.56</v>
          </cell>
          <cell r="E23">
            <v>48.82</v>
          </cell>
          <cell r="F23">
            <v>125.6</v>
          </cell>
          <cell r="G23">
            <v>72.73</v>
          </cell>
          <cell r="H23">
            <v>144.89</v>
          </cell>
          <cell r="I23">
            <v>50.5</v>
          </cell>
          <cell r="J23">
            <v>31.5</v>
          </cell>
          <cell r="K23">
            <v>22.56</v>
          </cell>
          <cell r="L23">
            <v>23.43</v>
          </cell>
          <cell r="M23">
            <v>12.32</v>
          </cell>
          <cell r="N23">
            <v>9.4</v>
          </cell>
        </row>
        <row r="24">
          <cell r="C24">
            <v>10.1</v>
          </cell>
          <cell r="D24">
            <v>20.39</v>
          </cell>
          <cell r="E24">
            <v>47.14</v>
          </cell>
          <cell r="F24">
            <v>106.45</v>
          </cell>
          <cell r="G24">
            <v>67.93</v>
          </cell>
          <cell r="H24">
            <v>136.04</v>
          </cell>
          <cell r="I24">
            <v>48.26</v>
          </cell>
          <cell r="J24">
            <v>33</v>
          </cell>
          <cell r="K24">
            <v>22.56</v>
          </cell>
          <cell r="L24">
            <v>23.43</v>
          </cell>
          <cell r="M24">
            <v>12.32</v>
          </cell>
          <cell r="N24">
            <v>9.05</v>
          </cell>
        </row>
        <row r="25">
          <cell r="C25">
            <v>10.1</v>
          </cell>
          <cell r="D25">
            <v>16.04</v>
          </cell>
          <cell r="E25">
            <v>59.68</v>
          </cell>
          <cell r="F25">
            <v>82.59</v>
          </cell>
          <cell r="G25">
            <v>60.31</v>
          </cell>
          <cell r="H25">
            <v>128</v>
          </cell>
          <cell r="I25">
            <v>48.26</v>
          </cell>
          <cell r="J25">
            <v>32.5</v>
          </cell>
          <cell r="K25">
            <v>22.12</v>
          </cell>
          <cell r="L25">
            <v>23.43</v>
          </cell>
          <cell r="M25">
            <v>12.73</v>
          </cell>
          <cell r="N25">
            <v>9.05</v>
          </cell>
        </row>
        <row r="26">
          <cell r="C26">
            <v>10.1</v>
          </cell>
          <cell r="D26">
            <v>20.39</v>
          </cell>
          <cell r="E26">
            <v>50.5</v>
          </cell>
          <cell r="F26">
            <v>102.48</v>
          </cell>
          <cell r="G26">
            <v>202.2</v>
          </cell>
          <cell r="H26">
            <v>136.04</v>
          </cell>
          <cell r="I26">
            <v>49.38</v>
          </cell>
          <cell r="J26">
            <v>32.5</v>
          </cell>
          <cell r="K26">
            <v>22.12</v>
          </cell>
          <cell r="L26">
            <v>23</v>
          </cell>
          <cell r="M26">
            <v>12.73</v>
          </cell>
          <cell r="N26">
            <v>9.05</v>
          </cell>
        </row>
        <row r="27">
          <cell r="C27">
            <v>11.15</v>
          </cell>
          <cell r="D27">
            <v>69.91</v>
          </cell>
          <cell r="E27">
            <v>65.39</v>
          </cell>
          <cell r="F27">
            <v>134.43</v>
          </cell>
          <cell r="G27">
            <v>651.8</v>
          </cell>
          <cell r="H27">
            <v>160.53</v>
          </cell>
          <cell r="I27">
            <v>47.7</v>
          </cell>
          <cell r="J27">
            <v>32</v>
          </cell>
          <cell r="K27">
            <v>22.12</v>
          </cell>
          <cell r="L27">
            <v>21.26</v>
          </cell>
          <cell r="M27">
            <v>12.73</v>
          </cell>
          <cell r="N27">
            <v>9.05</v>
          </cell>
        </row>
        <row r="28">
          <cell r="C28">
            <v>18.21</v>
          </cell>
          <cell r="D28">
            <v>51.7</v>
          </cell>
          <cell r="E28">
            <v>144.89</v>
          </cell>
          <cell r="F28">
            <v>169.13</v>
          </cell>
          <cell r="G28">
            <v>431.4</v>
          </cell>
          <cell r="H28">
            <v>132.01</v>
          </cell>
          <cell r="I28">
            <v>47.7</v>
          </cell>
          <cell r="J28">
            <v>31.5</v>
          </cell>
          <cell r="K28">
            <v>22.12</v>
          </cell>
          <cell r="L28">
            <v>19.51</v>
          </cell>
          <cell r="M28">
            <v>12.73</v>
          </cell>
          <cell r="N28">
            <v>9.05</v>
          </cell>
        </row>
        <row r="29">
          <cell r="C29">
            <v>35.62</v>
          </cell>
          <cell r="D29">
            <v>24.77</v>
          </cell>
          <cell r="E29">
            <v>153.93</v>
          </cell>
          <cell r="F29">
            <v>268</v>
          </cell>
          <cell r="G29">
            <v>306.45</v>
          </cell>
          <cell r="H29">
            <v>193.1</v>
          </cell>
          <cell r="I29">
            <v>45.46</v>
          </cell>
          <cell r="J29">
            <v>29.5</v>
          </cell>
          <cell r="K29">
            <v>21.69</v>
          </cell>
          <cell r="L29">
            <v>18.21</v>
          </cell>
          <cell r="M29">
            <v>12.73</v>
          </cell>
          <cell r="N29">
            <v>9.75</v>
          </cell>
        </row>
        <row r="31">
          <cell r="C31">
            <v>27.12</v>
          </cell>
          <cell r="D31">
            <v>27.59</v>
          </cell>
          <cell r="E31">
            <v>209.6</v>
          </cell>
          <cell r="F31">
            <v>452.45</v>
          </cell>
          <cell r="G31">
            <v>235</v>
          </cell>
          <cell r="H31">
            <v>135.23</v>
          </cell>
          <cell r="I31">
            <v>44.9</v>
          </cell>
          <cell r="J31">
            <v>29</v>
          </cell>
          <cell r="K31">
            <v>21.69</v>
          </cell>
          <cell r="L31">
            <v>18.21</v>
          </cell>
          <cell r="M31">
            <v>12.32</v>
          </cell>
          <cell r="N31">
            <v>10.1</v>
          </cell>
        </row>
        <row r="32">
          <cell r="C32">
            <v>22.56</v>
          </cell>
          <cell r="D32">
            <v>32</v>
          </cell>
          <cell r="E32">
            <v>114.4</v>
          </cell>
          <cell r="F32">
            <v>554.8</v>
          </cell>
          <cell r="G32">
            <v>179.63</v>
          </cell>
          <cell r="H32">
            <v>124.8</v>
          </cell>
          <cell r="I32">
            <v>44.35</v>
          </cell>
          <cell r="J32">
            <v>29</v>
          </cell>
          <cell r="K32">
            <v>21.69</v>
          </cell>
          <cell r="L32">
            <v>17.34</v>
          </cell>
          <cell r="M32">
            <v>11.91</v>
          </cell>
          <cell r="N32">
            <v>10.1</v>
          </cell>
        </row>
        <row r="33">
          <cell r="C33">
            <v>19.95</v>
          </cell>
          <cell r="D33">
            <v>31</v>
          </cell>
          <cell r="E33">
            <v>96.22</v>
          </cell>
          <cell r="F33">
            <v>578.95</v>
          </cell>
          <cell r="G33">
            <v>159.7</v>
          </cell>
          <cell r="H33">
            <v>116.8</v>
          </cell>
          <cell r="I33">
            <v>49.94</v>
          </cell>
          <cell r="J33">
            <v>29</v>
          </cell>
          <cell r="K33">
            <v>21.26</v>
          </cell>
          <cell r="L33">
            <v>18.21</v>
          </cell>
          <cell r="M33">
            <v>11.5</v>
          </cell>
          <cell r="N33">
            <v>10.1</v>
          </cell>
        </row>
        <row r="34">
          <cell r="C34">
            <v>12.73</v>
          </cell>
          <cell r="D34">
            <v>29.5</v>
          </cell>
          <cell r="E34">
            <v>148.98</v>
          </cell>
          <cell r="F34">
            <v>396.2</v>
          </cell>
          <cell r="G34">
            <v>192.2</v>
          </cell>
          <cell r="H34">
            <v>108.83</v>
          </cell>
          <cell r="I34">
            <v>49.94</v>
          </cell>
          <cell r="J34">
            <v>29</v>
          </cell>
          <cell r="K34">
            <v>21.26</v>
          </cell>
          <cell r="L34">
            <v>18.21</v>
          </cell>
          <cell r="M34">
            <v>11.5</v>
          </cell>
          <cell r="N34">
            <v>10.1</v>
          </cell>
        </row>
        <row r="35">
          <cell r="C35">
            <v>11.5</v>
          </cell>
          <cell r="D35">
            <v>30.5</v>
          </cell>
          <cell r="E35">
            <v>268</v>
          </cell>
          <cell r="F35">
            <v>491.55</v>
          </cell>
          <cell r="G35">
            <v>181.4</v>
          </cell>
          <cell r="H35">
            <v>116.8</v>
          </cell>
          <cell r="I35">
            <v>47.14</v>
          </cell>
          <cell r="J35">
            <v>29</v>
          </cell>
          <cell r="K35">
            <v>20.39</v>
          </cell>
          <cell r="L35">
            <v>17.78</v>
          </cell>
          <cell r="M35">
            <v>11.15</v>
          </cell>
          <cell r="N35">
            <v>10.1</v>
          </cell>
        </row>
        <row r="36">
          <cell r="C36">
            <v>13.14</v>
          </cell>
          <cell r="D36">
            <v>31.5</v>
          </cell>
          <cell r="E36">
            <v>168.25</v>
          </cell>
          <cell r="F36">
            <v>521.45</v>
          </cell>
          <cell r="G36">
            <v>261</v>
          </cell>
          <cell r="H36">
            <v>100.09</v>
          </cell>
          <cell r="I36">
            <v>47.7</v>
          </cell>
          <cell r="J36">
            <v>28.06</v>
          </cell>
          <cell r="K36">
            <v>20.39</v>
          </cell>
          <cell r="L36">
            <v>17.78</v>
          </cell>
          <cell r="M36">
            <v>11.15</v>
          </cell>
          <cell r="N36">
            <v>10.1</v>
          </cell>
        </row>
        <row r="37">
          <cell r="C37">
            <v>28.53</v>
          </cell>
          <cell r="D37">
            <v>29</v>
          </cell>
          <cell r="E37">
            <v>148.98</v>
          </cell>
          <cell r="F37">
            <v>512.25</v>
          </cell>
          <cell r="G37">
            <v>384.1</v>
          </cell>
          <cell r="H37">
            <v>90.9</v>
          </cell>
          <cell r="I37">
            <v>50.5</v>
          </cell>
          <cell r="J37">
            <v>27.12</v>
          </cell>
          <cell r="K37">
            <v>20.39</v>
          </cell>
          <cell r="L37">
            <v>16.47</v>
          </cell>
          <cell r="M37">
            <v>11.15</v>
          </cell>
          <cell r="N37">
            <v>10.1</v>
          </cell>
        </row>
        <row r="38">
          <cell r="C38">
            <v>21.26</v>
          </cell>
          <cell r="D38">
            <v>28.53</v>
          </cell>
          <cell r="E38">
            <v>236</v>
          </cell>
          <cell r="F38">
            <v>465.1</v>
          </cell>
          <cell r="G38">
            <v>339</v>
          </cell>
          <cell r="H38">
            <v>89.38</v>
          </cell>
          <cell r="I38">
            <v>44.9</v>
          </cell>
          <cell r="J38">
            <v>27.59</v>
          </cell>
          <cell r="K38">
            <v>20.39</v>
          </cell>
          <cell r="L38">
            <v>16.47</v>
          </cell>
          <cell r="M38">
            <v>11.15</v>
          </cell>
          <cell r="N38">
            <v>10.8</v>
          </cell>
        </row>
        <row r="39">
          <cell r="C39">
            <v>19.95</v>
          </cell>
          <cell r="D39">
            <v>32</v>
          </cell>
          <cell r="E39">
            <v>195.8</v>
          </cell>
          <cell r="F39">
            <v>624.2</v>
          </cell>
          <cell r="G39">
            <v>253</v>
          </cell>
          <cell r="H39">
            <v>90.14</v>
          </cell>
          <cell r="I39">
            <v>42.7</v>
          </cell>
          <cell r="J39">
            <v>27.12</v>
          </cell>
          <cell r="K39">
            <v>20.39</v>
          </cell>
          <cell r="L39">
            <v>16.04</v>
          </cell>
          <cell r="M39" t="str">
            <v/>
          </cell>
          <cell r="N39">
            <v>10.8</v>
          </cell>
        </row>
        <row r="40">
          <cell r="C40">
            <v>19.51</v>
          </cell>
          <cell r="D40">
            <v>41.05</v>
          </cell>
          <cell r="E40">
            <v>162.17</v>
          </cell>
          <cell r="F40">
            <v>466.25</v>
          </cell>
          <cell r="G40">
            <v>362.1</v>
          </cell>
          <cell r="H40">
            <v>101.68</v>
          </cell>
          <cell r="I40">
            <v>46.58</v>
          </cell>
          <cell r="J40">
            <v>27.12</v>
          </cell>
          <cell r="K40">
            <v>20.82</v>
          </cell>
          <cell r="L40">
            <v>15.6</v>
          </cell>
          <cell r="N40">
            <v>10.1</v>
          </cell>
        </row>
        <row r="41">
          <cell r="D41">
            <v>45.46</v>
          </cell>
          <cell r="F41">
            <v>416</v>
          </cell>
          <cell r="G41">
            <v>259</v>
          </cell>
          <cell r="I41">
            <v>45.46</v>
          </cell>
          <cell r="K41">
            <v>20.82</v>
          </cell>
          <cell r="L41">
            <v>15.6</v>
          </cell>
          <cell r="N41">
            <v>9.4</v>
          </cell>
        </row>
      </sheetData>
      <sheetData sheetId="19">
        <row r="3">
          <cell r="AG3" t="str">
            <v>Nam Wa</v>
          </cell>
          <cell r="AH3" t="str">
            <v>Nam Wa</v>
          </cell>
          <cell r="AI3" t="str">
            <v>Nan</v>
          </cell>
          <cell r="AJ3">
            <v>2018</v>
          </cell>
        </row>
        <row r="4">
          <cell r="AG4" t="str">
            <v>SapanThali Bridge ,Wiangsa,  Nan,N.75</v>
          </cell>
        </row>
        <row r="7">
          <cell r="C7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8.6</v>
          </cell>
          <cell r="D9">
            <v>8.6</v>
          </cell>
          <cell r="E9">
            <v>17.46</v>
          </cell>
          <cell r="F9">
            <v>8</v>
          </cell>
          <cell r="G9">
            <v>280.2</v>
          </cell>
          <cell r="H9">
            <v>260.4</v>
          </cell>
          <cell r="I9">
            <v>42.25</v>
          </cell>
          <cell r="J9">
            <v>26</v>
          </cell>
          <cell r="K9">
            <v>17.46</v>
          </cell>
          <cell r="L9">
            <v>12.4</v>
          </cell>
          <cell r="M9">
            <v>9.2</v>
          </cell>
          <cell r="N9">
            <v>7.71</v>
          </cell>
        </row>
        <row r="10">
          <cell r="C10">
            <v>8.6</v>
          </cell>
          <cell r="D10">
            <v>8.3</v>
          </cell>
          <cell r="E10">
            <v>16.35</v>
          </cell>
          <cell r="F10">
            <v>11.35</v>
          </cell>
          <cell r="G10">
            <v>180.35</v>
          </cell>
          <cell r="H10">
            <v>293.8</v>
          </cell>
          <cell r="I10">
            <v>41.7</v>
          </cell>
          <cell r="J10">
            <v>24.8</v>
          </cell>
          <cell r="K10">
            <v>17.09</v>
          </cell>
          <cell r="L10">
            <v>12.05</v>
          </cell>
          <cell r="M10">
            <v>9.2</v>
          </cell>
          <cell r="N10">
            <v>7.71</v>
          </cell>
        </row>
        <row r="11">
          <cell r="C11">
            <v>8.6</v>
          </cell>
          <cell r="D11">
            <v>8.3</v>
          </cell>
          <cell r="E11">
            <v>19.34</v>
          </cell>
          <cell r="F11">
            <v>15.98</v>
          </cell>
          <cell r="G11">
            <v>102.65</v>
          </cell>
          <cell r="H11">
            <v>349</v>
          </cell>
          <cell r="I11">
            <v>41.15</v>
          </cell>
          <cell r="J11">
            <v>24.8</v>
          </cell>
          <cell r="K11">
            <v>16.72</v>
          </cell>
          <cell r="L11">
            <v>12.05</v>
          </cell>
          <cell r="M11">
            <v>9.2</v>
          </cell>
          <cell r="N11">
            <v>7.71</v>
          </cell>
        </row>
        <row r="12">
          <cell r="C12">
            <v>8.6</v>
          </cell>
          <cell r="D12">
            <v>8.3</v>
          </cell>
          <cell r="E12">
            <v>35</v>
          </cell>
          <cell r="F12">
            <v>15.24</v>
          </cell>
          <cell r="G12">
            <v>246.1</v>
          </cell>
          <cell r="H12">
            <v>272.5</v>
          </cell>
          <cell r="I12">
            <v>41.15</v>
          </cell>
          <cell r="J12">
            <v>24.8</v>
          </cell>
          <cell r="K12">
            <v>16.35</v>
          </cell>
          <cell r="L12">
            <v>12.05</v>
          </cell>
          <cell r="M12">
            <v>8.9</v>
          </cell>
          <cell r="N12">
            <v>7.42</v>
          </cell>
        </row>
        <row r="13">
          <cell r="C13">
            <v>11.7</v>
          </cell>
          <cell r="D13">
            <v>7.71</v>
          </cell>
          <cell r="E13">
            <v>26</v>
          </cell>
          <cell r="F13">
            <v>13.1</v>
          </cell>
          <cell r="G13">
            <v>411.25</v>
          </cell>
          <cell r="H13">
            <v>217.4</v>
          </cell>
          <cell r="I13">
            <v>42.8</v>
          </cell>
          <cell r="J13">
            <v>24.8</v>
          </cell>
          <cell r="K13">
            <v>15.98</v>
          </cell>
          <cell r="L13">
            <v>12.05</v>
          </cell>
          <cell r="M13">
            <v>8.6</v>
          </cell>
          <cell r="N13">
            <v>7.42</v>
          </cell>
        </row>
        <row r="14">
          <cell r="C14">
            <v>9.8</v>
          </cell>
          <cell r="D14">
            <v>8.3</v>
          </cell>
          <cell r="E14">
            <v>26</v>
          </cell>
          <cell r="F14">
            <v>23.6</v>
          </cell>
          <cell r="G14">
            <v>349</v>
          </cell>
          <cell r="H14">
            <v>191.75</v>
          </cell>
          <cell r="I14">
            <v>45.6</v>
          </cell>
          <cell r="J14">
            <v>23.6</v>
          </cell>
          <cell r="K14">
            <v>15.98</v>
          </cell>
          <cell r="L14">
            <v>12.05</v>
          </cell>
          <cell r="M14">
            <v>8.6</v>
          </cell>
          <cell r="N14">
            <v>7.42</v>
          </cell>
        </row>
        <row r="15">
          <cell r="C15">
            <v>9.8</v>
          </cell>
          <cell r="D15">
            <v>8.3</v>
          </cell>
          <cell r="E15">
            <v>26</v>
          </cell>
          <cell r="F15">
            <v>17.09</v>
          </cell>
          <cell r="G15">
            <v>171.8</v>
          </cell>
          <cell r="H15">
            <v>179.4</v>
          </cell>
          <cell r="I15">
            <v>42.25</v>
          </cell>
          <cell r="J15">
            <v>23.2</v>
          </cell>
          <cell r="K15">
            <v>15.24</v>
          </cell>
          <cell r="L15">
            <v>11.7</v>
          </cell>
          <cell r="M15">
            <v>8.6</v>
          </cell>
          <cell r="N15">
            <v>7.13</v>
          </cell>
        </row>
        <row r="16">
          <cell r="C16">
            <v>9.8</v>
          </cell>
          <cell r="D16">
            <v>8</v>
          </cell>
          <cell r="E16">
            <v>16.72</v>
          </cell>
          <cell r="F16">
            <v>15.98</v>
          </cell>
          <cell r="G16">
            <v>135.7</v>
          </cell>
          <cell r="H16">
            <v>143.3</v>
          </cell>
          <cell r="I16">
            <v>41.15</v>
          </cell>
          <cell r="J16">
            <v>23.2</v>
          </cell>
          <cell r="K16">
            <v>15.24</v>
          </cell>
          <cell r="L16">
            <v>11.7</v>
          </cell>
          <cell r="M16">
            <v>8.6</v>
          </cell>
          <cell r="N16">
            <v>7.13</v>
          </cell>
        </row>
        <row r="17">
          <cell r="C17">
            <v>9.5</v>
          </cell>
          <cell r="D17">
            <v>7.71</v>
          </cell>
          <cell r="E17">
            <v>16.72</v>
          </cell>
          <cell r="F17">
            <v>17.09</v>
          </cell>
          <cell r="G17">
            <v>95</v>
          </cell>
          <cell r="H17">
            <v>130.95</v>
          </cell>
          <cell r="I17">
            <v>40.05</v>
          </cell>
          <cell r="J17">
            <v>23.6</v>
          </cell>
          <cell r="K17">
            <v>15.24</v>
          </cell>
          <cell r="L17">
            <v>11.35</v>
          </cell>
          <cell r="M17">
            <v>8.6</v>
          </cell>
          <cell r="N17">
            <v>7.13</v>
          </cell>
        </row>
        <row r="18">
          <cell r="C18">
            <v>8.6</v>
          </cell>
          <cell r="D18">
            <v>7.13</v>
          </cell>
          <cell r="E18">
            <v>14.87</v>
          </cell>
          <cell r="F18">
            <v>17.09</v>
          </cell>
          <cell r="G18">
            <v>265.9</v>
          </cell>
          <cell r="H18">
            <v>113.8</v>
          </cell>
          <cell r="I18">
            <v>40.05</v>
          </cell>
          <cell r="J18">
            <v>22</v>
          </cell>
          <cell r="K18">
            <v>15.24</v>
          </cell>
          <cell r="L18">
            <v>11.35</v>
          </cell>
          <cell r="M18">
            <v>8.6</v>
          </cell>
          <cell r="N18">
            <v>6.84</v>
          </cell>
        </row>
        <row r="20">
          <cell r="C20">
            <v>8.3</v>
          </cell>
          <cell r="D20">
            <v>7.13</v>
          </cell>
          <cell r="E20">
            <v>13.1</v>
          </cell>
          <cell r="F20">
            <v>16.72</v>
          </cell>
          <cell r="G20">
            <v>170.85</v>
          </cell>
          <cell r="H20">
            <v>111.15</v>
          </cell>
          <cell r="I20">
            <v>40.05</v>
          </cell>
          <cell r="J20">
            <v>22</v>
          </cell>
          <cell r="K20">
            <v>15.24</v>
          </cell>
          <cell r="L20">
            <v>11</v>
          </cell>
          <cell r="M20">
            <v>8.3</v>
          </cell>
          <cell r="N20">
            <v>6.26</v>
          </cell>
        </row>
        <row r="21">
          <cell r="C21">
            <v>8</v>
          </cell>
          <cell r="D21">
            <v>6.84</v>
          </cell>
          <cell r="E21">
            <v>8.9</v>
          </cell>
          <cell r="F21">
            <v>16.72</v>
          </cell>
          <cell r="G21">
            <v>162.3</v>
          </cell>
          <cell r="H21">
            <v>108.6</v>
          </cell>
          <cell r="I21">
            <v>40.05</v>
          </cell>
          <cell r="J21">
            <v>21.62</v>
          </cell>
          <cell r="K21">
            <v>15.24</v>
          </cell>
          <cell r="L21">
            <v>11</v>
          </cell>
          <cell r="M21">
            <v>8.3</v>
          </cell>
          <cell r="N21">
            <v>6.26</v>
          </cell>
        </row>
        <row r="22">
          <cell r="C22">
            <v>7.42</v>
          </cell>
          <cell r="D22">
            <v>6.84</v>
          </cell>
          <cell r="E22">
            <v>8.9</v>
          </cell>
          <cell r="F22">
            <v>16.35</v>
          </cell>
          <cell r="G22">
            <v>156.6</v>
          </cell>
          <cell r="H22">
            <v>103.5</v>
          </cell>
          <cell r="I22">
            <v>44.45</v>
          </cell>
          <cell r="J22">
            <v>21.62</v>
          </cell>
          <cell r="K22">
            <v>14.87</v>
          </cell>
          <cell r="L22">
            <v>10.7</v>
          </cell>
          <cell r="M22">
            <v>8</v>
          </cell>
          <cell r="N22">
            <v>6.26</v>
          </cell>
        </row>
        <row r="23">
          <cell r="C23">
            <v>7.13</v>
          </cell>
          <cell r="D23">
            <v>6.84</v>
          </cell>
          <cell r="E23">
            <v>8.6</v>
          </cell>
          <cell r="F23">
            <v>15.98</v>
          </cell>
          <cell r="G23">
            <v>132.85</v>
          </cell>
          <cell r="H23">
            <v>98.4</v>
          </cell>
          <cell r="I23">
            <v>48.6</v>
          </cell>
          <cell r="J23">
            <v>21.62</v>
          </cell>
          <cell r="K23">
            <v>14.87</v>
          </cell>
          <cell r="L23">
            <v>10.4</v>
          </cell>
          <cell r="M23">
            <v>8</v>
          </cell>
          <cell r="N23">
            <v>6.26</v>
          </cell>
        </row>
        <row r="24">
          <cell r="C24">
            <v>7.13</v>
          </cell>
          <cell r="D24">
            <v>6.84</v>
          </cell>
          <cell r="E24">
            <v>9.8</v>
          </cell>
          <cell r="F24">
            <v>15.61</v>
          </cell>
          <cell r="G24">
            <v>109.45</v>
          </cell>
          <cell r="H24">
            <v>84.5</v>
          </cell>
          <cell r="I24">
            <v>37</v>
          </cell>
          <cell r="J24">
            <v>21.24</v>
          </cell>
          <cell r="K24">
            <v>14.5</v>
          </cell>
          <cell r="L24">
            <v>10.7</v>
          </cell>
          <cell r="M24">
            <v>7.71</v>
          </cell>
          <cell r="N24">
            <v>5.97</v>
          </cell>
        </row>
        <row r="25">
          <cell r="C25">
            <v>7.13</v>
          </cell>
          <cell r="D25">
            <v>8.3</v>
          </cell>
          <cell r="E25">
            <v>12.75</v>
          </cell>
          <cell r="F25">
            <v>15.24</v>
          </cell>
          <cell r="G25">
            <v>116.5</v>
          </cell>
          <cell r="H25">
            <v>73.25</v>
          </cell>
          <cell r="I25">
            <v>35</v>
          </cell>
          <cell r="J25">
            <v>20.48</v>
          </cell>
          <cell r="K25">
            <v>14.5</v>
          </cell>
          <cell r="L25">
            <v>10.7</v>
          </cell>
          <cell r="M25">
            <v>7.71</v>
          </cell>
          <cell r="N25">
            <v>5.97</v>
          </cell>
        </row>
        <row r="26">
          <cell r="C26">
            <v>6.55</v>
          </cell>
          <cell r="D26">
            <v>8.3</v>
          </cell>
          <cell r="E26">
            <v>12.05</v>
          </cell>
          <cell r="F26">
            <v>14.87</v>
          </cell>
          <cell r="G26">
            <v>528.9</v>
          </cell>
          <cell r="H26">
            <v>68.75</v>
          </cell>
          <cell r="I26">
            <v>33.15</v>
          </cell>
          <cell r="J26">
            <v>20.1</v>
          </cell>
          <cell r="K26">
            <v>14.5</v>
          </cell>
          <cell r="L26">
            <v>10.7</v>
          </cell>
          <cell r="M26">
            <v>7.71</v>
          </cell>
          <cell r="N26">
            <v>5.97</v>
          </cell>
        </row>
        <row r="27">
          <cell r="C27">
            <v>6.55</v>
          </cell>
          <cell r="D27">
            <v>7.13</v>
          </cell>
          <cell r="E27">
            <v>16.35</v>
          </cell>
          <cell r="F27">
            <v>13.1</v>
          </cell>
          <cell r="G27">
            <v>471.7</v>
          </cell>
          <cell r="H27">
            <v>68.75</v>
          </cell>
          <cell r="I27">
            <v>30.9</v>
          </cell>
          <cell r="J27">
            <v>19.34</v>
          </cell>
          <cell r="K27">
            <v>14.15</v>
          </cell>
          <cell r="L27">
            <v>10.4</v>
          </cell>
          <cell r="M27">
            <v>7.71</v>
          </cell>
          <cell r="N27">
            <v>5.97</v>
          </cell>
        </row>
        <row r="28">
          <cell r="C28">
            <v>8.9</v>
          </cell>
          <cell r="D28">
            <v>5.39</v>
          </cell>
          <cell r="E28">
            <v>21.62</v>
          </cell>
          <cell r="F28">
            <v>13.1</v>
          </cell>
          <cell r="G28">
            <v>345.4</v>
          </cell>
          <cell r="H28">
            <v>108.6</v>
          </cell>
          <cell r="I28">
            <v>30.45</v>
          </cell>
          <cell r="J28">
            <v>18.96</v>
          </cell>
          <cell r="K28">
            <v>14.15</v>
          </cell>
          <cell r="L28">
            <v>10.4</v>
          </cell>
          <cell r="M28">
            <v>7.71</v>
          </cell>
          <cell r="N28">
            <v>5.97</v>
          </cell>
        </row>
        <row r="29">
          <cell r="C29">
            <v>8.6</v>
          </cell>
          <cell r="D29">
            <v>4.32</v>
          </cell>
          <cell r="E29">
            <v>23.6</v>
          </cell>
          <cell r="F29">
            <v>12.4</v>
          </cell>
          <cell r="G29">
            <v>242</v>
          </cell>
          <cell r="H29">
            <v>98.4</v>
          </cell>
          <cell r="I29">
            <v>30</v>
          </cell>
          <cell r="J29">
            <v>18.96</v>
          </cell>
          <cell r="K29">
            <v>14.15</v>
          </cell>
          <cell r="L29">
            <v>10.1</v>
          </cell>
          <cell r="M29">
            <v>7.71</v>
          </cell>
          <cell r="N29">
            <v>5.97</v>
          </cell>
        </row>
        <row r="31">
          <cell r="C31">
            <v>8.3</v>
          </cell>
          <cell r="D31">
            <v>6.55</v>
          </cell>
          <cell r="E31">
            <v>16.72</v>
          </cell>
          <cell r="F31">
            <v>11</v>
          </cell>
          <cell r="G31">
            <v>346.6</v>
          </cell>
          <cell r="H31">
            <v>74.75</v>
          </cell>
          <cell r="I31">
            <v>28.8</v>
          </cell>
          <cell r="J31">
            <v>18.58</v>
          </cell>
          <cell r="K31">
            <v>13.8</v>
          </cell>
          <cell r="L31">
            <v>10.1</v>
          </cell>
          <cell r="M31">
            <v>7.71</v>
          </cell>
          <cell r="N31">
            <v>5.97</v>
          </cell>
        </row>
        <row r="32">
          <cell r="C32">
            <v>8</v>
          </cell>
          <cell r="D32">
            <v>11.35</v>
          </cell>
          <cell r="E32">
            <v>12.05</v>
          </cell>
          <cell r="F32">
            <v>10.7</v>
          </cell>
          <cell r="G32">
            <v>379</v>
          </cell>
          <cell r="H32">
            <v>64.3</v>
          </cell>
          <cell r="I32">
            <v>29.2</v>
          </cell>
          <cell r="J32">
            <v>18.58</v>
          </cell>
          <cell r="K32">
            <v>13.8</v>
          </cell>
          <cell r="L32">
            <v>10.1</v>
          </cell>
          <cell r="M32">
            <v>7.71</v>
          </cell>
          <cell r="N32">
            <v>5.97</v>
          </cell>
        </row>
        <row r="33">
          <cell r="C33">
            <v>7.13</v>
          </cell>
          <cell r="D33">
            <v>8</v>
          </cell>
          <cell r="E33">
            <v>9.8</v>
          </cell>
          <cell r="F33">
            <v>18.58</v>
          </cell>
          <cell r="G33">
            <v>246.1</v>
          </cell>
          <cell r="H33">
            <v>60.8</v>
          </cell>
          <cell r="I33">
            <v>28.4</v>
          </cell>
          <cell r="J33">
            <v>18.58</v>
          </cell>
          <cell r="K33">
            <v>13.45</v>
          </cell>
          <cell r="L33">
            <v>10.1</v>
          </cell>
          <cell r="M33">
            <v>7.71</v>
          </cell>
          <cell r="N33">
            <v>5.97</v>
          </cell>
        </row>
        <row r="34">
          <cell r="C34">
            <v>7.13</v>
          </cell>
          <cell r="D34">
            <v>5.39</v>
          </cell>
          <cell r="E34">
            <v>8.6</v>
          </cell>
          <cell r="F34">
            <v>22</v>
          </cell>
          <cell r="G34">
            <v>353.8</v>
          </cell>
          <cell r="H34">
            <v>55.2</v>
          </cell>
          <cell r="I34">
            <v>26.8</v>
          </cell>
          <cell r="J34">
            <v>18.58</v>
          </cell>
          <cell r="K34">
            <v>13.1</v>
          </cell>
          <cell r="L34">
            <v>9.8</v>
          </cell>
          <cell r="M34">
            <v>7.71</v>
          </cell>
          <cell r="N34">
            <v>5.97</v>
          </cell>
        </row>
        <row r="35">
          <cell r="C35">
            <v>7.13</v>
          </cell>
          <cell r="D35">
            <v>5.68</v>
          </cell>
          <cell r="E35">
            <v>7.71</v>
          </cell>
          <cell r="F35">
            <v>38</v>
          </cell>
          <cell r="G35">
            <v>445</v>
          </cell>
          <cell r="H35">
            <v>49.2</v>
          </cell>
          <cell r="I35">
            <v>26.4</v>
          </cell>
          <cell r="J35">
            <v>18.58</v>
          </cell>
          <cell r="K35">
            <v>13.1</v>
          </cell>
          <cell r="L35">
            <v>9.5</v>
          </cell>
          <cell r="M35">
            <v>7.71</v>
          </cell>
          <cell r="N35">
            <v>5.97</v>
          </cell>
        </row>
        <row r="36">
          <cell r="C36">
            <v>8</v>
          </cell>
          <cell r="D36">
            <v>9.8</v>
          </cell>
          <cell r="E36">
            <v>8.3</v>
          </cell>
          <cell r="F36">
            <v>38</v>
          </cell>
          <cell r="G36">
            <v>405</v>
          </cell>
          <cell r="H36">
            <v>46.2</v>
          </cell>
          <cell r="I36">
            <v>26.4</v>
          </cell>
          <cell r="J36">
            <v>18.2</v>
          </cell>
          <cell r="K36">
            <v>12.75</v>
          </cell>
          <cell r="L36">
            <v>9.2</v>
          </cell>
          <cell r="M36">
            <v>7.71</v>
          </cell>
          <cell r="N36">
            <v>5.97</v>
          </cell>
        </row>
        <row r="37">
          <cell r="C37">
            <v>7.71</v>
          </cell>
          <cell r="D37">
            <v>10.7</v>
          </cell>
          <cell r="E37">
            <v>15.61</v>
          </cell>
          <cell r="F37">
            <v>70.25</v>
          </cell>
          <cell r="G37">
            <v>314.2</v>
          </cell>
          <cell r="H37">
            <v>47.4</v>
          </cell>
          <cell r="I37">
            <v>26.4</v>
          </cell>
          <cell r="J37">
            <v>17.83</v>
          </cell>
          <cell r="K37">
            <v>12.75</v>
          </cell>
          <cell r="L37">
            <v>9.2</v>
          </cell>
          <cell r="M37">
            <v>7.71</v>
          </cell>
          <cell r="N37">
            <v>5.97</v>
          </cell>
        </row>
        <row r="38">
          <cell r="C38">
            <v>8.3</v>
          </cell>
          <cell r="D38">
            <v>7.71</v>
          </cell>
          <cell r="E38">
            <v>11.35</v>
          </cell>
          <cell r="F38">
            <v>40.6</v>
          </cell>
          <cell r="G38">
            <v>334.6</v>
          </cell>
          <cell r="H38">
            <v>65.75</v>
          </cell>
          <cell r="I38">
            <v>26.4</v>
          </cell>
          <cell r="J38">
            <v>17.83</v>
          </cell>
          <cell r="K38">
            <v>12.75</v>
          </cell>
          <cell r="L38">
            <v>9.2</v>
          </cell>
          <cell r="M38">
            <v>7.71</v>
          </cell>
          <cell r="N38">
            <v>5.97</v>
          </cell>
        </row>
        <row r="39">
          <cell r="C39">
            <v>8.3</v>
          </cell>
          <cell r="D39">
            <v>6.55</v>
          </cell>
          <cell r="E39">
            <v>9.5</v>
          </cell>
          <cell r="F39">
            <v>32.7</v>
          </cell>
          <cell r="G39">
            <v>285.7</v>
          </cell>
          <cell r="H39">
            <v>51.7</v>
          </cell>
          <cell r="I39">
            <v>26</v>
          </cell>
          <cell r="J39">
            <v>17.46</v>
          </cell>
          <cell r="K39">
            <v>12.75</v>
          </cell>
          <cell r="L39">
            <v>9.2</v>
          </cell>
          <cell r="M39">
            <v>7.710000000000248</v>
          </cell>
          <cell r="N39">
            <v>5.97</v>
          </cell>
        </row>
        <row r="40">
          <cell r="C40">
            <v>8.9</v>
          </cell>
          <cell r="D40">
            <v>7.13</v>
          </cell>
          <cell r="E40">
            <v>8</v>
          </cell>
          <cell r="F40">
            <v>26.4</v>
          </cell>
          <cell r="G40">
            <v>231</v>
          </cell>
          <cell r="H40">
            <v>46.2</v>
          </cell>
          <cell r="I40">
            <v>25.6</v>
          </cell>
          <cell r="J40">
            <v>17.46</v>
          </cell>
          <cell r="K40">
            <v>12.75</v>
          </cell>
          <cell r="L40">
            <v>9.2</v>
          </cell>
          <cell r="N40">
            <v>5.97</v>
          </cell>
        </row>
        <row r="41">
          <cell r="D41">
            <v>11</v>
          </cell>
          <cell r="F41">
            <v>352.6</v>
          </cell>
          <cell r="G41">
            <v>233</v>
          </cell>
          <cell r="I41">
            <v>26</v>
          </cell>
          <cell r="K41">
            <v>12.75</v>
          </cell>
          <cell r="L41">
            <v>9.2</v>
          </cell>
          <cell r="N41">
            <v>5.97</v>
          </cell>
        </row>
      </sheetData>
      <sheetData sheetId="19">
        <row r="3">
          <cell r="AG3" t="str">
            <v>Nam Wa</v>
          </cell>
          <cell r="AH3" t="str">
            <v>Nam Wa</v>
          </cell>
          <cell r="AI3" t="str">
            <v>Nan</v>
          </cell>
          <cell r="AJ3">
            <v>2019</v>
          </cell>
        </row>
        <row r="4">
          <cell r="AG4" t="str">
            <v>SapanThali Bridge ,Wiangsa,  Nan,N.75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5.24</v>
          </cell>
          <cell r="D9">
            <v>9.96</v>
          </cell>
          <cell r="E9">
            <v>12.54</v>
          </cell>
          <cell r="F9">
            <v>26.08</v>
          </cell>
          <cell r="G9">
            <v>39.13</v>
          </cell>
          <cell r="H9">
            <v>86</v>
          </cell>
          <cell r="I9">
            <v>104.75</v>
          </cell>
          <cell r="J9">
            <v>39.64</v>
          </cell>
          <cell r="K9">
            <v>21.82</v>
          </cell>
          <cell r="L9">
            <v>14.82</v>
          </cell>
          <cell r="M9">
            <v>10.32</v>
          </cell>
          <cell r="N9">
            <v>7.8</v>
          </cell>
        </row>
        <row r="10">
          <cell r="C10">
            <v>5.24</v>
          </cell>
          <cell r="D10">
            <v>9.96</v>
          </cell>
          <cell r="E10">
            <v>31.16</v>
          </cell>
          <cell r="F10">
            <v>104</v>
          </cell>
          <cell r="G10">
            <v>118.5</v>
          </cell>
          <cell r="H10">
            <v>79.35</v>
          </cell>
          <cell r="I10">
            <v>100.25</v>
          </cell>
          <cell r="J10">
            <v>36.1</v>
          </cell>
          <cell r="K10">
            <v>21.4</v>
          </cell>
          <cell r="L10">
            <v>14.44</v>
          </cell>
          <cell r="M10">
            <v>10.32</v>
          </cell>
          <cell r="N10">
            <v>7.8</v>
          </cell>
        </row>
        <row r="11">
          <cell r="C11">
            <v>5.24</v>
          </cell>
          <cell r="D11">
            <v>9.96</v>
          </cell>
          <cell r="E11">
            <v>23.93</v>
          </cell>
          <cell r="F11">
            <v>102.5</v>
          </cell>
          <cell r="G11">
            <v>540.05</v>
          </cell>
          <cell r="H11">
            <v>77.4</v>
          </cell>
          <cell r="I11">
            <v>92.75</v>
          </cell>
          <cell r="J11">
            <v>34.6</v>
          </cell>
          <cell r="K11">
            <v>20.98</v>
          </cell>
          <cell r="L11">
            <v>14.44</v>
          </cell>
          <cell r="M11">
            <v>10.32</v>
          </cell>
          <cell r="N11">
            <v>7.8</v>
          </cell>
        </row>
        <row r="12">
          <cell r="C12">
            <v>5.24</v>
          </cell>
          <cell r="D12">
            <v>9.96</v>
          </cell>
          <cell r="E12">
            <v>18.48</v>
          </cell>
          <cell r="F12">
            <v>47.34</v>
          </cell>
          <cell r="G12">
            <v>775.4</v>
          </cell>
          <cell r="H12">
            <v>116.8</v>
          </cell>
          <cell r="I12">
            <v>89.75</v>
          </cell>
          <cell r="J12">
            <v>34.1</v>
          </cell>
          <cell r="K12">
            <v>20.98</v>
          </cell>
          <cell r="L12">
            <v>14.06</v>
          </cell>
          <cell r="M12">
            <v>9.6</v>
          </cell>
          <cell r="N12">
            <v>10.68</v>
          </cell>
        </row>
        <row r="13">
          <cell r="C13">
            <v>5.24</v>
          </cell>
          <cell r="D13">
            <v>9.6</v>
          </cell>
          <cell r="E13">
            <v>14.06</v>
          </cell>
          <cell r="F13">
            <v>64.5</v>
          </cell>
          <cell r="G13">
            <v>450.4</v>
          </cell>
          <cell r="H13">
            <v>180</v>
          </cell>
          <cell r="I13">
            <v>80.75</v>
          </cell>
          <cell r="J13">
            <v>32.6</v>
          </cell>
          <cell r="K13">
            <v>20.56</v>
          </cell>
          <cell r="L13">
            <v>14.06</v>
          </cell>
          <cell r="M13">
            <v>9.6</v>
          </cell>
          <cell r="N13">
            <v>17.25</v>
          </cell>
        </row>
        <row r="14">
          <cell r="C14">
            <v>5.24</v>
          </cell>
          <cell r="D14">
            <v>9.6</v>
          </cell>
          <cell r="E14">
            <v>89</v>
          </cell>
          <cell r="F14">
            <v>86.75</v>
          </cell>
          <cell r="G14">
            <v>271</v>
          </cell>
          <cell r="H14">
            <v>93.5</v>
          </cell>
          <cell r="I14">
            <v>101.75</v>
          </cell>
          <cell r="J14">
            <v>33.1</v>
          </cell>
          <cell r="K14">
            <v>20.56</v>
          </cell>
          <cell r="L14">
            <v>14.06</v>
          </cell>
          <cell r="M14">
            <v>9.96</v>
          </cell>
          <cell r="N14">
            <v>11.78</v>
          </cell>
        </row>
        <row r="15">
          <cell r="C15">
            <v>5.24</v>
          </cell>
          <cell r="D15">
            <v>9.24</v>
          </cell>
          <cell r="E15">
            <v>33.1</v>
          </cell>
          <cell r="F15">
            <v>66.38</v>
          </cell>
          <cell r="G15">
            <v>201</v>
          </cell>
          <cell r="H15">
            <v>100.25</v>
          </cell>
          <cell r="I15">
            <v>86</v>
          </cell>
          <cell r="J15">
            <v>35.1</v>
          </cell>
          <cell r="K15">
            <v>19.3</v>
          </cell>
          <cell r="L15">
            <v>14.06</v>
          </cell>
          <cell r="M15">
            <v>9.24</v>
          </cell>
          <cell r="N15">
            <v>9.6</v>
          </cell>
        </row>
        <row r="16">
          <cell r="C16">
            <v>5.24</v>
          </cell>
          <cell r="D16">
            <v>7.8</v>
          </cell>
          <cell r="E16">
            <v>26.08</v>
          </cell>
          <cell r="F16">
            <v>55.75</v>
          </cell>
          <cell r="G16">
            <v>215.1</v>
          </cell>
          <cell r="H16">
            <v>182</v>
          </cell>
          <cell r="I16">
            <v>74.15</v>
          </cell>
          <cell r="J16">
            <v>30.2</v>
          </cell>
          <cell r="K16">
            <v>18.89</v>
          </cell>
          <cell r="L16">
            <v>14.06</v>
          </cell>
          <cell r="M16">
            <v>8.88</v>
          </cell>
          <cell r="N16">
            <v>8.88</v>
          </cell>
        </row>
        <row r="17">
          <cell r="C17">
            <v>5.24</v>
          </cell>
          <cell r="D17">
            <v>8.52</v>
          </cell>
          <cell r="E17">
            <v>26.94</v>
          </cell>
          <cell r="F17">
            <v>41.68</v>
          </cell>
          <cell r="G17">
            <v>153.1</v>
          </cell>
          <cell r="H17">
            <v>297.8</v>
          </cell>
          <cell r="I17">
            <v>67.65</v>
          </cell>
          <cell r="J17">
            <v>29.24</v>
          </cell>
          <cell r="K17">
            <v>19.3</v>
          </cell>
          <cell r="L17">
            <v>13.68</v>
          </cell>
          <cell r="M17">
            <v>10.68</v>
          </cell>
          <cell r="N17">
            <v>8.52</v>
          </cell>
        </row>
        <row r="18">
          <cell r="C18">
            <v>5.56</v>
          </cell>
          <cell r="D18">
            <v>8.52</v>
          </cell>
          <cell r="E18">
            <v>22.24</v>
          </cell>
          <cell r="F18">
            <v>38.62</v>
          </cell>
          <cell r="G18">
            <v>126.15</v>
          </cell>
          <cell r="H18">
            <v>182</v>
          </cell>
          <cell r="I18">
            <v>63.25</v>
          </cell>
          <cell r="J18">
            <v>28.28</v>
          </cell>
          <cell r="K18">
            <v>19.3</v>
          </cell>
          <cell r="L18">
            <v>13.68</v>
          </cell>
          <cell r="M18">
            <v>20.14</v>
          </cell>
          <cell r="N18">
            <v>8.52</v>
          </cell>
        </row>
        <row r="20">
          <cell r="C20">
            <v>8.16</v>
          </cell>
          <cell r="D20">
            <v>8.16</v>
          </cell>
          <cell r="E20">
            <v>18.48</v>
          </cell>
          <cell r="F20">
            <v>31.64</v>
          </cell>
          <cell r="G20">
            <v>109.25</v>
          </cell>
          <cell r="H20">
            <v>158.5</v>
          </cell>
          <cell r="I20">
            <v>60.75</v>
          </cell>
          <cell r="J20">
            <v>28.28</v>
          </cell>
          <cell r="K20">
            <v>18.89</v>
          </cell>
          <cell r="L20">
            <v>13.68</v>
          </cell>
          <cell r="M20">
            <v>15.2</v>
          </cell>
          <cell r="N20">
            <v>8.52</v>
          </cell>
        </row>
        <row r="21">
          <cell r="C21">
            <v>7.48</v>
          </cell>
          <cell r="D21">
            <v>12.54</v>
          </cell>
          <cell r="E21">
            <v>14.44</v>
          </cell>
          <cell r="F21">
            <v>29.72</v>
          </cell>
          <cell r="G21">
            <v>114.25</v>
          </cell>
          <cell r="H21">
            <v>145.9</v>
          </cell>
          <cell r="I21">
            <v>60.75</v>
          </cell>
          <cell r="J21">
            <v>28.28</v>
          </cell>
          <cell r="K21">
            <v>19.3</v>
          </cell>
          <cell r="L21">
            <v>13.68</v>
          </cell>
          <cell r="M21">
            <v>11.78</v>
          </cell>
          <cell r="N21">
            <v>8.88</v>
          </cell>
        </row>
        <row r="22">
          <cell r="C22">
            <v>6.84</v>
          </cell>
          <cell r="D22">
            <v>8.16</v>
          </cell>
          <cell r="E22">
            <v>11.4</v>
          </cell>
          <cell r="F22">
            <v>45.6</v>
          </cell>
          <cell r="G22">
            <v>116.8</v>
          </cell>
          <cell r="H22">
            <v>141.4</v>
          </cell>
          <cell r="I22">
            <v>54.5</v>
          </cell>
          <cell r="J22">
            <v>27.8</v>
          </cell>
          <cell r="K22">
            <v>18.89</v>
          </cell>
          <cell r="L22">
            <v>13.3</v>
          </cell>
          <cell r="M22">
            <v>9.6</v>
          </cell>
          <cell r="N22">
            <v>8.16</v>
          </cell>
        </row>
        <row r="23">
          <cell r="C23">
            <v>5.56</v>
          </cell>
          <cell r="D23">
            <v>6.52</v>
          </cell>
          <cell r="E23">
            <v>12.54</v>
          </cell>
          <cell r="F23">
            <v>106.25</v>
          </cell>
          <cell r="G23">
            <v>241.5</v>
          </cell>
          <cell r="H23">
            <v>154.9</v>
          </cell>
          <cell r="I23">
            <v>50.3</v>
          </cell>
          <cell r="J23">
            <v>28.28</v>
          </cell>
          <cell r="K23">
            <v>17.66</v>
          </cell>
          <cell r="L23">
            <v>13.3</v>
          </cell>
          <cell r="M23">
            <v>9.6</v>
          </cell>
          <cell r="N23">
            <v>8.16</v>
          </cell>
        </row>
        <row r="24">
          <cell r="C24">
            <v>5.56</v>
          </cell>
          <cell r="D24">
            <v>5.56</v>
          </cell>
          <cell r="E24">
            <v>17.25</v>
          </cell>
          <cell r="F24">
            <v>115.1</v>
          </cell>
          <cell r="G24">
            <v>421</v>
          </cell>
          <cell r="H24">
            <v>126.15</v>
          </cell>
          <cell r="I24">
            <v>50.9</v>
          </cell>
          <cell r="J24">
            <v>26.51</v>
          </cell>
          <cell r="K24">
            <v>17.25</v>
          </cell>
          <cell r="L24">
            <v>13.3</v>
          </cell>
          <cell r="M24">
            <v>9.6</v>
          </cell>
          <cell r="N24">
            <v>8.16</v>
          </cell>
        </row>
        <row r="25">
          <cell r="C25">
            <v>5.56</v>
          </cell>
          <cell r="D25">
            <v>5.56</v>
          </cell>
          <cell r="E25">
            <v>55.12</v>
          </cell>
          <cell r="F25">
            <v>43.28</v>
          </cell>
          <cell r="G25">
            <v>436.4</v>
          </cell>
          <cell r="H25">
            <v>100.25</v>
          </cell>
          <cell r="I25">
            <v>49.1</v>
          </cell>
          <cell r="J25">
            <v>26.08</v>
          </cell>
          <cell r="K25">
            <v>17.25</v>
          </cell>
          <cell r="L25">
            <v>12.92</v>
          </cell>
          <cell r="M25">
            <v>9.24</v>
          </cell>
          <cell r="N25">
            <v>8.16</v>
          </cell>
        </row>
        <row r="26">
          <cell r="C26">
            <v>5.56</v>
          </cell>
          <cell r="D26">
            <v>5.24</v>
          </cell>
          <cell r="E26">
            <v>38.62</v>
          </cell>
          <cell r="F26">
            <v>38.62</v>
          </cell>
          <cell r="G26">
            <v>362.2</v>
          </cell>
          <cell r="H26">
            <v>78.7</v>
          </cell>
          <cell r="I26">
            <v>52.1</v>
          </cell>
          <cell r="J26">
            <v>26.08</v>
          </cell>
          <cell r="K26">
            <v>16.84</v>
          </cell>
          <cell r="L26">
            <v>12.92</v>
          </cell>
          <cell r="M26">
            <v>9.24</v>
          </cell>
          <cell r="N26">
            <v>8.16</v>
          </cell>
        </row>
        <row r="27">
          <cell r="C27">
            <v>5.56</v>
          </cell>
          <cell r="D27">
            <v>5.24</v>
          </cell>
          <cell r="E27">
            <v>42.7</v>
          </cell>
          <cell r="F27">
            <v>39.64</v>
          </cell>
          <cell r="G27">
            <v>395.8</v>
          </cell>
          <cell r="H27">
            <v>83.75</v>
          </cell>
          <cell r="I27">
            <v>48.5</v>
          </cell>
          <cell r="J27">
            <v>25.65</v>
          </cell>
          <cell r="K27">
            <v>16.84</v>
          </cell>
          <cell r="L27">
            <v>12.92</v>
          </cell>
          <cell r="M27">
            <v>9.24</v>
          </cell>
          <cell r="N27">
            <v>8.16</v>
          </cell>
        </row>
        <row r="28">
          <cell r="C28">
            <v>5.56</v>
          </cell>
          <cell r="D28">
            <v>5.24</v>
          </cell>
          <cell r="E28">
            <v>133.3</v>
          </cell>
          <cell r="F28">
            <v>36.1</v>
          </cell>
          <cell r="G28">
            <v>386</v>
          </cell>
          <cell r="H28">
            <v>74.8</v>
          </cell>
          <cell r="I28">
            <v>49.1</v>
          </cell>
          <cell r="J28">
            <v>25.22</v>
          </cell>
          <cell r="K28">
            <v>16.43</v>
          </cell>
          <cell r="L28">
            <v>12.54</v>
          </cell>
          <cell r="M28">
            <v>9.24</v>
          </cell>
          <cell r="N28">
            <v>7.8</v>
          </cell>
        </row>
        <row r="29">
          <cell r="C29">
            <v>5.56</v>
          </cell>
          <cell r="D29">
            <v>5.88</v>
          </cell>
          <cell r="E29">
            <v>52.1</v>
          </cell>
          <cell r="F29">
            <v>28.76</v>
          </cell>
          <cell r="G29">
            <v>263.8</v>
          </cell>
          <cell r="H29">
            <v>163</v>
          </cell>
          <cell r="I29">
            <v>45.6</v>
          </cell>
          <cell r="J29">
            <v>24.79</v>
          </cell>
          <cell r="K29">
            <v>16.43</v>
          </cell>
          <cell r="L29">
            <v>12.16</v>
          </cell>
          <cell r="M29">
            <v>9.6</v>
          </cell>
          <cell r="N29">
            <v>7.48</v>
          </cell>
        </row>
        <row r="31">
          <cell r="C31">
            <v>5.24</v>
          </cell>
          <cell r="D31">
            <v>6.52</v>
          </cell>
          <cell r="E31">
            <v>58.87</v>
          </cell>
          <cell r="F31">
            <v>52.1</v>
          </cell>
          <cell r="G31">
            <v>730.6</v>
          </cell>
          <cell r="H31">
            <v>367.8</v>
          </cell>
          <cell r="I31">
            <v>43.86</v>
          </cell>
          <cell r="J31">
            <v>24.36</v>
          </cell>
          <cell r="K31">
            <v>16.43</v>
          </cell>
          <cell r="L31">
            <v>12.16</v>
          </cell>
          <cell r="M31">
            <v>9.6</v>
          </cell>
          <cell r="N31">
            <v>7.48</v>
          </cell>
        </row>
        <row r="32">
          <cell r="C32">
            <v>4.92</v>
          </cell>
          <cell r="D32">
            <v>6.52</v>
          </cell>
          <cell r="E32">
            <v>42.19</v>
          </cell>
          <cell r="F32">
            <v>49.1</v>
          </cell>
          <cell r="G32">
            <v>749.8</v>
          </cell>
          <cell r="H32">
            <v>237.1</v>
          </cell>
          <cell r="I32">
            <v>44.44</v>
          </cell>
          <cell r="J32">
            <v>24.36</v>
          </cell>
          <cell r="K32">
            <v>16.43</v>
          </cell>
          <cell r="L32">
            <v>12.16</v>
          </cell>
          <cell r="M32">
            <v>9.6</v>
          </cell>
          <cell r="N32">
            <v>7.16</v>
          </cell>
        </row>
        <row r="33">
          <cell r="C33">
            <v>4.92</v>
          </cell>
          <cell r="D33">
            <v>6.52</v>
          </cell>
          <cell r="E33">
            <v>32.12</v>
          </cell>
          <cell r="F33">
            <v>51.5</v>
          </cell>
          <cell r="G33">
            <v>451.8</v>
          </cell>
          <cell r="H33">
            <v>160.3</v>
          </cell>
          <cell r="I33">
            <v>45.02</v>
          </cell>
          <cell r="J33">
            <v>23.93</v>
          </cell>
          <cell r="K33">
            <v>16.02</v>
          </cell>
          <cell r="L33">
            <v>12.16</v>
          </cell>
          <cell r="M33">
            <v>9.96</v>
          </cell>
          <cell r="N33">
            <v>6.84</v>
          </cell>
        </row>
        <row r="34">
          <cell r="C34">
            <v>6.2</v>
          </cell>
          <cell r="D34">
            <v>6.52</v>
          </cell>
          <cell r="E34">
            <v>28.28</v>
          </cell>
          <cell r="F34">
            <v>60.13</v>
          </cell>
          <cell r="G34">
            <v>311.8</v>
          </cell>
          <cell r="H34">
            <v>253</v>
          </cell>
          <cell r="I34">
            <v>44.44</v>
          </cell>
          <cell r="J34">
            <v>23.93</v>
          </cell>
          <cell r="K34">
            <v>16.02</v>
          </cell>
          <cell r="L34">
            <v>12.16</v>
          </cell>
          <cell r="M34">
            <v>9.96</v>
          </cell>
          <cell r="N34">
            <v>6.84</v>
          </cell>
        </row>
        <row r="35">
          <cell r="C35">
            <v>12.16</v>
          </cell>
          <cell r="D35">
            <v>5.56</v>
          </cell>
          <cell r="E35">
            <v>28.76</v>
          </cell>
          <cell r="F35">
            <v>42.19</v>
          </cell>
          <cell r="G35">
            <v>239.3</v>
          </cell>
          <cell r="H35">
            <v>214</v>
          </cell>
          <cell r="I35">
            <v>38.62</v>
          </cell>
          <cell r="J35">
            <v>23.93</v>
          </cell>
          <cell r="K35">
            <v>15.61</v>
          </cell>
          <cell r="L35">
            <v>12.16</v>
          </cell>
          <cell r="M35">
            <v>9.6</v>
          </cell>
          <cell r="N35">
            <v>6.84</v>
          </cell>
        </row>
        <row r="36">
          <cell r="C36">
            <v>20.56</v>
          </cell>
          <cell r="D36">
            <v>5.56</v>
          </cell>
          <cell r="E36">
            <v>31.16</v>
          </cell>
          <cell r="F36">
            <v>37.1</v>
          </cell>
          <cell r="G36">
            <v>186</v>
          </cell>
          <cell r="H36">
            <v>176</v>
          </cell>
          <cell r="I36">
            <v>37.1</v>
          </cell>
          <cell r="J36">
            <v>23.5</v>
          </cell>
          <cell r="K36">
            <v>15.2</v>
          </cell>
          <cell r="L36">
            <v>11.78</v>
          </cell>
          <cell r="M36">
            <v>8.88</v>
          </cell>
          <cell r="N36">
            <v>6.84</v>
          </cell>
        </row>
        <row r="37">
          <cell r="C37">
            <v>14.44</v>
          </cell>
          <cell r="D37">
            <v>5.24</v>
          </cell>
          <cell r="E37">
            <v>86.75</v>
          </cell>
          <cell r="F37">
            <v>35.6</v>
          </cell>
          <cell r="G37">
            <v>180</v>
          </cell>
          <cell r="H37">
            <v>156.7</v>
          </cell>
          <cell r="I37">
            <v>36.6</v>
          </cell>
          <cell r="J37">
            <v>23.5</v>
          </cell>
          <cell r="K37">
            <v>15.61</v>
          </cell>
          <cell r="L37">
            <v>11.78</v>
          </cell>
          <cell r="M37">
            <v>8.52</v>
          </cell>
          <cell r="N37">
            <v>7.48</v>
          </cell>
        </row>
        <row r="38">
          <cell r="C38">
            <v>17.66</v>
          </cell>
          <cell r="D38">
            <v>5.24</v>
          </cell>
          <cell r="E38">
            <v>41.68</v>
          </cell>
          <cell r="F38">
            <v>34.1</v>
          </cell>
          <cell r="G38">
            <v>165</v>
          </cell>
          <cell r="H38">
            <v>167</v>
          </cell>
          <cell r="I38">
            <v>36.1</v>
          </cell>
          <cell r="J38">
            <v>23.08</v>
          </cell>
          <cell r="K38">
            <v>15.61</v>
          </cell>
          <cell r="L38">
            <v>11.78</v>
          </cell>
          <cell r="M38">
            <v>8.52</v>
          </cell>
          <cell r="N38">
            <v>7.48</v>
          </cell>
        </row>
        <row r="39">
          <cell r="C39">
            <v>13.3</v>
          </cell>
          <cell r="D39">
            <v>5.24</v>
          </cell>
          <cell r="E39">
            <v>44.44</v>
          </cell>
          <cell r="F39">
            <v>33.6</v>
          </cell>
          <cell r="G39">
            <v>112.55</v>
          </cell>
          <cell r="H39">
            <v>157.6</v>
          </cell>
          <cell r="I39">
            <v>35.6</v>
          </cell>
          <cell r="J39">
            <v>22.24</v>
          </cell>
          <cell r="K39">
            <v>15.61</v>
          </cell>
          <cell r="L39">
            <v>11.4</v>
          </cell>
          <cell r="M39" t="str">
            <v/>
          </cell>
          <cell r="N39">
            <v>7.16</v>
          </cell>
        </row>
        <row r="40">
          <cell r="C40">
            <v>11.4</v>
          </cell>
          <cell r="D40">
            <v>8.16</v>
          </cell>
          <cell r="E40">
            <v>31.64</v>
          </cell>
          <cell r="F40">
            <v>34.6</v>
          </cell>
          <cell r="G40">
            <v>104</v>
          </cell>
          <cell r="H40">
            <v>116.8</v>
          </cell>
          <cell r="I40">
            <v>36.1</v>
          </cell>
          <cell r="J40">
            <v>21.82</v>
          </cell>
          <cell r="K40">
            <v>15.61</v>
          </cell>
          <cell r="L40">
            <v>11.04</v>
          </cell>
          <cell r="N40">
            <v>7.16</v>
          </cell>
        </row>
        <row r="41">
          <cell r="D41">
            <v>8.16</v>
          </cell>
          <cell r="F41">
            <v>29.72</v>
          </cell>
          <cell r="G41">
            <v>104</v>
          </cell>
          <cell r="I41">
            <v>46.18</v>
          </cell>
          <cell r="K41">
            <v>15.2</v>
          </cell>
          <cell r="L41">
            <v>10.32</v>
          </cell>
          <cell r="N41">
            <v>7.16</v>
          </cell>
        </row>
      </sheetData>
      <sheetData sheetId="19">
        <row r="3">
          <cell r="AG3" t="str">
            <v>Nam Wa</v>
          </cell>
          <cell r="AH3" t="str">
            <v>Nan</v>
          </cell>
          <cell r="AI3" t="str">
            <v>Nan</v>
          </cell>
          <cell r="AJ3">
            <v>2020</v>
          </cell>
        </row>
        <row r="4">
          <cell r="AG4" t="str">
            <v>SapanThali Bridge ,Wiangsa,  Nan,N.75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7.5</v>
          </cell>
          <cell r="D9">
            <v>16.4</v>
          </cell>
          <cell r="E9">
            <v>9.86</v>
          </cell>
          <cell r="F9">
            <v>78.9</v>
          </cell>
          <cell r="G9">
            <v>138.9</v>
          </cell>
          <cell r="H9">
            <v>78.9</v>
          </cell>
          <cell r="I9">
            <v>84</v>
          </cell>
          <cell r="J9">
            <v>67.7</v>
          </cell>
          <cell r="K9">
            <v>19.9</v>
          </cell>
          <cell r="L9">
            <v>14.5</v>
          </cell>
          <cell r="M9">
            <v>10.48</v>
          </cell>
          <cell r="N9">
            <v>9.55</v>
          </cell>
        </row>
        <row r="10">
          <cell r="C10">
            <v>7</v>
          </cell>
          <cell r="D10">
            <v>17.16</v>
          </cell>
          <cell r="E10">
            <v>9.24</v>
          </cell>
          <cell r="F10">
            <v>48</v>
          </cell>
          <cell r="G10">
            <v>129.9</v>
          </cell>
          <cell r="H10">
            <v>60.6</v>
          </cell>
          <cell r="I10">
            <v>115.4</v>
          </cell>
          <cell r="J10">
            <v>46.8</v>
          </cell>
          <cell r="K10">
            <v>19.9</v>
          </cell>
          <cell r="L10">
            <v>14.16</v>
          </cell>
          <cell r="M10">
            <v>10.48</v>
          </cell>
          <cell r="N10">
            <v>9.24</v>
          </cell>
        </row>
        <row r="11">
          <cell r="C11">
            <v>7.25</v>
          </cell>
          <cell r="D11">
            <v>15.64</v>
          </cell>
          <cell r="E11">
            <v>9.86</v>
          </cell>
          <cell r="F11">
            <v>35.5</v>
          </cell>
          <cell r="G11">
            <v>170.7</v>
          </cell>
          <cell r="H11">
            <v>65.72</v>
          </cell>
          <cell r="I11">
            <v>89.25</v>
          </cell>
          <cell r="J11">
            <v>45.6</v>
          </cell>
          <cell r="K11">
            <v>19.5</v>
          </cell>
          <cell r="L11">
            <v>14.16</v>
          </cell>
          <cell r="M11">
            <v>10.17</v>
          </cell>
          <cell r="N11">
            <v>9.24</v>
          </cell>
        </row>
        <row r="12">
          <cell r="C12">
            <v>9.86</v>
          </cell>
          <cell r="D12">
            <v>13.48</v>
          </cell>
          <cell r="E12">
            <v>8.93</v>
          </cell>
          <cell r="F12">
            <v>34</v>
          </cell>
          <cell r="G12">
            <v>194.45</v>
          </cell>
          <cell r="H12">
            <v>64.44</v>
          </cell>
          <cell r="I12">
            <v>84</v>
          </cell>
          <cell r="J12">
            <v>40.9</v>
          </cell>
          <cell r="K12">
            <v>19.1</v>
          </cell>
          <cell r="L12">
            <v>14.16</v>
          </cell>
          <cell r="M12">
            <v>9.86</v>
          </cell>
          <cell r="N12">
            <v>9.24</v>
          </cell>
        </row>
        <row r="13">
          <cell r="C13">
            <v>17.16</v>
          </cell>
          <cell r="D13">
            <v>11.78</v>
          </cell>
          <cell r="E13">
            <v>8</v>
          </cell>
          <cell r="F13">
            <v>29.62</v>
          </cell>
          <cell r="G13">
            <v>175.45</v>
          </cell>
          <cell r="H13">
            <v>59.96</v>
          </cell>
          <cell r="I13">
            <v>74.7</v>
          </cell>
          <cell r="J13">
            <v>36</v>
          </cell>
          <cell r="K13">
            <v>18.7</v>
          </cell>
          <cell r="L13">
            <v>13.82</v>
          </cell>
          <cell r="M13">
            <v>10.17</v>
          </cell>
          <cell r="N13">
            <v>9.24</v>
          </cell>
        </row>
        <row r="14">
          <cell r="C14">
            <v>20.3</v>
          </cell>
          <cell r="D14">
            <v>11.44</v>
          </cell>
          <cell r="E14">
            <v>8.31</v>
          </cell>
          <cell r="F14">
            <v>26.8</v>
          </cell>
          <cell r="G14">
            <v>139.8</v>
          </cell>
          <cell r="H14">
            <v>66.36</v>
          </cell>
          <cell r="I14">
            <v>65.72</v>
          </cell>
          <cell r="J14">
            <v>31.5</v>
          </cell>
          <cell r="K14">
            <v>18.3</v>
          </cell>
          <cell r="L14">
            <v>13.14</v>
          </cell>
          <cell r="M14">
            <v>10.79</v>
          </cell>
          <cell r="N14">
            <v>9.24</v>
          </cell>
        </row>
        <row r="15">
          <cell r="C15">
            <v>29.62</v>
          </cell>
          <cell r="D15">
            <v>11.78</v>
          </cell>
          <cell r="E15">
            <v>11.44</v>
          </cell>
          <cell r="F15">
            <v>51.72</v>
          </cell>
          <cell r="G15">
            <v>112.85</v>
          </cell>
          <cell r="H15">
            <v>60.6</v>
          </cell>
          <cell r="I15">
            <v>68.4</v>
          </cell>
          <cell r="J15">
            <v>31.5</v>
          </cell>
          <cell r="K15">
            <v>17.92</v>
          </cell>
          <cell r="L15">
            <v>13.14</v>
          </cell>
          <cell r="M15">
            <v>11.1</v>
          </cell>
          <cell r="N15">
            <v>9.24</v>
          </cell>
        </row>
        <row r="16">
          <cell r="C16">
            <v>24.55</v>
          </cell>
          <cell r="D16">
            <v>10.48</v>
          </cell>
          <cell r="E16">
            <v>11.44</v>
          </cell>
          <cell r="F16">
            <v>45</v>
          </cell>
          <cell r="G16">
            <v>92.25</v>
          </cell>
          <cell r="H16">
            <v>71.9</v>
          </cell>
          <cell r="I16">
            <v>59.96</v>
          </cell>
          <cell r="J16">
            <v>31.5</v>
          </cell>
          <cell r="K16">
            <v>17.92</v>
          </cell>
          <cell r="L16">
            <v>13.14</v>
          </cell>
          <cell r="M16">
            <v>10.79</v>
          </cell>
          <cell r="N16">
            <v>11.78</v>
          </cell>
        </row>
        <row r="17">
          <cell r="C17">
            <v>21.5</v>
          </cell>
          <cell r="D17">
            <v>10.17</v>
          </cell>
          <cell r="E17">
            <v>16.02</v>
          </cell>
          <cell r="F17">
            <v>48</v>
          </cell>
          <cell r="G17">
            <v>77.5</v>
          </cell>
          <cell r="H17">
            <v>86.25</v>
          </cell>
          <cell r="I17">
            <v>53.58</v>
          </cell>
          <cell r="J17">
            <v>31.03</v>
          </cell>
          <cell r="K17">
            <v>17.54</v>
          </cell>
          <cell r="L17">
            <v>12.8</v>
          </cell>
          <cell r="M17">
            <v>10.48</v>
          </cell>
          <cell r="N17">
            <v>13.82</v>
          </cell>
        </row>
        <row r="18">
          <cell r="C18">
            <v>16.4</v>
          </cell>
          <cell r="D18">
            <v>9.55</v>
          </cell>
          <cell r="E18">
            <v>40.9</v>
          </cell>
          <cell r="F18">
            <v>36</v>
          </cell>
          <cell r="G18">
            <v>56.76</v>
          </cell>
          <cell r="H18">
            <v>123.05</v>
          </cell>
          <cell r="I18">
            <v>59.32</v>
          </cell>
          <cell r="J18">
            <v>29.15</v>
          </cell>
          <cell r="K18">
            <v>17.54</v>
          </cell>
          <cell r="L18">
            <v>12.8</v>
          </cell>
          <cell r="M18">
            <v>10.17</v>
          </cell>
          <cell r="N18">
            <v>11.44</v>
          </cell>
        </row>
        <row r="20">
          <cell r="C20">
            <v>13.14</v>
          </cell>
          <cell r="D20">
            <v>9.55</v>
          </cell>
          <cell r="E20">
            <v>32.5</v>
          </cell>
          <cell r="F20">
            <v>37.05</v>
          </cell>
          <cell r="G20">
            <v>59.32</v>
          </cell>
          <cell r="H20">
            <v>108</v>
          </cell>
          <cell r="I20">
            <v>67.7</v>
          </cell>
          <cell r="J20">
            <v>29.15</v>
          </cell>
          <cell r="K20">
            <v>17.16</v>
          </cell>
          <cell r="L20">
            <v>12.8</v>
          </cell>
          <cell r="M20">
            <v>9.55</v>
          </cell>
          <cell r="N20">
            <v>10.48</v>
          </cell>
        </row>
        <row r="21">
          <cell r="C21">
            <v>16.4</v>
          </cell>
          <cell r="D21">
            <v>7.25</v>
          </cell>
          <cell r="E21">
            <v>33</v>
          </cell>
          <cell r="F21">
            <v>37.05</v>
          </cell>
          <cell r="G21">
            <v>67.7</v>
          </cell>
          <cell r="H21">
            <v>81.75</v>
          </cell>
          <cell r="I21">
            <v>82.5</v>
          </cell>
          <cell r="J21">
            <v>28.68</v>
          </cell>
          <cell r="K21">
            <v>16.78</v>
          </cell>
          <cell r="L21">
            <v>12.8</v>
          </cell>
          <cell r="M21">
            <v>9.24</v>
          </cell>
          <cell r="N21">
            <v>9.86</v>
          </cell>
        </row>
        <row r="22">
          <cell r="C22">
            <v>12.8</v>
          </cell>
          <cell r="D22">
            <v>6.5</v>
          </cell>
          <cell r="E22">
            <v>42</v>
          </cell>
          <cell r="F22">
            <v>44.4</v>
          </cell>
          <cell r="G22">
            <v>59.32</v>
          </cell>
          <cell r="H22">
            <v>80.3</v>
          </cell>
          <cell r="I22">
            <v>118.8</v>
          </cell>
          <cell r="J22">
            <v>28.21</v>
          </cell>
          <cell r="K22">
            <v>16.78</v>
          </cell>
          <cell r="L22">
            <v>12.8</v>
          </cell>
          <cell r="M22">
            <v>9.24</v>
          </cell>
          <cell r="N22">
            <v>9.55</v>
          </cell>
        </row>
        <row r="23">
          <cell r="C23">
            <v>11.44</v>
          </cell>
          <cell r="D23">
            <v>7.25</v>
          </cell>
          <cell r="E23">
            <v>358.25</v>
          </cell>
          <cell r="F23">
            <v>37.6</v>
          </cell>
          <cell r="G23">
            <v>70.5</v>
          </cell>
          <cell r="H23">
            <v>86.25</v>
          </cell>
          <cell r="I23">
            <v>72.6</v>
          </cell>
          <cell r="J23">
            <v>27.74</v>
          </cell>
          <cell r="K23">
            <v>16.78</v>
          </cell>
          <cell r="L23">
            <v>12.46</v>
          </cell>
          <cell r="M23">
            <v>9.55</v>
          </cell>
          <cell r="N23">
            <v>8.93</v>
          </cell>
        </row>
        <row r="24">
          <cell r="C24">
            <v>11.1</v>
          </cell>
          <cell r="D24">
            <v>8.62</v>
          </cell>
          <cell r="E24">
            <v>447.4</v>
          </cell>
          <cell r="F24">
            <v>37.6</v>
          </cell>
          <cell r="G24">
            <v>81.75</v>
          </cell>
          <cell r="H24">
            <v>93</v>
          </cell>
          <cell r="I24">
            <v>65.08</v>
          </cell>
          <cell r="J24">
            <v>27.74</v>
          </cell>
          <cell r="K24">
            <v>16.78</v>
          </cell>
          <cell r="L24">
            <v>12.46</v>
          </cell>
          <cell r="M24">
            <v>9.55</v>
          </cell>
          <cell r="N24">
            <v>8.93</v>
          </cell>
        </row>
        <row r="25">
          <cell r="C25">
            <v>10.48</v>
          </cell>
          <cell r="D25">
            <v>8</v>
          </cell>
          <cell r="E25">
            <v>254.9</v>
          </cell>
          <cell r="F25">
            <v>53.58</v>
          </cell>
          <cell r="G25">
            <v>133.5</v>
          </cell>
          <cell r="H25">
            <v>113.7</v>
          </cell>
          <cell r="I25">
            <v>61.24</v>
          </cell>
          <cell r="J25">
            <v>26.8</v>
          </cell>
          <cell r="K25">
            <v>16.78</v>
          </cell>
          <cell r="L25">
            <v>12.12</v>
          </cell>
          <cell r="M25">
            <v>9.24</v>
          </cell>
          <cell r="N25">
            <v>9.55</v>
          </cell>
        </row>
        <row r="26">
          <cell r="C26">
            <v>8.93</v>
          </cell>
          <cell r="D26">
            <v>6.75</v>
          </cell>
          <cell r="E26">
            <v>108</v>
          </cell>
          <cell r="F26">
            <v>46.8</v>
          </cell>
          <cell r="G26">
            <v>178.3</v>
          </cell>
          <cell r="H26">
            <v>99.2</v>
          </cell>
          <cell r="I26">
            <v>59.32</v>
          </cell>
          <cell r="J26">
            <v>26.35</v>
          </cell>
          <cell r="K26">
            <v>16.4</v>
          </cell>
          <cell r="L26">
            <v>12.12</v>
          </cell>
          <cell r="M26">
            <v>9.24</v>
          </cell>
          <cell r="N26">
            <v>10.17</v>
          </cell>
        </row>
        <row r="27">
          <cell r="C27">
            <v>17.54</v>
          </cell>
          <cell r="D27">
            <v>8</v>
          </cell>
          <cell r="E27">
            <v>66.36</v>
          </cell>
          <cell r="F27">
            <v>38.15</v>
          </cell>
          <cell r="G27">
            <v>124.75</v>
          </cell>
          <cell r="H27">
            <v>84.75</v>
          </cell>
          <cell r="I27">
            <v>53.58</v>
          </cell>
          <cell r="J27">
            <v>25</v>
          </cell>
          <cell r="K27">
            <v>16.4</v>
          </cell>
          <cell r="L27">
            <v>12.8</v>
          </cell>
          <cell r="M27">
            <v>9.24</v>
          </cell>
          <cell r="N27">
            <v>12.46</v>
          </cell>
        </row>
        <row r="28">
          <cell r="C28">
            <v>22.75</v>
          </cell>
          <cell r="D28">
            <v>9.55</v>
          </cell>
          <cell r="E28">
            <v>35</v>
          </cell>
          <cell r="F28">
            <v>30.56</v>
          </cell>
          <cell r="G28">
            <v>92.25</v>
          </cell>
          <cell r="H28">
            <v>71.2</v>
          </cell>
          <cell r="I28">
            <v>49.24</v>
          </cell>
          <cell r="J28">
            <v>29.15</v>
          </cell>
          <cell r="K28">
            <v>16.02</v>
          </cell>
          <cell r="L28">
            <v>14.16</v>
          </cell>
          <cell r="M28">
            <v>9.55</v>
          </cell>
          <cell r="N28">
            <v>15.64</v>
          </cell>
        </row>
        <row r="29">
          <cell r="C29">
            <v>16.02</v>
          </cell>
          <cell r="D29">
            <v>9.86</v>
          </cell>
          <cell r="E29">
            <v>36.5</v>
          </cell>
          <cell r="F29">
            <v>33</v>
          </cell>
          <cell r="G29">
            <v>80.3</v>
          </cell>
          <cell r="H29">
            <v>68.4</v>
          </cell>
          <cell r="I29">
            <v>46.8</v>
          </cell>
          <cell r="J29">
            <v>25.9</v>
          </cell>
          <cell r="K29">
            <v>15.64</v>
          </cell>
          <cell r="L29">
            <v>14.88</v>
          </cell>
          <cell r="M29">
            <v>15.64</v>
          </cell>
          <cell r="N29">
            <v>16.02</v>
          </cell>
        </row>
        <row r="31">
          <cell r="C31">
            <v>11.78</v>
          </cell>
          <cell r="D31">
            <v>8.93</v>
          </cell>
          <cell r="E31">
            <v>34</v>
          </cell>
          <cell r="F31">
            <v>64.44</v>
          </cell>
          <cell r="G31">
            <v>67</v>
          </cell>
          <cell r="H31">
            <v>65.72</v>
          </cell>
          <cell r="I31">
            <v>45</v>
          </cell>
          <cell r="J31">
            <v>25</v>
          </cell>
          <cell r="K31">
            <v>15.26</v>
          </cell>
          <cell r="L31">
            <v>14.88</v>
          </cell>
          <cell r="M31">
            <v>47.4</v>
          </cell>
          <cell r="N31">
            <v>10.48</v>
          </cell>
        </row>
        <row r="32">
          <cell r="C32">
            <v>9.86</v>
          </cell>
          <cell r="D32">
            <v>8.31</v>
          </cell>
          <cell r="E32">
            <v>29.62</v>
          </cell>
          <cell r="F32">
            <v>77.5</v>
          </cell>
          <cell r="G32">
            <v>64.44</v>
          </cell>
          <cell r="H32">
            <v>74.7</v>
          </cell>
          <cell r="I32">
            <v>46.2</v>
          </cell>
          <cell r="J32">
            <v>24.55</v>
          </cell>
          <cell r="K32">
            <v>15.26</v>
          </cell>
          <cell r="L32">
            <v>15.26</v>
          </cell>
          <cell r="M32">
            <v>21.1</v>
          </cell>
          <cell r="N32">
            <v>9.55</v>
          </cell>
        </row>
        <row r="33">
          <cell r="C33">
            <v>8.93</v>
          </cell>
          <cell r="D33">
            <v>8.62</v>
          </cell>
          <cell r="E33">
            <v>26.35</v>
          </cell>
          <cell r="F33">
            <v>67</v>
          </cell>
          <cell r="G33">
            <v>58.68</v>
          </cell>
          <cell r="H33">
            <v>93.75</v>
          </cell>
          <cell r="I33">
            <v>53.58</v>
          </cell>
          <cell r="J33">
            <v>23.2</v>
          </cell>
          <cell r="K33">
            <v>14.88</v>
          </cell>
          <cell r="L33">
            <v>14.88</v>
          </cell>
          <cell r="M33">
            <v>14.16</v>
          </cell>
          <cell r="N33">
            <v>9.86</v>
          </cell>
        </row>
        <row r="34">
          <cell r="C34">
            <v>8.62</v>
          </cell>
          <cell r="D34">
            <v>7.75</v>
          </cell>
          <cell r="E34">
            <v>23.65</v>
          </cell>
          <cell r="F34">
            <v>63.16</v>
          </cell>
          <cell r="G34">
            <v>55.48</v>
          </cell>
          <cell r="H34">
            <v>78.9</v>
          </cell>
          <cell r="I34">
            <v>42</v>
          </cell>
          <cell r="J34">
            <v>22.3</v>
          </cell>
          <cell r="K34">
            <v>14.5</v>
          </cell>
          <cell r="L34">
            <v>14.16</v>
          </cell>
          <cell r="M34">
            <v>12.46</v>
          </cell>
          <cell r="N34">
            <v>19.5</v>
          </cell>
        </row>
        <row r="35">
          <cell r="C35">
            <v>8.93</v>
          </cell>
          <cell r="D35">
            <v>9.24</v>
          </cell>
          <cell r="E35">
            <v>22.3</v>
          </cell>
          <cell r="F35">
            <v>165</v>
          </cell>
          <cell r="G35">
            <v>70.5</v>
          </cell>
          <cell r="H35">
            <v>77.5</v>
          </cell>
          <cell r="I35">
            <v>41.45</v>
          </cell>
          <cell r="J35">
            <v>22.3</v>
          </cell>
          <cell r="K35">
            <v>14.5</v>
          </cell>
          <cell r="L35">
            <v>12.8</v>
          </cell>
          <cell r="M35">
            <v>11.1</v>
          </cell>
          <cell r="N35">
            <v>18.7</v>
          </cell>
        </row>
        <row r="36">
          <cell r="C36">
            <v>12.46</v>
          </cell>
          <cell r="D36">
            <v>12.8</v>
          </cell>
          <cell r="E36">
            <v>20.7</v>
          </cell>
          <cell r="F36">
            <v>192.55</v>
          </cell>
          <cell r="G36">
            <v>54.84</v>
          </cell>
          <cell r="H36">
            <v>78.2</v>
          </cell>
          <cell r="I36">
            <v>39.8</v>
          </cell>
          <cell r="J36">
            <v>21.9</v>
          </cell>
          <cell r="K36">
            <v>14.5</v>
          </cell>
          <cell r="L36">
            <v>11.44</v>
          </cell>
          <cell r="M36">
            <v>10.79</v>
          </cell>
          <cell r="N36">
            <v>13.48</v>
          </cell>
        </row>
        <row r="37">
          <cell r="C37">
            <v>10.48</v>
          </cell>
          <cell r="D37">
            <v>14.16</v>
          </cell>
          <cell r="E37">
            <v>24.55</v>
          </cell>
          <cell r="F37">
            <v>285.7</v>
          </cell>
          <cell r="G37">
            <v>58.04</v>
          </cell>
          <cell r="H37">
            <v>176.4</v>
          </cell>
          <cell r="I37">
            <v>40.9</v>
          </cell>
          <cell r="J37">
            <v>21.5</v>
          </cell>
          <cell r="K37">
            <v>14.5</v>
          </cell>
          <cell r="L37">
            <v>11.44</v>
          </cell>
          <cell r="M37">
            <v>10.48</v>
          </cell>
          <cell r="N37">
            <v>10.79</v>
          </cell>
        </row>
        <row r="38">
          <cell r="C38">
            <v>11.78</v>
          </cell>
          <cell r="D38">
            <v>11.78</v>
          </cell>
          <cell r="E38">
            <v>23.2</v>
          </cell>
          <cell r="F38">
            <v>179.25</v>
          </cell>
          <cell r="G38">
            <v>51.72</v>
          </cell>
          <cell r="H38">
            <v>118.8</v>
          </cell>
          <cell r="I38">
            <v>40.35</v>
          </cell>
          <cell r="J38">
            <v>21.1</v>
          </cell>
          <cell r="K38">
            <v>14.5</v>
          </cell>
          <cell r="L38">
            <v>11.44</v>
          </cell>
          <cell r="M38">
            <v>9.86</v>
          </cell>
          <cell r="N38">
            <v>9.55</v>
          </cell>
        </row>
        <row r="39">
          <cell r="C39">
            <v>14.5</v>
          </cell>
          <cell r="D39">
            <v>15.26</v>
          </cell>
          <cell r="E39">
            <v>28.21</v>
          </cell>
          <cell r="F39">
            <v>134.4</v>
          </cell>
          <cell r="G39">
            <v>49.24</v>
          </cell>
          <cell r="H39">
            <v>103.2</v>
          </cell>
          <cell r="I39">
            <v>36.5</v>
          </cell>
          <cell r="J39">
            <v>21.1</v>
          </cell>
          <cell r="K39">
            <v>14.5</v>
          </cell>
          <cell r="L39">
            <v>11.1</v>
          </cell>
          <cell r="M39" t="str">
            <v/>
          </cell>
          <cell r="N39">
            <v>11.78</v>
          </cell>
        </row>
        <row r="40">
          <cell r="C40">
            <v>17.92</v>
          </cell>
          <cell r="D40">
            <v>13.14</v>
          </cell>
          <cell r="E40">
            <v>65.08</v>
          </cell>
          <cell r="F40">
            <v>129.9</v>
          </cell>
          <cell r="G40">
            <v>48.62</v>
          </cell>
          <cell r="H40">
            <v>90.75</v>
          </cell>
          <cell r="I40">
            <v>38.7</v>
          </cell>
          <cell r="J40">
            <v>20.3</v>
          </cell>
          <cell r="K40">
            <v>14.16</v>
          </cell>
          <cell r="L40">
            <v>10.79</v>
          </cell>
          <cell r="N40">
            <v>35.5</v>
          </cell>
        </row>
        <row r="41">
          <cell r="D41">
            <v>10.48</v>
          </cell>
          <cell r="F41">
            <v>198.25</v>
          </cell>
          <cell r="G41">
            <v>47.4</v>
          </cell>
          <cell r="I41">
            <v>56.76</v>
          </cell>
          <cell r="K41">
            <v>14.16</v>
          </cell>
          <cell r="L41">
            <v>10.79</v>
          </cell>
          <cell r="N41">
            <v>32</v>
          </cell>
        </row>
      </sheetData>
      <sheetData sheetId="19">
        <row r="3">
          <cell r="AG3" t="str">
            <v>Nam Wa</v>
          </cell>
          <cell r="AH3" t="str">
            <v>Nam Wa</v>
          </cell>
          <cell r="AI3" t="str">
            <v>Nan</v>
          </cell>
          <cell r="AJ3">
            <v>2021</v>
          </cell>
        </row>
        <row r="4">
          <cell r="AG4" t="str">
            <v>SapanThali Bridge ,Wiangsa,  Nan,N.75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21.3</v>
          </cell>
          <cell r="D9">
            <v>10.75</v>
          </cell>
          <cell r="E9">
            <v>118.5</v>
          </cell>
          <cell r="F9">
            <v>94.7</v>
          </cell>
          <cell r="G9">
            <v>61</v>
          </cell>
          <cell r="H9">
            <v>78.7</v>
          </cell>
          <cell r="I9">
            <v>104.5</v>
          </cell>
          <cell r="J9">
            <v>38.5</v>
          </cell>
          <cell r="K9">
            <v>27.29</v>
          </cell>
          <cell r="L9">
            <v>15.9</v>
          </cell>
          <cell r="M9">
            <v>11.1</v>
          </cell>
          <cell r="N9">
            <v>8.65</v>
          </cell>
        </row>
        <row r="10">
          <cell r="C10">
            <v>15.5</v>
          </cell>
          <cell r="D10">
            <v>10.4</v>
          </cell>
          <cell r="E10">
            <v>68.95</v>
          </cell>
          <cell r="F10">
            <v>181.65</v>
          </cell>
          <cell r="G10">
            <v>61.6</v>
          </cell>
          <cell r="H10">
            <v>76.1</v>
          </cell>
          <cell r="I10">
            <v>243</v>
          </cell>
          <cell r="J10">
            <v>38.5</v>
          </cell>
          <cell r="K10">
            <v>25.41</v>
          </cell>
          <cell r="L10">
            <v>15.9</v>
          </cell>
          <cell r="M10">
            <v>11.1</v>
          </cell>
          <cell r="N10">
            <v>8.65</v>
          </cell>
        </row>
        <row r="11">
          <cell r="C11">
            <v>15.13</v>
          </cell>
          <cell r="D11">
            <v>11.1</v>
          </cell>
          <cell r="E11">
            <v>42.21</v>
          </cell>
          <cell r="F11">
            <v>128.1</v>
          </cell>
          <cell r="G11">
            <v>58</v>
          </cell>
          <cell r="H11">
            <v>84.9</v>
          </cell>
          <cell r="I11">
            <v>324.1</v>
          </cell>
          <cell r="J11">
            <v>37.52</v>
          </cell>
          <cell r="K11">
            <v>24.94</v>
          </cell>
          <cell r="L11">
            <v>15.5</v>
          </cell>
          <cell r="M11">
            <v>11.45</v>
          </cell>
          <cell r="N11">
            <v>8.65</v>
          </cell>
        </row>
        <row r="12">
          <cell r="C12">
            <v>12.91</v>
          </cell>
          <cell r="D12">
            <v>10.05</v>
          </cell>
          <cell r="E12">
            <v>34.09</v>
          </cell>
          <cell r="F12">
            <v>175.7</v>
          </cell>
          <cell r="G12">
            <v>51.08</v>
          </cell>
          <cell r="H12">
            <v>70.25</v>
          </cell>
          <cell r="I12">
            <v>197.8</v>
          </cell>
          <cell r="J12">
            <v>36.54</v>
          </cell>
          <cell r="K12">
            <v>24.47</v>
          </cell>
          <cell r="L12">
            <v>15.5</v>
          </cell>
          <cell r="M12">
            <v>11.45</v>
          </cell>
          <cell r="N12">
            <v>8.65</v>
          </cell>
        </row>
        <row r="13">
          <cell r="C13">
            <v>11.45</v>
          </cell>
          <cell r="D13">
            <v>9</v>
          </cell>
          <cell r="E13">
            <v>29.19</v>
          </cell>
          <cell r="F13">
            <v>108.75</v>
          </cell>
          <cell r="G13">
            <v>68.95</v>
          </cell>
          <cell r="H13">
            <v>70.9</v>
          </cell>
          <cell r="I13">
            <v>165.5</v>
          </cell>
          <cell r="J13">
            <v>35.56</v>
          </cell>
          <cell r="K13">
            <v>23.55</v>
          </cell>
          <cell r="L13">
            <v>15.5</v>
          </cell>
          <cell r="M13">
            <v>11.45</v>
          </cell>
          <cell r="N13">
            <v>8.65</v>
          </cell>
        </row>
        <row r="14">
          <cell r="C14">
            <v>10.4</v>
          </cell>
          <cell r="D14">
            <v>8.3</v>
          </cell>
          <cell r="E14">
            <v>25.41</v>
          </cell>
          <cell r="F14">
            <v>74.15</v>
          </cell>
          <cell r="G14">
            <v>62.2</v>
          </cell>
          <cell r="H14">
            <v>109.5</v>
          </cell>
          <cell r="I14">
            <v>140</v>
          </cell>
          <cell r="J14">
            <v>34.58</v>
          </cell>
          <cell r="K14">
            <v>22.65</v>
          </cell>
          <cell r="L14">
            <v>15.13</v>
          </cell>
          <cell r="M14">
            <v>11.1</v>
          </cell>
          <cell r="N14">
            <v>8.65</v>
          </cell>
        </row>
        <row r="15">
          <cell r="C15">
            <v>10.4</v>
          </cell>
          <cell r="D15">
            <v>10.05</v>
          </cell>
          <cell r="E15">
            <v>22.65</v>
          </cell>
          <cell r="F15">
            <v>99.6</v>
          </cell>
          <cell r="G15">
            <v>76.75</v>
          </cell>
          <cell r="H15">
            <v>87.7</v>
          </cell>
          <cell r="I15">
            <v>120</v>
          </cell>
          <cell r="J15">
            <v>33.6</v>
          </cell>
          <cell r="K15">
            <v>21.75</v>
          </cell>
          <cell r="L15">
            <v>14.76</v>
          </cell>
          <cell r="M15">
            <v>11.1</v>
          </cell>
          <cell r="N15">
            <v>8.65</v>
          </cell>
        </row>
        <row r="16">
          <cell r="C16">
            <v>10.4</v>
          </cell>
          <cell r="D16">
            <v>22.65</v>
          </cell>
          <cell r="E16">
            <v>21.75</v>
          </cell>
          <cell r="F16">
            <v>247</v>
          </cell>
          <cell r="G16">
            <v>84.9</v>
          </cell>
          <cell r="H16">
            <v>111.75</v>
          </cell>
          <cell r="I16">
            <v>107.3</v>
          </cell>
          <cell r="J16">
            <v>32.62</v>
          </cell>
          <cell r="K16">
            <v>21.75</v>
          </cell>
          <cell r="L16">
            <v>14.76</v>
          </cell>
          <cell r="M16">
            <v>11.1</v>
          </cell>
          <cell r="N16">
            <v>8.65</v>
          </cell>
        </row>
        <row r="17">
          <cell r="C17">
            <v>10.05</v>
          </cell>
          <cell r="D17">
            <v>25.41</v>
          </cell>
          <cell r="E17">
            <v>20.85</v>
          </cell>
          <cell r="F17">
            <v>113.25</v>
          </cell>
          <cell r="G17">
            <v>99.6</v>
          </cell>
          <cell r="H17">
            <v>96.8</v>
          </cell>
          <cell r="I17">
            <v>111.75</v>
          </cell>
          <cell r="J17">
            <v>32.13</v>
          </cell>
          <cell r="K17">
            <v>21.3</v>
          </cell>
          <cell r="L17">
            <v>14.39</v>
          </cell>
          <cell r="M17">
            <v>11.1</v>
          </cell>
          <cell r="N17">
            <v>8.65</v>
          </cell>
        </row>
        <row r="18">
          <cell r="C18">
            <v>10.05</v>
          </cell>
          <cell r="D18">
            <v>23.1</v>
          </cell>
          <cell r="E18">
            <v>19.5</v>
          </cell>
          <cell r="F18">
            <v>90.5</v>
          </cell>
          <cell r="G18">
            <v>100.3</v>
          </cell>
          <cell r="H18">
            <v>114</v>
          </cell>
          <cell r="I18">
            <v>148.5</v>
          </cell>
          <cell r="J18">
            <v>31.15</v>
          </cell>
          <cell r="K18">
            <v>20.85</v>
          </cell>
          <cell r="L18">
            <v>14.39</v>
          </cell>
          <cell r="M18">
            <v>10.75</v>
          </cell>
          <cell r="N18">
            <v>8.3</v>
          </cell>
        </row>
        <row r="20">
          <cell r="C20">
            <v>10.05</v>
          </cell>
          <cell r="D20">
            <v>19.95</v>
          </cell>
          <cell r="E20">
            <v>19.95</v>
          </cell>
          <cell r="F20">
            <v>86.3</v>
          </cell>
          <cell r="G20">
            <v>105.9</v>
          </cell>
          <cell r="H20">
            <v>126.4</v>
          </cell>
          <cell r="I20">
            <v>128.95</v>
          </cell>
          <cell r="J20">
            <v>30.66</v>
          </cell>
          <cell r="K20">
            <v>20.85</v>
          </cell>
          <cell r="L20">
            <v>14.39</v>
          </cell>
          <cell r="M20">
            <v>10.05</v>
          </cell>
          <cell r="N20">
            <v>8.3</v>
          </cell>
        </row>
        <row r="21">
          <cell r="C21">
            <v>9.7</v>
          </cell>
          <cell r="D21">
            <v>33.11</v>
          </cell>
          <cell r="E21">
            <v>19.1</v>
          </cell>
          <cell r="F21">
            <v>78.05</v>
          </cell>
          <cell r="G21">
            <v>355.15</v>
          </cell>
          <cell r="H21">
            <v>101</v>
          </cell>
          <cell r="I21">
            <v>101</v>
          </cell>
          <cell r="J21">
            <v>30.17</v>
          </cell>
          <cell r="K21">
            <v>20.4</v>
          </cell>
          <cell r="L21">
            <v>14.39</v>
          </cell>
          <cell r="M21">
            <v>10.05</v>
          </cell>
          <cell r="N21">
            <v>8.3</v>
          </cell>
        </row>
        <row r="22">
          <cell r="C22">
            <v>8.65</v>
          </cell>
          <cell r="D22">
            <v>26.82</v>
          </cell>
          <cell r="E22">
            <v>17.9</v>
          </cell>
          <cell r="F22">
            <v>97.5</v>
          </cell>
          <cell r="G22">
            <v>535.8</v>
          </cell>
          <cell r="H22">
            <v>128.1</v>
          </cell>
          <cell r="I22">
            <v>91.2</v>
          </cell>
          <cell r="J22">
            <v>30.66</v>
          </cell>
          <cell r="K22">
            <v>19.95</v>
          </cell>
          <cell r="L22">
            <v>14.02</v>
          </cell>
          <cell r="M22">
            <v>10.4</v>
          </cell>
          <cell r="N22">
            <v>8.3</v>
          </cell>
        </row>
        <row r="23">
          <cell r="C23">
            <v>8.3</v>
          </cell>
          <cell r="D23">
            <v>35.56</v>
          </cell>
          <cell r="E23">
            <v>16.7</v>
          </cell>
          <cell r="F23">
            <v>129.8</v>
          </cell>
          <cell r="G23">
            <v>340.2</v>
          </cell>
          <cell r="H23">
            <v>103.8</v>
          </cell>
          <cell r="I23">
            <v>84.2</v>
          </cell>
          <cell r="J23">
            <v>30.17</v>
          </cell>
          <cell r="K23">
            <v>19.95</v>
          </cell>
          <cell r="L23">
            <v>14.02</v>
          </cell>
          <cell r="M23">
            <v>10.05</v>
          </cell>
          <cell r="N23">
            <v>8.65</v>
          </cell>
        </row>
        <row r="24">
          <cell r="C24">
            <v>8.3</v>
          </cell>
          <cell r="D24">
            <v>26.35</v>
          </cell>
          <cell r="E24">
            <v>17.1</v>
          </cell>
          <cell r="F24">
            <v>127.25</v>
          </cell>
          <cell r="G24">
            <v>218</v>
          </cell>
          <cell r="H24">
            <v>93.3</v>
          </cell>
          <cell r="I24">
            <v>76.75</v>
          </cell>
          <cell r="J24">
            <v>29.68</v>
          </cell>
          <cell r="K24">
            <v>19.5</v>
          </cell>
          <cell r="L24">
            <v>14.02</v>
          </cell>
          <cell r="M24">
            <v>9.7</v>
          </cell>
          <cell r="N24">
            <v>9</v>
          </cell>
        </row>
        <row r="25">
          <cell r="C25">
            <v>8.3</v>
          </cell>
          <cell r="D25">
            <v>25.88</v>
          </cell>
          <cell r="E25">
            <v>37.52</v>
          </cell>
          <cell r="F25">
            <v>128.1</v>
          </cell>
          <cell r="G25">
            <v>355.15</v>
          </cell>
          <cell r="H25">
            <v>95.4</v>
          </cell>
          <cell r="I25">
            <v>70.9</v>
          </cell>
          <cell r="J25">
            <v>32.62</v>
          </cell>
          <cell r="K25">
            <v>19.1</v>
          </cell>
          <cell r="L25">
            <v>13.65</v>
          </cell>
          <cell r="M25">
            <v>9.7</v>
          </cell>
          <cell r="N25">
            <v>8.3</v>
          </cell>
        </row>
        <row r="26">
          <cell r="C26">
            <v>7.97</v>
          </cell>
          <cell r="D26">
            <v>34.09</v>
          </cell>
          <cell r="E26">
            <v>50.52</v>
          </cell>
          <cell r="F26">
            <v>103.1</v>
          </cell>
          <cell r="G26">
            <v>207.15</v>
          </cell>
          <cell r="H26">
            <v>167.2</v>
          </cell>
          <cell r="I26">
            <v>66.4</v>
          </cell>
          <cell r="J26">
            <v>37.52</v>
          </cell>
          <cell r="K26">
            <v>18.7</v>
          </cell>
          <cell r="L26">
            <v>13.28</v>
          </cell>
          <cell r="M26">
            <v>9.7</v>
          </cell>
          <cell r="N26">
            <v>8.3</v>
          </cell>
        </row>
        <row r="27">
          <cell r="C27">
            <v>8.3</v>
          </cell>
          <cell r="D27">
            <v>38.01</v>
          </cell>
          <cell r="E27">
            <v>36.54</v>
          </cell>
          <cell r="F27">
            <v>82.1</v>
          </cell>
          <cell r="G27">
            <v>172.3</v>
          </cell>
          <cell r="H27">
            <v>133.2</v>
          </cell>
          <cell r="I27">
            <v>65.2</v>
          </cell>
          <cell r="J27">
            <v>32.62</v>
          </cell>
          <cell r="K27">
            <v>19.1</v>
          </cell>
          <cell r="L27">
            <v>13.28</v>
          </cell>
          <cell r="M27">
            <v>9.7</v>
          </cell>
          <cell r="N27">
            <v>7.97</v>
          </cell>
        </row>
        <row r="28">
          <cell r="C28">
            <v>10.4</v>
          </cell>
          <cell r="D28">
            <v>27.29</v>
          </cell>
          <cell r="E28">
            <v>31.64</v>
          </cell>
          <cell r="F28">
            <v>81.4</v>
          </cell>
          <cell r="G28">
            <v>134.05</v>
          </cell>
          <cell r="H28">
            <v>112.5</v>
          </cell>
          <cell r="I28">
            <v>62.2</v>
          </cell>
          <cell r="J28">
            <v>36.05</v>
          </cell>
          <cell r="K28">
            <v>18.3</v>
          </cell>
          <cell r="L28">
            <v>13.65</v>
          </cell>
          <cell r="M28">
            <v>9.7</v>
          </cell>
          <cell r="N28">
            <v>7.97</v>
          </cell>
        </row>
        <row r="29">
          <cell r="C29">
            <v>13.28</v>
          </cell>
          <cell r="D29">
            <v>25.88</v>
          </cell>
          <cell r="E29">
            <v>25.88</v>
          </cell>
          <cell r="F29">
            <v>105.9</v>
          </cell>
          <cell r="G29">
            <v>112.5</v>
          </cell>
          <cell r="H29">
            <v>102.4</v>
          </cell>
          <cell r="I29">
            <v>59.8</v>
          </cell>
          <cell r="J29">
            <v>32.13</v>
          </cell>
          <cell r="K29">
            <v>17.9</v>
          </cell>
          <cell r="L29">
            <v>13.28</v>
          </cell>
          <cell r="M29">
            <v>9.7</v>
          </cell>
          <cell r="N29">
            <v>7.64</v>
          </cell>
        </row>
        <row r="31">
          <cell r="C31">
            <v>14.02</v>
          </cell>
          <cell r="D31">
            <v>22.65</v>
          </cell>
          <cell r="E31">
            <v>32.13</v>
          </cell>
          <cell r="F31">
            <v>97.5</v>
          </cell>
          <cell r="G31">
            <v>149.35</v>
          </cell>
          <cell r="H31">
            <v>138.3</v>
          </cell>
          <cell r="I31">
            <v>56.8</v>
          </cell>
          <cell r="J31">
            <v>30.66</v>
          </cell>
          <cell r="K31">
            <v>17.9</v>
          </cell>
          <cell r="L31">
            <v>13.28</v>
          </cell>
          <cell r="M31">
            <v>9.7</v>
          </cell>
          <cell r="N31">
            <v>6.98</v>
          </cell>
        </row>
        <row r="32">
          <cell r="C32">
            <v>19.5</v>
          </cell>
          <cell r="D32">
            <v>47.72</v>
          </cell>
          <cell r="E32">
            <v>27.29</v>
          </cell>
          <cell r="F32">
            <v>123.85</v>
          </cell>
          <cell r="G32">
            <v>181.65</v>
          </cell>
          <cell r="H32">
            <v>107.3</v>
          </cell>
          <cell r="I32">
            <v>55</v>
          </cell>
          <cell r="J32">
            <v>29.19</v>
          </cell>
          <cell r="K32">
            <v>17.9</v>
          </cell>
          <cell r="L32">
            <v>12.91</v>
          </cell>
          <cell r="M32">
            <v>9.7</v>
          </cell>
          <cell r="N32">
            <v>6.98</v>
          </cell>
        </row>
        <row r="33">
          <cell r="C33">
            <v>20.85</v>
          </cell>
          <cell r="D33">
            <v>119.25</v>
          </cell>
          <cell r="E33">
            <v>26.82</v>
          </cell>
          <cell r="F33">
            <v>127.25</v>
          </cell>
          <cell r="G33">
            <v>148.5</v>
          </cell>
          <cell r="H33">
            <v>102.4</v>
          </cell>
          <cell r="I33">
            <v>63.4</v>
          </cell>
          <cell r="J33">
            <v>28.23</v>
          </cell>
          <cell r="K33">
            <v>17.5</v>
          </cell>
          <cell r="L33">
            <v>12.17</v>
          </cell>
          <cell r="M33">
            <v>9.7</v>
          </cell>
          <cell r="N33">
            <v>6.98</v>
          </cell>
        </row>
        <row r="34">
          <cell r="C34">
            <v>14.39</v>
          </cell>
          <cell r="D34">
            <v>73.5</v>
          </cell>
          <cell r="E34">
            <v>25.88</v>
          </cell>
          <cell r="F34">
            <v>179.95</v>
          </cell>
          <cell r="G34">
            <v>114.75</v>
          </cell>
          <cell r="H34">
            <v>111.75</v>
          </cell>
          <cell r="I34">
            <v>56.2</v>
          </cell>
          <cell r="J34">
            <v>26.35</v>
          </cell>
          <cell r="K34">
            <v>17.5</v>
          </cell>
          <cell r="L34">
            <v>12.17</v>
          </cell>
          <cell r="M34">
            <v>9.7</v>
          </cell>
          <cell r="N34">
            <v>6.98</v>
          </cell>
        </row>
        <row r="35">
          <cell r="C35">
            <v>11.8</v>
          </cell>
          <cell r="D35">
            <v>45.48</v>
          </cell>
          <cell r="E35">
            <v>44.36</v>
          </cell>
          <cell r="F35">
            <v>125.55</v>
          </cell>
          <cell r="G35">
            <v>119.25</v>
          </cell>
          <cell r="H35">
            <v>117.75</v>
          </cell>
          <cell r="I35">
            <v>47.72</v>
          </cell>
          <cell r="J35">
            <v>28.23</v>
          </cell>
          <cell r="K35">
            <v>17.1</v>
          </cell>
          <cell r="L35">
            <v>12.17</v>
          </cell>
          <cell r="M35">
            <v>9.35</v>
          </cell>
          <cell r="N35">
            <v>6.65</v>
          </cell>
        </row>
        <row r="36">
          <cell r="C36">
            <v>10.75</v>
          </cell>
          <cell r="D36">
            <v>32.62</v>
          </cell>
          <cell r="E36">
            <v>30.17</v>
          </cell>
          <cell r="F36">
            <v>95.4</v>
          </cell>
          <cell r="G36">
            <v>104.5</v>
          </cell>
          <cell r="H36">
            <v>102.4</v>
          </cell>
          <cell r="I36">
            <v>44.36</v>
          </cell>
          <cell r="J36">
            <v>32.62</v>
          </cell>
          <cell r="K36">
            <v>17.1</v>
          </cell>
          <cell r="L36">
            <v>12.17</v>
          </cell>
          <cell r="M36">
            <v>9.35</v>
          </cell>
          <cell r="N36">
            <v>6.65</v>
          </cell>
        </row>
        <row r="37">
          <cell r="C37">
            <v>11.8</v>
          </cell>
          <cell r="D37">
            <v>27.76</v>
          </cell>
          <cell r="E37">
            <v>30.66</v>
          </cell>
          <cell r="F37">
            <v>86.3</v>
          </cell>
          <cell r="G37">
            <v>108.75</v>
          </cell>
          <cell r="H37">
            <v>136.6</v>
          </cell>
          <cell r="I37">
            <v>39.03</v>
          </cell>
          <cell r="J37">
            <v>35.56</v>
          </cell>
          <cell r="K37">
            <v>17.1</v>
          </cell>
          <cell r="L37">
            <v>12.17</v>
          </cell>
          <cell r="M37">
            <v>9.35</v>
          </cell>
          <cell r="N37">
            <v>6.32</v>
          </cell>
        </row>
        <row r="38">
          <cell r="C38">
            <v>11.1</v>
          </cell>
          <cell r="D38">
            <v>24</v>
          </cell>
          <cell r="E38">
            <v>35.07</v>
          </cell>
          <cell r="F38">
            <v>74.15</v>
          </cell>
          <cell r="G38">
            <v>110.25</v>
          </cell>
          <cell r="H38">
            <v>111</v>
          </cell>
          <cell r="I38">
            <v>38.5</v>
          </cell>
          <cell r="J38">
            <v>40.62</v>
          </cell>
          <cell r="K38">
            <v>17.1</v>
          </cell>
          <cell r="L38">
            <v>11.8</v>
          </cell>
          <cell r="M38">
            <v>9</v>
          </cell>
          <cell r="N38">
            <v>6.32</v>
          </cell>
        </row>
        <row r="39">
          <cell r="C39">
            <v>11.1</v>
          </cell>
          <cell r="D39">
            <v>23.1</v>
          </cell>
          <cell r="E39">
            <v>27.29</v>
          </cell>
          <cell r="F39">
            <v>74.15</v>
          </cell>
          <cell r="G39">
            <v>101.7</v>
          </cell>
          <cell r="H39">
            <v>98.2</v>
          </cell>
          <cell r="I39">
            <v>37.03</v>
          </cell>
          <cell r="J39">
            <v>31.64</v>
          </cell>
          <cell r="K39">
            <v>17.1</v>
          </cell>
          <cell r="L39">
            <v>11.8</v>
          </cell>
          <cell r="M39" t="str">
            <v/>
          </cell>
          <cell r="N39">
            <v>5.99</v>
          </cell>
        </row>
        <row r="40">
          <cell r="C40">
            <v>9.7</v>
          </cell>
          <cell r="D40">
            <v>22.2</v>
          </cell>
          <cell r="E40">
            <v>26.82</v>
          </cell>
          <cell r="F40">
            <v>68.3</v>
          </cell>
          <cell r="G40">
            <v>87</v>
          </cell>
          <cell r="H40">
            <v>93.3</v>
          </cell>
          <cell r="I40">
            <v>38.5</v>
          </cell>
          <cell r="J40">
            <v>28.23</v>
          </cell>
          <cell r="K40">
            <v>16.3</v>
          </cell>
          <cell r="L40">
            <v>11.45</v>
          </cell>
          <cell r="N40">
            <v>5.99</v>
          </cell>
        </row>
        <row r="41">
          <cell r="D41">
            <v>48.84</v>
          </cell>
          <cell r="F41">
            <v>70.25</v>
          </cell>
          <cell r="G41">
            <v>80</v>
          </cell>
          <cell r="I41">
            <v>38.5</v>
          </cell>
          <cell r="K41">
            <v>15.9</v>
          </cell>
          <cell r="L41">
            <v>11.45</v>
          </cell>
          <cell r="N41">
            <v>5.99</v>
          </cell>
        </row>
      </sheetData>
      <sheetData sheetId="19">
        <row r="3">
          <cell r="AG3" t="str">
            <v>Nam Wa</v>
          </cell>
          <cell r="AH3" t="str">
            <v>Nan</v>
          </cell>
          <cell r="AI3" t="str">
            <v>Nan</v>
          </cell>
          <cell r="AJ3">
            <v>2022</v>
          </cell>
        </row>
        <row r="4">
          <cell r="AG4" t="str">
            <v>SapanThali Bridge ,Wiangsa,  Nan,N.75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37">
      <selection activeCell="J50" sqref="A50:J50"/>
    </sheetView>
  </sheetViews>
  <sheetFormatPr defaultColWidth="9.140625" defaultRowHeight="21.75"/>
  <cols>
    <col min="1" max="1" width="7.421875" style="1" customWidth="1"/>
    <col min="2" max="2" width="8.28125" style="1" customWidth="1"/>
    <col min="3" max="12" width="9.140625" style="1" customWidth="1"/>
    <col min="13" max="13" width="9.7109375" style="1" customWidth="1"/>
    <col min="14" max="15" width="9.140625" style="1" customWidth="1"/>
    <col min="16" max="16" width="2.8515625" style="1" customWidth="1"/>
    <col min="17" max="17" width="8.140625" style="1" customWidth="1"/>
    <col min="18" max="18" width="6.7109375" style="1" hidden="1" customWidth="1"/>
    <col min="19" max="19" width="7.28125" style="1" hidden="1" customWidth="1"/>
    <col min="20" max="26" width="0" style="1" hidden="1" customWidth="1"/>
    <col min="27" max="16384" width="9.140625" style="1" customWidth="1"/>
  </cols>
  <sheetData>
    <row r="1" spans="1:25" ht="16.5" customHeight="1">
      <c r="A1" s="71" t="s">
        <v>0</v>
      </c>
      <c r="B1" s="74"/>
      <c r="C1" s="75" t="str">
        <f>'[2]c-form'!AG4</f>
        <v>SapanThali Bridge ,Wiangsa,  Nan,N.75</v>
      </c>
      <c r="D1" s="75"/>
      <c r="E1" s="75"/>
      <c r="F1" s="75"/>
      <c r="G1" s="75"/>
      <c r="H1" s="75"/>
      <c r="I1" s="75"/>
      <c r="J1" s="75"/>
      <c r="K1" s="3"/>
      <c r="M1" s="71" t="s">
        <v>1</v>
      </c>
      <c r="N1" s="74"/>
      <c r="Y1" s="4" t="str">
        <f>name</f>
        <v>N.1</v>
      </c>
    </row>
    <row r="2" spans="1:25" ht="16.5" customHeight="1">
      <c r="A2" s="71" t="s">
        <v>2</v>
      </c>
      <c r="B2" s="74"/>
      <c r="C2" s="75" t="str">
        <f>'[2]c-form'!AG3</f>
        <v>Nam Wa</v>
      </c>
      <c r="D2" s="75"/>
      <c r="E2" s="75"/>
      <c r="F2" s="75"/>
      <c r="G2" s="75"/>
      <c r="H2" s="5"/>
      <c r="I2" s="5"/>
      <c r="J2" s="5"/>
      <c r="K2" s="3"/>
      <c r="M2" s="6" t="s">
        <v>3</v>
      </c>
      <c r="N2" s="7"/>
      <c r="Y2" s="4">
        <f>FIND(".",Y1)</f>
        <v>2</v>
      </c>
    </row>
    <row r="3" spans="1:25" ht="16.5" customHeight="1">
      <c r="A3" s="2" t="s">
        <v>4</v>
      </c>
      <c r="B3" s="2"/>
      <c r="C3" s="75" t="str">
        <f>'[2]c-form'!AH3</f>
        <v>Nam Wa</v>
      </c>
      <c r="D3" s="75"/>
      <c r="E3" s="75"/>
      <c r="F3" s="75"/>
      <c r="G3" s="75"/>
      <c r="H3" s="5"/>
      <c r="I3" s="5"/>
      <c r="J3" s="5"/>
      <c r="K3" s="3"/>
      <c r="M3" s="71" t="s">
        <v>5</v>
      </c>
      <c r="N3" s="71"/>
      <c r="Y3" s="4" t="str">
        <f>LEFT(Y1,Y2-1)&amp;RIGHT(Y1,Y2)</f>
        <v>N.1</v>
      </c>
    </row>
    <row r="4" spans="1:25" ht="16.5" customHeight="1">
      <c r="A4" s="6" t="s">
        <v>6</v>
      </c>
      <c r="B4" s="8"/>
      <c r="C4" s="64" t="str">
        <f>'[2]c-form'!AI3</f>
        <v>Nan</v>
      </c>
      <c r="D4" s="64"/>
      <c r="E4" s="64"/>
      <c r="F4" s="64"/>
      <c r="G4" s="64"/>
      <c r="J4" s="10" t="s">
        <v>7</v>
      </c>
      <c r="K4" s="65">
        <v>-0.6946486306</v>
      </c>
      <c r="L4" s="66"/>
      <c r="M4" s="11" t="s">
        <v>8</v>
      </c>
      <c r="N4" s="67">
        <v>1.89</v>
      </c>
      <c r="O4" s="68"/>
      <c r="Y4" s="4">
        <f>IF(TRIM('[2]c-form'!C7)="","",'[2]c-form'!C7)</f>
        <v>2018</v>
      </c>
    </row>
    <row r="5" spans="1:17" ht="16.5" customHeight="1">
      <c r="A5" s="6"/>
      <c r="B5" s="8"/>
      <c r="C5" s="9"/>
      <c r="D5" s="9"/>
      <c r="E5" s="9"/>
      <c r="F5" s="9"/>
      <c r="G5" s="9"/>
      <c r="J5" s="69" t="s">
        <v>9</v>
      </c>
      <c r="K5" s="70"/>
      <c r="L5" s="13">
        <v>2017</v>
      </c>
      <c r="M5" s="12" t="s">
        <v>10</v>
      </c>
      <c r="N5" s="13">
        <v>2018</v>
      </c>
      <c r="O5" s="14" t="s">
        <v>11</v>
      </c>
      <c r="P5" s="15">
        <v>31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71" t="str">
        <f>IF(TRIM('[2]c-form'!AJ3)&lt;&gt;"","Water  Year   "&amp;'[2]c-form'!AJ3,"Water  Year   ")</f>
        <v>Water  Year   2018</v>
      </c>
      <c r="I6" s="71"/>
      <c r="J6" s="17"/>
      <c r="N6" s="18" t="s">
        <v>13</v>
      </c>
      <c r="O6" s="19">
        <v>1</v>
      </c>
    </row>
    <row r="7" spans="2:15" ht="16.5" customHeight="1">
      <c r="B7" s="72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2018 to March 31,  2019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2:11" ht="4.5" customHeight="1">
      <c r="B8" s="20"/>
      <c r="C8" s="3"/>
      <c r="D8" s="3"/>
      <c r="E8" s="3"/>
      <c r="F8" s="3"/>
      <c r="G8" s="3"/>
      <c r="H8" s="3"/>
      <c r="I8" s="3"/>
      <c r="J8" s="3"/>
      <c r="K8" s="3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62" t="s">
        <v>27</v>
      </c>
      <c r="P9" s="63"/>
    </row>
    <row r="10" ht="3" customHeight="1"/>
    <row r="11" spans="2:19" ht="21.75">
      <c r="B11" s="24">
        <v>1</v>
      </c>
      <c r="C11" s="25">
        <f>IF('[2]Discharge'!C9=0,0,IF(TRIM('[2]Discharge'!C9)="","",IF(COUNT(O6)=0,"",IF(O6=1,(((10^K4)*('[2]Discharge'!C9^N4))/100),((10^K4)*('[2]Discharge'!C9^N4))))))</f>
        <v>0.1597786567868103</v>
      </c>
      <c r="D11" s="25">
        <f>IF('[2]Discharge'!D9=0,0,IF(TRIM('[2]Discharge'!D9)="","",IF(COUNT(O6)=0,"",IF(O6=1,(((10^K4)*('[2]Discharge'!D9^N4))/100),((10^K4)*('[2]Discharge'!D9^N4))))))</f>
        <v>0.5316728571810782</v>
      </c>
      <c r="E11" s="25">
        <f>IF('[2]Discharge'!E9=0,0,IF(TRIM('[2]Discharge'!E9)="","",IF(COUNT(O6)=0,"",IF(O6=1,(((10^K4)*('[2]Discharge'!E9^N4))/100),((10^K4)*('[2]Discharge'!E9^N4))))))</f>
        <v>2.262107525544207</v>
      </c>
      <c r="F11" s="25">
        <f>IF('[2]Discharge'!F9=0,0,IF(TRIM('[2]Discharge'!F9)="","",IF(COUNT(O6)=0,"",IF(O6=1,(((10^K4)*('[2]Discharge'!F9^N4))/100),((10^K4)*('[2]Discharge'!F9^N4))))))</f>
        <v>16.11302084899829</v>
      </c>
      <c r="G11" s="25">
        <f>IF('[2]Discharge'!G9=0,0,IF(TRIM('[2]Discharge'!G9)="","",IF(COUNT(O6)=0,"",IF(O6=1,(((10^K4)*('[2]Discharge'!G9^N4))/100),((10^K4)*('[2]Discharge'!G9^N4))))))</f>
        <v>145.77314572342067</v>
      </c>
      <c r="H11" s="25">
        <f>IF('[2]Discharge'!H9=0,0,IF(TRIM('[2]Discharge'!H9)="","",IF(COUNT(O6)=0,"",IF(O6=1,(((10^K4)*('[2]Discharge'!H9^N4))/100),((10^K4)*('[2]Discharge'!H9^N4))))))</f>
        <v>62.17642440698968</v>
      </c>
      <c r="I11" s="25">
        <f>IF('[2]Discharge'!I9=0,0,IF(TRIM('[2]Discharge'!I9)="","",IF(COUNT(O6)=0,"",IF(O6=1,(((10^K4)*('[2]Discharge'!I9^N4))/100),((10^K4)*('[2]Discharge'!I9^N4))))))</f>
        <v>13.506487326237474</v>
      </c>
      <c r="J11" s="25">
        <f>IF('[2]Discharge'!J9=0,0,IF(TRIM('[2]Discharge'!J9)="","",IF(COUNT(O6)=0,"",IF(O6=1,(((10^K4)*('[2]Discharge'!J9^N4))/100),((10^K4)*('[2]Discharge'!J9^N4))))))</f>
        <v>2.6180643627083997</v>
      </c>
      <c r="K11" s="25">
        <f>IF('[2]Discharge'!K9=0,0,IF(TRIM('[2]Discharge'!K9)="","",IF(COUNT(O6)=0,"",IF(O6=1,(((10^K4)*('[2]Discharge'!K9^N4))/100),((10^K4)*('[2]Discharge'!K9^N4))))))</f>
        <v>1.0334009927456134</v>
      </c>
      <c r="L11" s="25">
        <f>IF('[2]Discharge'!L9=0,0,IF(TRIM('[2]Discharge'!L9)="","",IF(COUNT(O6)=0,"",IF(O6=1,(((10^K4)*('[2]Discharge'!L9^N4))/100),((10^K4)*('[2]Discharge'!L9^N4))))))</f>
        <v>0.6270179011656886</v>
      </c>
      <c r="M11" s="25">
        <f>IF('[2]Discharge'!M9=0,0,IF(TRIM('[2]Discharge'!M9)="","",IF(COUNT(O6)=0,"",IF(O6=1,(((10^K4)*('[2]Discharge'!M9^N4))/100),((10^K4)*('[2]Discharge'!M9^N4))))))</f>
        <v>0.32812252866787334</v>
      </c>
      <c r="N11" s="25">
        <f>IF('[2]Discharge'!N9=0,0,IF(TRIM('[2]Discharge'!N9)="","",IF(COUNT(O6)=0,"",IF(O6=1,(((10^K4)*('[2]Discharge'!N9^N4))/100),((10^K4)*('[2]Discharge'!N9^N4))))))</f>
        <v>0.1926197739057857</v>
      </c>
      <c r="O11" s="60"/>
      <c r="P11" s="61"/>
      <c r="Q11" s="4"/>
      <c r="R11" s="26"/>
      <c r="S11" s="26"/>
    </row>
    <row r="12" spans="2:19" ht="21.75">
      <c r="B12" s="24">
        <v>2</v>
      </c>
      <c r="C12" s="25">
        <f>IF('[2]Discharge'!C10=0,0,IF(TRIM('[2]Discharge'!C10)="","",IF(COUNT(O6)=0,"",IF(O6=1,(((10^K4)*('[2]Discharge'!C10^N4))/100),((10^K4)*('[2]Discharge'!C10^N4))))))</f>
        <v>0.1704045388530799</v>
      </c>
      <c r="D12" s="25">
        <f>IF('[2]Discharge'!D10=0,0,IF(TRIM('[2]Discharge'!D10)="","",IF(COUNT(O6)=0,"",IF(O6=1,(((10^K4)*('[2]Discharge'!D10^N4))/100),((10^K4)*('[2]Discharge'!D10^N4))))))</f>
        <v>0.4227243267378961</v>
      </c>
      <c r="E12" s="25">
        <f>IF('[2]Discharge'!E10=0,0,IF(TRIM('[2]Discharge'!E10)="","",IF(COUNT(O6)=0,"",IF(O6=1,(((10^K4)*('[2]Discharge'!E10^N4))/100),((10^K4)*('[2]Discharge'!E10^N4))))))</f>
        <v>2.2051663834439297</v>
      </c>
      <c r="F12" s="25">
        <f>IF('[2]Discharge'!F10=0,0,IF(TRIM('[2]Discharge'!F10)="","",IF(COUNT(O6)=0,"",IF(O6=1,(((10^K4)*('[2]Discharge'!F10^N4))/100),((10^K4)*('[2]Discharge'!F10^N4))))))</f>
        <v>11.657034504390147</v>
      </c>
      <c r="G12" s="25">
        <f>IF('[2]Discharge'!G10=0,0,IF(TRIM('[2]Discharge'!G10)="","",IF(COUNT(O6)=0,"",IF(O6=1,(((10^K4)*('[2]Discharge'!G10^N4))/100),((10^K4)*('[2]Discharge'!G10^N4))))))</f>
        <v>74.6108397910176</v>
      </c>
      <c r="H12" s="25">
        <f>IF('[2]Discharge'!H10=0,0,IF(TRIM('[2]Discharge'!H10)="","",IF(COUNT(O6)=0,"",IF(O6=1,(((10^K4)*('[2]Discharge'!H10^N4))/100),((10^K4)*('[2]Discharge'!H10^N4))))))</f>
        <v>50.53094905924195</v>
      </c>
      <c r="I12" s="25">
        <f>IF('[2]Discharge'!I10=0,0,IF(TRIM('[2]Discharge'!I10)="","",IF(COUNT(O6)=0,"",IF(O6=1,(((10^K4)*('[2]Discharge'!I10^N4))/100),((10^K4)*('[2]Discharge'!I10^N4))))))</f>
        <v>12.377254473984522</v>
      </c>
      <c r="J12" s="25">
        <f>IF('[2]Discharge'!J10=0,0,IF(TRIM('[2]Discharge'!J10)="","",IF(COUNT(O6)=0,"",IF(O6=1,(((10^K4)*('[2]Discharge'!J10^N4))/100),((10^K4)*('[2]Discharge'!J10^N4))))))</f>
        <v>1.6807920470740907</v>
      </c>
      <c r="K12" s="25">
        <f>IF('[2]Discharge'!K10=0,0,IF(TRIM('[2]Discharge'!K10)="","",IF(COUNT(O6)=0,"",IF(O6=1,(((10^K4)*('[2]Discharge'!K10^N4))/100),((10^K4)*('[2]Discharge'!K10^N4))))))</f>
        <v>1.0334009927456134</v>
      </c>
      <c r="L12" s="25">
        <f>IF('[2]Discharge'!L10=0,0,IF(TRIM('[2]Discharge'!L10)="","",IF(COUNT(O6)=0,"",IF(O6=1,(((10^K4)*('[2]Discharge'!L10^N4))/100),((10^K4)*('[2]Discharge'!L10^N4))))))</f>
        <v>0.6270179011656886</v>
      </c>
      <c r="M12" s="25">
        <f>IF('[2]Discharge'!M10=0,0,IF(TRIM('[2]Discharge'!M10)="","",IF(COUNT(O6)=0,"",IF(O6=1,(((10^K4)*('[2]Discharge'!M10^N4))/100),((10^K4)*('[2]Discharge'!M10^N4))))))</f>
        <v>0.2627221016944278</v>
      </c>
      <c r="N12" s="25">
        <f>IF('[2]Discharge'!N10=0,0,IF(TRIM('[2]Discharge'!N10)="","",IF(COUNT(O6)=0,"",IF(O6=1,(((10^K4)*('[2]Discharge'!N10^N4))/100),((10^K4)*('[2]Discharge'!N10^N4))))))</f>
        <v>0.1926197739057857</v>
      </c>
      <c r="O12" s="60"/>
      <c r="P12" s="61"/>
      <c r="Q12" s="4"/>
      <c r="R12" s="26"/>
      <c r="S12" s="26"/>
    </row>
    <row r="13" spans="2:19" ht="21.75">
      <c r="B13" s="24">
        <v>3</v>
      </c>
      <c r="C13" s="25">
        <f>IF('[2]Discharge'!C11=0,0,IF(TRIM('[2]Discharge'!C11)="","",IF(COUNT(O6)=0,"",IF(O6=1,(((10^K4)*('[2]Discharge'!C11^N4))/100),((10^K4)*('[2]Discharge'!C11^N4))))))</f>
        <v>0.2181848536208494</v>
      </c>
      <c r="D13" s="25">
        <f>IF('[2]Discharge'!D11=0,0,IF(TRIM('[2]Discharge'!D11)="","",IF(COUNT(O6)=0,"",IF(O6=1,(((10^K4)*('[2]Discharge'!D11^N4))/100),((10^K4)*('[2]Discharge'!D11^N4))))))</f>
        <v>0.4437661334334211</v>
      </c>
      <c r="E13" s="25">
        <f>IF('[2]Discharge'!E11=0,0,IF(TRIM('[2]Discharge'!E11)="","",IF(COUNT(O6)=0,"",IF(O6=1,(((10^K4)*('[2]Discharge'!E11^N4))/100),((10^K4)*('[2]Discharge'!E11^N4))))))</f>
        <v>2.148909325168472</v>
      </c>
      <c r="F13" s="25">
        <f>IF('[2]Discharge'!F11=0,0,IF(TRIM('[2]Discharge'!F11)="","",IF(COUNT(O6)=0,"",IF(O6=1,(((10^K4)*('[2]Discharge'!F11^N4))/100),((10^K4)*('[2]Discharge'!F11^N4))))))</f>
        <v>8.617284314010519</v>
      </c>
      <c r="G13" s="25">
        <f>IF('[2]Discharge'!G11=0,0,IF(TRIM('[2]Discharge'!G11)="","",IF(COUNT(O6)=0,"",IF(O6=1,(((10^K4)*('[2]Discharge'!G11^N4))/100),((10^K4)*('[2]Discharge'!G11^N4))))))</f>
        <v>66.20263397233379</v>
      </c>
      <c r="H13" s="25">
        <f>IF('[2]Discharge'!H11=0,0,IF(TRIM('[2]Discharge'!H11)="","",IF(COUNT(O6)=0,"",IF(O6=1,(((10^K4)*('[2]Discharge'!H11^N4))/100),((10^K4)*('[2]Discharge'!H11^N4))))))</f>
        <v>150.69981584114706</v>
      </c>
      <c r="I13" s="25">
        <f>IF('[2]Discharge'!I11=0,0,IF(TRIM('[2]Discharge'!I11)="","",IF(COUNT(O6)=0,"",IF(O6=1,(((10^K4)*('[2]Discharge'!I11^N4))/100),((10^K4)*('[2]Discharge'!I11^N4))))))</f>
        <v>8.617284314010519</v>
      </c>
      <c r="J13" s="25">
        <f>IF('[2]Discharge'!J11=0,0,IF(TRIM('[2]Discharge'!J11)="","",IF(COUNT(O6)=0,"",IF(O6=1,(((10^K4)*('[2]Discharge'!J11^N4))/100),((10^K4)*('[2]Discharge'!J11^N4))))))</f>
        <v>1.5843331984818625</v>
      </c>
      <c r="K13" s="25">
        <f>IF('[2]Discharge'!K11=0,0,IF(TRIM('[2]Discharge'!K11)="","",IF(COUNT(O6)=0,"",IF(O6=1,(((10^K4)*('[2]Discharge'!K11^N4))/100),((10^K4)*('[2]Discharge'!K11^N4))))))</f>
        <v>0.9998137443277656</v>
      </c>
      <c r="L13" s="25">
        <f>IF('[2]Discharge'!L11=0,0,IF(TRIM('[2]Discharge'!L11)="","",IF(COUNT(O6)=0,"",IF(O6=1,(((10^K4)*('[2]Discharge'!L11^N4))/100),((10^K4)*('[2]Discharge'!L11^N4))))))</f>
        <v>0.6027676361881914</v>
      </c>
      <c r="M13" s="25">
        <f>IF('[2]Discharge'!M11=0,0,IF(TRIM('[2]Discharge'!M11)="","",IF(COUNT(O6)=0,"",IF(O6=1,(((10^K4)*('[2]Discharge'!M11^N4))/100),((10^K4)*('[2]Discharge'!M11^N4))))))</f>
        <v>0.2627221016944278</v>
      </c>
      <c r="N13" s="25">
        <f>IF('[2]Discharge'!N11=0,0,IF(TRIM('[2]Discharge'!N11)="","",IF(COUNT(O6)=0,"",IF(O6=1,(((10^K4)*('[2]Discharge'!N11^N4))/100),((10^K4)*('[2]Discharge'!N11^N4))))))</f>
        <v>0.1813519656783325</v>
      </c>
      <c r="O13" s="60"/>
      <c r="P13" s="61"/>
      <c r="Q13" s="4"/>
      <c r="R13" s="26"/>
      <c r="S13" s="26"/>
    </row>
    <row r="14" spans="2:17" ht="21.75">
      <c r="B14" s="24">
        <v>4</v>
      </c>
      <c r="C14" s="25">
        <f>IF('[2]Discharge'!C12=0,0,IF(TRIM('[2]Discharge'!C12)="","",IF(COUNT(O6)=0,"",IF(O6=1,(((10^K4)*('[2]Discharge'!C12^N4))/100),((10^K4)*('[2]Discharge'!C12^N4))))))</f>
        <v>0.2181848536208494</v>
      </c>
      <c r="D14" s="25">
        <f>IF('[2]Discharge'!D12=0,0,IF(TRIM('[2]Discharge'!D12)="","",IF(COUNT(O6)=0,"",IF(O6=1,(((10^K4)*('[2]Discharge'!D12^N4))/100),((10^K4)*('[2]Discharge'!D12^N4))))))</f>
        <v>0.7297300984578391</v>
      </c>
      <c r="E14" s="25">
        <f>IF('[2]Discharge'!E12=0,0,IF(TRIM('[2]Discharge'!E12)="","",IF(COUNT(O6)=0,"",IF(O6=1,(((10^K4)*('[2]Discharge'!E12^N4))/100),((10^K4)*('[2]Discharge'!E12^N4))))))</f>
        <v>1.5405863823540347</v>
      </c>
      <c r="F14" s="25">
        <f>IF('[2]Discharge'!F12=0,0,IF(TRIM('[2]Discharge'!F12)="","",IF(COUNT(O6)=0,"",IF(O6=1,(((10^K4)*('[2]Discharge'!F12^N4))/100),((10^K4)*('[2]Discharge'!F12^N4))))))</f>
        <v>15.488751630308451</v>
      </c>
      <c r="G14" s="25">
        <f>IF('[2]Discharge'!G12=0,0,IF(TRIM('[2]Discharge'!G12)="","",IF(COUNT(O6)=0,"",IF(O6=1,(((10^K4)*('[2]Discharge'!G12^N4))/100),((10^K4)*('[2]Discharge'!G12^N4))))))</f>
        <v>60.20798047525398</v>
      </c>
      <c r="H14" s="25">
        <f>IF('[2]Discharge'!H12=0,0,IF(TRIM('[2]Discharge'!H12)="","",IF(COUNT(O6)=0,"",IF(O6=1,(((10^K4)*('[2]Discharge'!H12^N4))/100),((10^K4)*('[2]Discharge'!H12^N4))))))</f>
        <v>176.48581763601453</v>
      </c>
      <c r="I14" s="25">
        <f>IF('[2]Discharge'!I12=0,0,IF(TRIM('[2]Discharge'!I12)="","",IF(COUNT(O6)=0,"",IF(O6=1,(((10^K4)*('[2]Discharge'!I12^N4))/100),((10^K4)*('[2]Discharge'!I12^N4))))))</f>
        <v>7.163179968041818</v>
      </c>
      <c r="J14" s="25">
        <f>IF('[2]Discharge'!J12=0,0,IF(TRIM('[2]Discharge'!J12)="","",IF(COUNT(O6)=0,"",IF(O6=1,(((10^K4)*('[2]Discharge'!J12^N4))/100),((10^K4)*('[2]Discharge'!J12^N4))))))</f>
        <v>1.5405863823540347</v>
      </c>
      <c r="K14" s="25">
        <f>IF('[2]Discharge'!K12=0,0,IF(TRIM('[2]Discharge'!K12)="","",IF(COUNT(O6)=0,"",IF(O6=1,(((10^K4)*('[2]Discharge'!K12^N4))/100),((10^K4)*('[2]Discharge'!K12^N4))))))</f>
        <v>0.9998137443277656</v>
      </c>
      <c r="L14" s="25">
        <f>IF('[2]Discharge'!L12=0,0,IF(TRIM('[2]Discharge'!L12)="","",IF(COUNT(O6)=0,"",IF(O6=1,(((10^K4)*('[2]Discharge'!L12^N4))/100),((10^K4)*('[2]Discharge'!L12^N4))))))</f>
        <v>0.6027676361881914</v>
      </c>
      <c r="M14" s="25">
        <f>IF('[2]Discharge'!M12=0,0,IF(TRIM('[2]Discharge'!M12)="","",IF(COUNT(O6)=0,"",IF(O6=1,(((10^K4)*('[2]Discharge'!M12^N4))/100),((10^K4)*('[2]Discharge'!M12^N4))))))</f>
        <v>0.2627221016944278</v>
      </c>
      <c r="N14" s="25">
        <f>IF('[2]Discharge'!N12=0,0,IF(TRIM('[2]Discharge'!N12)="","",IF(COUNT(O6)=0,"",IF(O6=1,(((10^K4)*('[2]Discharge'!N12^N4))/100),((10^K4)*('[2]Discharge'!N12^N4))))))</f>
        <v>0.1813519656783325</v>
      </c>
      <c r="O14" s="60"/>
      <c r="P14" s="61"/>
      <c r="Q14" s="4"/>
    </row>
    <row r="15" spans="2:17" ht="21.75">
      <c r="B15" s="24">
        <v>5</v>
      </c>
      <c r="C15" s="25">
        <f>IF('[2]Discharge'!C13=0,0,IF(TRIM('[2]Discharge'!C13)="","",IF(COUNT(O6)=0,"",IF(O6=1,(((10^K4)*('[2]Discharge'!C13^N4))/100),(((10^K4)*('[2]Discharge'!C13^N4)))))))</f>
        <v>0.2181848536208494</v>
      </c>
      <c r="D15" s="25">
        <f>IF('[2]Discharge'!D13=0,0,IF(TRIM('[2]Discharge'!D13)="","",IF(COUNT(O6)=0,"",IF(O6=1,(((10^K4)*('[2]Discharge'!D13^N4))/100),((10^K4)*('[2]Discharge'!D13^N4))))))</f>
        <v>0.9021946387226132</v>
      </c>
      <c r="E15" s="25">
        <f>IF('[2]Discharge'!E13=0,0,IF(TRIM('[2]Discharge'!E13)="","",IF(COUNT(O6)=0,"",IF(O6=1,(((10^K4)*('[2]Discharge'!E13^N4))/100),((10^K4)*('[2]Discharge'!E13^N4))))))</f>
        <v>1.4128134749939922</v>
      </c>
      <c r="F15" s="25">
        <f>IF('[2]Discharge'!F13=0,0,IF(TRIM('[2]Discharge'!F13)="","",IF(COUNT(O6)=0,"",IF(O6=1,(((10^K4)*('[2]Discharge'!F13^N4))/100),((10^K4)*('[2]Discharge'!F13^N4))))))</f>
        <v>10.324553793493012</v>
      </c>
      <c r="G15" s="25">
        <f>IF('[2]Discharge'!G13=0,0,IF(TRIM('[2]Discharge'!G13)="","",IF(COUNT(O6)=0,"",IF(O6=1,(((10^K4)*('[2]Discharge'!G13^N4))/100),((10^K4)*('[2]Discharge'!G13^N4))))))</f>
        <v>79.54793013964814</v>
      </c>
      <c r="H15" s="25">
        <f>IF('[2]Discharge'!H13=0,0,IF(TRIM('[2]Discharge'!H13)="","",IF(COUNT(O6)=0,"",IF(O6=1,(((10^K4)*('[2]Discharge'!H13^N4))/100),((10^K4)*('[2]Discharge'!H13^N4))))))</f>
        <v>143.3387455886475</v>
      </c>
      <c r="I15" s="25">
        <f>IF('[2]Discharge'!I13=0,0,IF(TRIM('[2]Discharge'!I13)="","",IF(COUNT(O6)=0,"",IF(O6=1,(((10^K4)*('[2]Discharge'!I13^N4))/100),((10^K4)*('[2]Discharge'!I13^N4))))))</f>
        <v>7.038242259739991</v>
      </c>
      <c r="J15" s="25">
        <f>IF('[2]Discharge'!J13=0,0,IF(TRIM('[2]Discharge'!J13)="","",IF(COUNT(O6)=0,"",IF(O6=1,(((10^K4)*('[2]Discharge'!J13^N4))/100),((10^K4)*('[2]Discharge'!J13^N4))))))</f>
        <v>1.6322270812115063</v>
      </c>
      <c r="K15" s="25">
        <f>IF('[2]Discharge'!K13=0,0,IF(TRIM('[2]Discharge'!K13)="","",IF(COUNT(O6)=0,"",IF(O6=1,(((10^K4)*('[2]Discharge'!K13^N4))/100),((10^K4)*('[2]Discharge'!K13^N4))))))</f>
        <v>0.9998137443277656</v>
      </c>
      <c r="L15" s="25">
        <f>IF('[2]Discharge'!L13=0,0,IF(TRIM('[2]Discharge'!L13)="","",IF(COUNT(O6)=0,"",IF(O6=1,(((10^K4)*('[2]Discharge'!L13^N4))/100),((10^K4)*('[2]Discharge'!L13^N4))))))</f>
        <v>0.5784201988707792</v>
      </c>
      <c r="M15" s="25">
        <f>IF('[2]Discharge'!M13=0,0,IF(TRIM('[2]Discharge'!M13)="","",IF(COUNT(O6)=0,"",IF(O6=1,(((10^K4)*('[2]Discharge'!M13^N4))/100),((10^K4)*('[2]Discharge'!M13^N4))))))</f>
        <v>0.2784303910485102</v>
      </c>
      <c r="N15" s="25">
        <f>IF('[2]Discharge'!N13=0,0,IF(TRIM('[2]Discharge'!N13)="","",IF(COUNT(O6)=0,"",IF(O6=1,(((10^K4)*('[2]Discharge'!N13^N4))/100),((10^K4)*('[2]Discharge'!N13^N4))))))</f>
        <v>0.1704045388530799</v>
      </c>
      <c r="O15" s="60"/>
      <c r="P15" s="61"/>
      <c r="Q15" s="4"/>
    </row>
    <row r="16" spans="2:17" ht="21.75">
      <c r="B16" s="24">
        <v>6</v>
      </c>
      <c r="C16" s="25">
        <f>IF('[2]Discharge'!C14=0,0,IF(TRIM('[2]Discharge'!C14)="","",IF(COUNT(O6)=0,"",IF(O6=1,(((10^K4)*('[2]Discharge'!C14^N4))/100),((10^K4)*('[2]Discharge'!C14^N4))))))</f>
        <v>0.4437661334334211</v>
      </c>
      <c r="D16" s="25">
        <f>IF('[2]Discharge'!D14=0,0,IF(TRIM('[2]Discharge'!D14)="","",IF(COUNT(O6)=0,"",IF(O6=1,(((10^K4)*('[2]Discharge'!D14^N4))/100),((10^K4)*('[2]Discharge'!D14^N4))))))</f>
        <v>1.3305309176732742</v>
      </c>
      <c r="E16" s="25">
        <f>IF('[2]Discharge'!E14=0,0,IF(TRIM('[2]Discharge'!E14)="","",IF(COUNT(O6)=0,"",IF(O6=1,(((10^K4)*('[2]Discharge'!E14^N4))/100),((10^K4)*('[2]Discharge'!E14^N4))))))</f>
        <v>1.6807920470740907</v>
      </c>
      <c r="F16" s="25">
        <f>IF('[2]Discharge'!F14=0,0,IF(TRIM('[2]Discharge'!F14)="","",IF(COUNT(O6)=0,"",IF(O6=1,(((10^K4)*('[2]Discharge'!F14^N4))/100),((10^K4)*('[2]Discharge'!F14^N4))))))</f>
        <v>7.547870309498526</v>
      </c>
      <c r="G16" s="25">
        <f>IF('[2]Discharge'!G14=0,0,IF(TRIM('[2]Discharge'!G14)="","",IF(COUNT(O6)=0,"",IF(O6=1,(((10^K4)*('[2]Discharge'!G14^N4))/100),((10^K4)*('[2]Discharge'!G14^N4))))))</f>
        <v>18.951925441163947</v>
      </c>
      <c r="H16" s="25">
        <f>IF('[2]Discharge'!H14=0,0,IF(TRIM('[2]Discharge'!H14)="","",IF(COUNT(O6)=0,"",IF(O6=1,(((10^K4)*('[2]Discharge'!H14^N4))/100),((10^K4)*('[2]Discharge'!H14^N4))))))</f>
        <v>74.07147570521938</v>
      </c>
      <c r="I16" s="25">
        <f>IF('[2]Discharge'!I14=0,0,IF(TRIM('[2]Discharge'!I14)="","",IF(COUNT(O6)=0,"",IF(O6=1,(((10^K4)*('[2]Discharge'!I14^N4))/100),((10^K4)*('[2]Discharge'!I14^N4))))))</f>
        <v>6.5454236388278995</v>
      </c>
      <c r="J16" s="25">
        <f>IF('[2]Discharge'!J14=0,0,IF(TRIM('[2]Discharge'!J14)="","",IF(COUNT(O6)=0,"",IF(O6=1,(((10^K4)*('[2]Discharge'!J14^N4))/100),((10^K4)*('[2]Discharge'!J14^N4))))))</f>
        <v>1.5843331984818625</v>
      </c>
      <c r="K16" s="25">
        <f>IF('[2]Discharge'!K14=0,0,IF(TRIM('[2]Discharge'!K14)="","",IF(COUNT(O6)=0,"",IF(O6=1,(((10^K4)*('[2]Discharge'!K14^N4))/100),((10^K4)*('[2]Discharge'!K14^N4))))))</f>
        <v>0.9342095321142252</v>
      </c>
      <c r="L16" s="25">
        <f>IF('[2]Discharge'!L14=0,0,IF(TRIM('[2]Discharge'!L14)="","",IF(COUNT(O6)=0,"",IF(O6=1,(((10^K4)*('[2]Discharge'!L14^N4))/100),((10^K4)*('[2]Discharge'!L14^N4))))))</f>
        <v>0.5545460402582888</v>
      </c>
      <c r="M16" s="25">
        <f>IF('[2]Discharge'!M14=0,0,IF(TRIM('[2]Discharge'!M14)="","",IF(COUNT(O6)=0,"",IF(O6=1,(((10^K4)*('[2]Discharge'!M14^N4))/100),((10^K4)*('[2]Discharge'!M14^N4))))))</f>
        <v>0.24744407108585378</v>
      </c>
      <c r="N16" s="25">
        <f>IF('[2]Discharge'!N14=0,0,IF(TRIM('[2]Discharge'!N14)="","",IF(COUNT(O6)=0,"",IF(O6=1,(((10^K4)*('[2]Discharge'!N14^N4))/100),((10^K4)*('[2]Discharge'!N14^N4))))))</f>
        <v>0.1597786567868103</v>
      </c>
      <c r="O16" s="60"/>
      <c r="P16" s="61"/>
      <c r="Q16" s="4"/>
    </row>
    <row r="17" spans="2:17" ht="21.75">
      <c r="B17" s="24">
        <v>7</v>
      </c>
      <c r="C17" s="25">
        <f>IF('[2]Discharge'!C15=0,0,IF(TRIM('[2]Discharge'!C15)="","",IF(COUNT(O6)=0,"",IF(O6=1,(((10^K4)*('[2]Discharge'!C15^N4))/100),((10^K4)*('[2]Discharge'!C15^N4))))))</f>
        <v>0.32812252866787334</v>
      </c>
      <c r="D17" s="25">
        <f>IF('[2]Discharge'!D15=0,0,IF(TRIM('[2]Discharge'!D15)="","",IF(COUNT(O6)=0,"",IF(O6=1,(((10^K4)*('[2]Discharge'!D15^N4))/100),((10^K4)*('[2]Discharge'!D15^N4))))))</f>
        <v>0.7030646321309778</v>
      </c>
      <c r="E17" s="25">
        <f>IF('[2]Discharge'!E15=0,0,IF(TRIM('[2]Discharge'!E15)="","",IF(COUNT(O6)=0,"",IF(O6=1,(((10^K4)*('[2]Discharge'!E15^N4))/100),((10^K4)*('[2]Discharge'!E15^N4))))))</f>
        <v>1.9336437409150056</v>
      </c>
      <c r="F17" s="25">
        <f>IF('[2]Discharge'!F15=0,0,IF(TRIM('[2]Discharge'!F15)="","",IF(COUNT(O6)=0,"",IF(O6=1,(((10^K4)*('[2]Discharge'!F15^N4))/100),((10^K4)*('[2]Discharge'!F15^N4))))))</f>
        <v>4.773280977232772</v>
      </c>
      <c r="G17" s="25">
        <f>IF('[2]Discharge'!G15=0,0,IF(TRIM('[2]Discharge'!G15)="","",IF(COUNT(O6)=0,"",IF(O6=1,(((10^K4)*('[2]Discharge'!G15^N4))/100),((10^K4)*('[2]Discharge'!G15^N4))))))</f>
        <v>19.637778198158998</v>
      </c>
      <c r="H17" s="25">
        <f>IF('[2]Discharge'!H15=0,0,IF(TRIM('[2]Discharge'!H15)="","",IF(COUNT(O6)=0,"",IF(O6=1,(((10^K4)*('[2]Discharge'!H15^N4))/100),((10^K4)*('[2]Discharge'!H15^N4))))))</f>
        <v>57.31129732968171</v>
      </c>
      <c r="I17" s="25">
        <f>IF('[2]Discharge'!I15=0,0,IF(TRIM('[2]Discharge'!I15)="","",IF(COUNT(O6)=0,"",IF(O6=1,(((10^K4)*('[2]Discharge'!I15^N4))/100),((10^K4)*('[2]Discharge'!I15^N4))))))</f>
        <v>6.305339990120031</v>
      </c>
      <c r="J17" s="25">
        <f>IF('[2]Discharge'!J15=0,0,IF(TRIM('[2]Discharge'!J15)="","",IF(COUNT(O6)=0,"",IF(O6=1,(((10^K4)*('[2]Discharge'!J15^N4))/100),((10^K4)*('[2]Discharge'!J15^N4))))))</f>
        <v>1.4974168498590632</v>
      </c>
      <c r="K17" s="25">
        <f>IF('[2]Discharge'!K15=0,0,IF(TRIM('[2]Discharge'!K15)="","",IF(COUNT(O6)=0,"",IF(O6=1,(((10^K4)*('[2]Discharge'!K15^N4))/100),((10^K4)*('[2]Discharge'!K15^N4))))))</f>
        <v>0.7297300984578391</v>
      </c>
      <c r="L17" s="25">
        <f>IF('[2]Discharge'!L15=0,0,IF(TRIM('[2]Discharge'!L15)="","",IF(COUNT(O6)=0,"",IF(O6=1,(((10^K4)*('[2]Discharge'!L15^N4))/100),((10^K4)*('[2]Discharge'!L15^N4))))))</f>
        <v>0.5316728571810782</v>
      </c>
      <c r="M17" s="25">
        <f>IF('[2]Discharge'!M15=0,0,IF(TRIM('[2]Discharge'!M15)="","",IF(COUNT(O6)=0,"",IF(O6=1,(((10^K4)*('[2]Discharge'!M15^N4))/100),((10^K4)*('[2]Discharge'!M15^N4))))))</f>
        <v>0.24744407108585378</v>
      </c>
      <c r="N17" s="25">
        <f>IF('[2]Discharge'!N15=0,0,IF(TRIM('[2]Discharge'!N15)="","",IF(COUNT(O6)=0,"",IF(O6=1,(((10^K4)*('[2]Discharge'!N15^N4))/100),((10^K4)*('[2]Discharge'!N15^N4))))))</f>
        <v>0.1704045388530799</v>
      </c>
      <c r="O17" s="60"/>
      <c r="P17" s="61"/>
      <c r="Q17" s="4"/>
    </row>
    <row r="18" spans="2:17" ht="21.75">
      <c r="B18" s="24">
        <v>8</v>
      </c>
      <c r="C18" s="25">
        <f>IF('[2]Discharge'!C16=0,0,IF(TRIM('[2]Discharge'!C16)="","",IF(COUNT(O6)=0,"",IF(O6=1,(((10^K4)*('[2]Discharge'!C16^N4))/100),((10^K4)*('[2]Discharge'!C16^N4))))))</f>
        <v>0.23259780241496686</v>
      </c>
      <c r="D18" s="25">
        <f>IF('[2]Discharge'!D16=0,0,IF(TRIM('[2]Discharge'!D16)="","",IF(COUNT(O6)=0,"",IF(O6=1,(((10^K4)*('[2]Discharge'!D16^N4))/100),((10^K4)*('[2]Discharge'!D16^N4))))))</f>
        <v>1.830502097406148</v>
      </c>
      <c r="E18" s="25">
        <f>IF('[2]Discharge'!E16=0,0,IF(TRIM('[2]Discharge'!E16)="","",IF(COUNT(O6)=0,"",IF(O6=1,(((10^K4)*('[2]Discharge'!E16^N4))/100),((10^K4)*('[2]Discharge'!E16^N4))))))</f>
        <v>3.421896508581305</v>
      </c>
      <c r="F18" s="25">
        <f>IF('[2]Discharge'!F16=0,0,IF(TRIM('[2]Discharge'!F16)="","",IF(COUNT(O6)=0,"",IF(O6=1,(((10^K4)*('[2]Discharge'!F16^N4))/100),((10^K4)*('[2]Discharge'!F16^N4))))))</f>
        <v>4.773280977232772</v>
      </c>
      <c r="G18" s="25">
        <f>IF('[2]Discharge'!G16=0,0,IF(TRIM('[2]Discharge'!G16)="","",IF(COUNT(O6)=0,"",IF(O6=1,(((10^K4)*('[2]Discharge'!G16^N4))/100),((10^K4)*('[2]Discharge'!G16^N4))))))</f>
        <v>10.324553793493012</v>
      </c>
      <c r="H18" s="25">
        <f>IF('[2]Discharge'!H16=0,0,IF(TRIM('[2]Discharge'!H16)="","",IF(COUNT(O6)=0,"",IF(O6=1,(((10^K4)*('[2]Discharge'!H16^N4))/100),((10^K4)*('[2]Discharge'!H16^N4))))))</f>
        <v>67.74309681747216</v>
      </c>
      <c r="I18" s="25">
        <f>IF('[2]Discharge'!I16=0,0,IF(TRIM('[2]Discharge'!I16)="","",IF(COUNT(O6)=0,"",IF(O6=1,(((10^K4)*('[2]Discharge'!I16^N4))/100),((10^K4)*('[2]Discharge'!I16^N4))))))</f>
        <v>5.756756604587537</v>
      </c>
      <c r="J18" s="25">
        <f>IF('[2]Discharge'!J16=0,0,IF(TRIM('[2]Discharge'!J16)="","",IF(COUNT(O6)=0,"",IF(O6=1,(((10^K4)*('[2]Discharge'!J16^N4))/100),((10^K4)*('[2]Discharge'!J16^N4))))))</f>
        <v>1.4548255567504607</v>
      </c>
      <c r="K18" s="25">
        <f>IF('[2]Discharge'!K16=0,0,IF(TRIM('[2]Discharge'!K16)="","",IF(COUNT(O6)=0,"",IF(O6=1,(((10^K4)*('[2]Discharge'!K16^N4))/100),((10^K4)*('[2]Discharge'!K16^N4))))))</f>
        <v>0.7297300984578391</v>
      </c>
      <c r="L18" s="25">
        <f>IF('[2]Discharge'!L16=0,0,IF(TRIM('[2]Discharge'!L16)="","",IF(COUNT(O6)=0,"",IF(O6=1,(((10^K4)*('[2]Discharge'!L16^N4))/100),((10^K4)*('[2]Discharge'!L16^N4))))))</f>
        <v>0.48678497727228986</v>
      </c>
      <c r="M18" s="25">
        <f>IF('[2]Discharge'!M16=0,0,IF(TRIM('[2]Discharge'!M16)="","",IF(COUNT(O6)=0,"",IF(O6=1,(((10^K4)*('[2]Discharge'!M16^N4))/100),((10^K4)*('[2]Discharge'!M16^N4))))))</f>
        <v>0.23259780241496686</v>
      </c>
      <c r="N18" s="25">
        <f>IF('[2]Discharge'!N16=0,0,IF(TRIM('[2]Discharge'!N16)="","",IF(COUNT(O6)=0,"",IF(O6=1,(((10^K4)*('[2]Discharge'!N16^N4))/100),((10^K4)*('[2]Discharge'!N16^N4))))))</f>
        <v>0.1704045388530799</v>
      </c>
      <c r="O18" s="60"/>
      <c r="P18" s="61"/>
      <c r="Q18" s="4"/>
    </row>
    <row r="19" spans="2:17" ht="21.75">
      <c r="B19" s="24">
        <v>9</v>
      </c>
      <c r="C19" s="25">
        <f>IF('[2]Discharge'!C17=0,0,IF(TRIM('[2]Discharge'!C17)="","",IF(COUNT(O6)=0,"",IF(O6=1,(((10^K4)*('[2]Discharge'!C17^N4))/100),((10^K4)*('[2]Discharge'!C17^N4))))))</f>
        <v>0.23259780241496686</v>
      </c>
      <c r="D19" s="25">
        <f>IF('[2]Discharge'!D17=0,0,IF(TRIM('[2]Discharge'!D17)="","",IF(COUNT(O6)=0,"",IF(O6=1,(((10^K4)*('[2]Discharge'!D17^N4))/100),((10^K4)*('[2]Discharge'!D17^N4))))))</f>
        <v>1.37138159329859</v>
      </c>
      <c r="E19" s="25">
        <f>IF('[2]Discharge'!E17=0,0,IF(TRIM('[2]Discharge'!E17)="","",IF(COUNT(O6)=0,"",IF(O6=1,(((10^K4)*('[2]Discharge'!E17^N4))/100),((10^K4)*('[2]Discharge'!E17^N4))))))</f>
        <v>8.074239517931575</v>
      </c>
      <c r="F19" s="25">
        <f>IF('[2]Discharge'!F17=0,0,IF(TRIM('[2]Discharge'!F17)="","",IF(COUNT(O6)=0,"",IF(O6=1,(((10^K4)*('[2]Discharge'!F17^N4))/100),((10^K4)*('[2]Discharge'!F17^N4))))))</f>
        <v>9.375310982904299</v>
      </c>
      <c r="G19" s="25">
        <f>IF('[2]Discharge'!G17=0,0,IF(TRIM('[2]Discharge'!G17)="","",IF(COUNT(O6)=0,"",IF(O6=1,(((10^K4)*('[2]Discharge'!G17^N4))/100),((10^K4)*('[2]Discharge'!G17^N4))))))</f>
        <v>19.4078850842137</v>
      </c>
      <c r="H19" s="25">
        <f>IF('[2]Discharge'!H17=0,0,IF(TRIM('[2]Discharge'!H17)="","",IF(COUNT(O6)=0,"",IF(O6=1,(((10^K4)*('[2]Discharge'!H17^N4))/100),((10^K4)*('[2]Discharge'!H17^N4))))))</f>
        <v>44.47528455250359</v>
      </c>
      <c r="I19" s="25">
        <f>IF('[2]Discharge'!I17=0,0,IF(TRIM('[2]Discharge'!I17)="","",IF(COUNT(O6)=0,"",IF(O6=1,(((10^K4)*('[2]Discharge'!I17^N4))/100),((10^K4)*('[2]Discharge'!I17^N4))))))</f>
        <v>4.6804455820095745</v>
      </c>
      <c r="J19" s="25">
        <f>IF('[2]Discharge'!J17=0,0,IF(TRIM('[2]Discharge'!J17)="","",IF(COUNT(O6)=0,"",IF(O6=1,(((10^K4)*('[2]Discharge'!J17^N4))/100),((10^K4)*('[2]Discharge'!J17^N4))))))</f>
        <v>1.4128134749939922</v>
      </c>
      <c r="K19" s="25">
        <f>IF('[2]Discharge'!K17=0,0,IF(TRIM('[2]Discharge'!K17)="","",IF(COUNT(O6)=0,"",IF(O6=1,(((10^K4)*('[2]Discharge'!K17^N4))/100),((10^K4)*('[2]Discharge'!K17^N4))))))</f>
        <v>0.7297300984578391</v>
      </c>
      <c r="L19" s="25">
        <f>IF('[2]Discharge'!L17=0,0,IF(TRIM('[2]Discharge'!L17)="","",IF(COUNT(O6)=0,"",IF(O6=1,(((10^K4)*('[2]Discharge'!L17^N4))/100),((10^K4)*('[2]Discharge'!L17^N4))))))</f>
        <v>0.6270179011656886</v>
      </c>
      <c r="M19" s="25">
        <f>IF('[2]Discharge'!M17=0,0,IF(TRIM('[2]Discharge'!M17)="","",IF(COUNT(O6)=0,"",IF(O6=1,(((10^K4)*('[2]Discharge'!M17^N4))/100),((10^K4)*('[2]Discharge'!M17^N4))))))</f>
        <v>0.23259780241496686</v>
      </c>
      <c r="N19" s="25">
        <f>IF('[2]Discharge'!N17=0,0,IF(TRIM('[2]Discharge'!N17)="","",IF(COUNT(O6)=0,"",IF(O6=1,(((10^K4)*('[2]Discharge'!N17^N4))/100),((10^K4)*('[2]Discharge'!N17^N4))))))</f>
        <v>0.1597786567868103</v>
      </c>
      <c r="O19" s="60"/>
      <c r="P19" s="61"/>
      <c r="Q19" s="4"/>
    </row>
    <row r="20" spans="2:17" ht="21.75">
      <c r="B20" s="24">
        <v>10</v>
      </c>
      <c r="C20" s="25">
        <f>IF('[2]Discharge'!C18=0,0,IF(TRIM('[2]Discharge'!C18)="","",IF(COUNT(O6)=0,"",IF(O6=1,(((10^K4)*('[2]Discharge'!C18^N4))/100),((10^K4)*('[2]Discharge'!C18^N4))))))</f>
        <v>0.23259780241496686</v>
      </c>
      <c r="D20" s="25">
        <f>IF('[2]Discharge'!D18=0,0,IF(TRIM('[2]Discharge'!D18)="","",IF(COUNT(O6)=0,"",IF(O6=1,(((10^K4)*('[2]Discharge'!D18^N4))/100),((10^K4)*('[2]Discharge'!D18^N4))))))</f>
        <v>0.7297300984578391</v>
      </c>
      <c r="E20" s="25">
        <f>IF('[2]Discharge'!E18=0,0,IF(TRIM('[2]Discharge'!E18)="","",IF(COUNT(O6)=0,"",IF(O6=1,(((10^K4)*('[2]Discharge'!E18^N4))/100),((10^K4)*('[2]Discharge'!E18^N4))))))</f>
        <v>3.0713647785731695</v>
      </c>
      <c r="F20" s="25">
        <f>IF('[2]Discharge'!F18=0,0,IF(TRIM('[2]Discharge'!F18)="","",IF(COUNT(O6)=0,"",IF(O6=1,(((10^K4)*('[2]Discharge'!F18^N4))/100),((10^K4)*('[2]Discharge'!F18^N4))))))</f>
        <v>10.324553793493012</v>
      </c>
      <c r="G20" s="25">
        <f>IF('[2]Discharge'!G18=0,0,IF(TRIM('[2]Discharge'!G18)="","",IF(COUNT(O6)=0,"",IF(O6=1,(((10^K4)*('[2]Discharge'!G18^N4))/100),((10^K4)*('[2]Discharge'!G18^N4))))))</f>
        <v>15.084120514776655</v>
      </c>
      <c r="H20" s="25">
        <f>IF('[2]Discharge'!H18=0,0,IF(TRIM('[2]Discharge'!H18)="","",IF(COUNT(O6)=0,"",IF(O6=1,(((10^K4)*('[2]Discharge'!H18^N4))/100),((10^K4)*('[2]Discharge'!H18^N4))))))</f>
        <v>33.830328806012524</v>
      </c>
      <c r="I20" s="25">
        <f>IF('[2]Discharge'!I18=0,0,IF(TRIM('[2]Discharge'!I18)="","",IF(COUNT(O6)=0,"",IF(O6=1,(((10^K4)*('[2]Discharge'!I18^N4))/100),((10^K4)*('[2]Discharge'!I18^N4))))))</f>
        <v>4.588469283257687</v>
      </c>
      <c r="J20" s="25">
        <f>IF('[2]Discharge'!J18=0,0,IF(TRIM('[2]Discharge'!J18)="","",IF(COUNT(O6)=0,"",IF(O6=1,(((10^K4)*('[2]Discharge'!J18^N4))/100),((10^K4)*('[2]Discharge'!J18^N4))))))</f>
        <v>1.4128134749939922</v>
      </c>
      <c r="K20" s="25">
        <f>IF('[2]Discharge'!K18=0,0,IF(TRIM('[2]Discharge'!K18)="","",IF(COUNT(O6)=0,"",IF(O6=1,(((10^K4)*('[2]Discharge'!K18^N4))/100),((10^K4)*('[2]Discharge'!K18^N4))))))</f>
        <v>0.7297300984578391</v>
      </c>
      <c r="L20" s="25">
        <f>IF('[2]Discharge'!L18=0,0,IF(TRIM('[2]Discharge'!L18)="","",IF(COUNT(O6)=0,"",IF(O6=1,(((10^K4)*('[2]Discharge'!L18^N4))/100),((10^K4)*('[2]Discharge'!L18^N4))))))</f>
        <v>0.9342095321142252</v>
      </c>
      <c r="M20" s="25">
        <f>IF('[2]Discharge'!M18=0,0,IF(TRIM('[2]Discharge'!M18)="","",IF(COUNT(O6)=0,"",IF(O6=1,(((10^K4)*('[2]Discharge'!M18^N4))/100),((10^K4)*('[2]Discharge'!M18^N4))))))</f>
        <v>0.23259780241496686</v>
      </c>
      <c r="N20" s="25">
        <f>IF('[2]Discharge'!N18=0,0,IF(TRIM('[2]Discharge'!N18)="","",IF(COUNT(O6)=0,"",IF(O6=1,(((10^K4)*('[2]Discharge'!N18^N4))/100),((10^K4)*('[2]Discharge'!N18^N4))))))</f>
        <v>0.1597786567868103</v>
      </c>
      <c r="O20" s="60"/>
      <c r="P20" s="61"/>
      <c r="Q20" s="4"/>
    </row>
    <row r="21" spans="2:17" ht="3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0"/>
      <c r="P21" s="61"/>
      <c r="Q21" s="4"/>
    </row>
    <row r="22" spans="2:17" ht="21.75">
      <c r="B22" s="24">
        <v>11</v>
      </c>
      <c r="C22" s="25">
        <f>IF('[2]Discharge'!C20=0,0,IF(TRIM('[2]Discharge'!C20)="","",IF(COUNT(O6)=0,"",IF(O6=1,(((10^K4)*('[2]Discharge'!C20^N4))/100),((10^K4)*('[2]Discharge'!C20^N4))))))</f>
        <v>0.2181848536208494</v>
      </c>
      <c r="D22" s="25">
        <f>IF('[2]Discharge'!D20=0,0,IF(TRIM('[2]Discharge'!D20)="","",IF(COUNT(O6)=0,"",IF(O6=1,(((10^K4)*('[2]Discharge'!D20^N4))/100),((10^K4)*('[2]Discharge'!D20^N4))))))</f>
        <v>0.5316728571810782</v>
      </c>
      <c r="E22" s="25">
        <f>IF('[2]Discharge'!E20=0,0,IF(TRIM('[2]Discharge'!E20)="","",IF(COUNT(O6)=0,"",IF(O6=1,(((10^K4)*('[2]Discharge'!E20^N4))/100),((10^K4)*('[2]Discharge'!E20^N4))))))</f>
        <v>3.5753582240145225</v>
      </c>
      <c r="F22" s="25">
        <f>IF('[2]Discharge'!F20=0,0,IF(TRIM('[2]Discharge'!F20)="","",IF(COUNT(O6)=0,"",IF(O6=1,(((10^K4)*('[2]Discharge'!F20^N4))/100),((10^K4)*('[2]Discharge'!F20^N4))))))</f>
        <v>13.506487326237474</v>
      </c>
      <c r="G22" s="25">
        <f>IF('[2]Discharge'!G20=0,0,IF(TRIM('[2]Discharge'!G20)="","",IF(COUNT(O6)=0,"",IF(O6=1,(((10^K4)*('[2]Discharge'!G20^N4))/100),((10^K4)*('[2]Discharge'!G20^N4))))))</f>
        <v>15.695550609673806</v>
      </c>
      <c r="H22" s="25">
        <f>IF('[2]Discharge'!H20=0,0,IF(TRIM('[2]Discharge'!H20)="","",IF(COUNT(O6)=0,"",IF(O6=1,(((10^K4)*('[2]Discharge'!H20^N4))/100),((10^K4)*('[2]Discharge'!H20^N4))))))</f>
        <v>31.90246779451807</v>
      </c>
      <c r="I22" s="25">
        <f>IF('[2]Discharge'!I20=0,0,IF(TRIM('[2]Discharge'!I20)="","",IF(COUNT(O6)=0,"",IF(O6=1,(((10^K4)*('[2]Discharge'!I20^N4))/100),((10^K4)*('[2]Discharge'!I20^N4))))))</f>
        <v>4.314881210968093</v>
      </c>
      <c r="J22" s="25">
        <f>IF('[2]Discharge'!J20=0,0,IF(TRIM('[2]Discharge'!J20)="","",IF(COUNT(O6)=0,"",IF(O6=1,(((10^K4)*('[2]Discharge'!J20^N4))/100),((10^K4)*('[2]Discharge'!J20^N4))))))</f>
        <v>1.37138159329859</v>
      </c>
      <c r="K22" s="25">
        <f>IF('[2]Discharge'!K20=0,0,IF(TRIM('[2]Discharge'!K20)="","",IF(COUNT(O6)=0,"",IF(O6=1,(((10^K4)*('[2]Discharge'!K20^N4))/100),((10^K4)*('[2]Discharge'!K20^N4))))))</f>
        <v>0.7030646321309778</v>
      </c>
      <c r="L22" s="25">
        <f>IF('[2]Discharge'!L20=0,0,IF(TRIM('[2]Discharge'!L20)="","",IF(COUNT(O6)=0,"",IF(O6=1,(((10^K4)*('[2]Discharge'!L20^N4))/100),((10^K4)*('[2]Discharge'!L20^N4))))))</f>
        <v>1.2114764592968283</v>
      </c>
      <c r="M22" s="25">
        <f>IF('[2]Discharge'!M20=0,0,IF(TRIM('[2]Discharge'!M20)="","",IF(COUNT(O6)=0,"",IF(O6=1,(((10^K4)*('[2]Discharge'!M20^N4))/100),((10^K4)*('[2]Discharge'!M20^N4))))))</f>
        <v>0.23259780241496686</v>
      </c>
      <c r="N22" s="25">
        <f>IF('[2]Discharge'!N20=0,0,IF(TRIM('[2]Discharge'!N20)="","",IF(COUNT(O6)=0,"",IF(O6=1,(((10^K4)*('[2]Discharge'!N20^N4))/100),((10^K4)*('[2]Discharge'!N20^N4))))))</f>
        <v>0.1494755269312792</v>
      </c>
      <c r="O22" s="60"/>
      <c r="P22" s="61"/>
      <c r="Q22" s="4"/>
    </row>
    <row r="23" spans="2:17" ht="21.75">
      <c r="B23" s="24">
        <v>12</v>
      </c>
      <c r="C23" s="25">
        <f>IF('[2]Discharge'!C21=0,0,IF(TRIM('[2]Discharge'!C21)="","",IF(COUNT(O6)=0,"",IF(O6=1,(((10^K4)*('[2]Discharge'!C21^N4))/100),((10^K4)*('[2]Discharge'!C21^N4))))))</f>
        <v>0.2181848536208494</v>
      </c>
      <c r="D23" s="25">
        <f>IF('[2]Discharge'!D21=0,0,IF(TRIM('[2]Discharge'!D21)="","",IF(COUNT(O6)=0,"",IF(O6=1,(((10^K4)*('[2]Discharge'!D21^N4))/100),((10^K4)*('[2]Discharge'!D21^N4))))))</f>
        <v>0.5784201988707792</v>
      </c>
      <c r="E23" s="25">
        <f>IF('[2]Discharge'!E21=0,0,IF(TRIM('[2]Discharge'!E21)="","",IF(COUNT(O6)=0,"",IF(O6=1,(((10^K4)*('[2]Discharge'!E21^N4))/100),((10^K4)*('[2]Discharge'!E21^N4))))))</f>
        <v>3.139071184686415</v>
      </c>
      <c r="F23" s="25">
        <f>IF('[2]Discharge'!F21=0,0,IF(TRIM('[2]Discharge'!F21)="","",IF(COUNT(O6)=0,"",IF(O6=1,(((10^K4)*('[2]Discharge'!F21^N4))/100),((10^K4)*('[2]Discharge'!F21^N4))))))</f>
        <v>38.57474196675391</v>
      </c>
      <c r="G23" s="25">
        <f>IF('[2]Discharge'!G21=0,0,IF(TRIM('[2]Discharge'!G21)="","",IF(COUNT(O6)=0,"",IF(O6=1,(((10^K4)*('[2]Discharge'!G21^N4))/100),((10^K4)*('[2]Discharge'!G21^N4))))))</f>
        <v>4.405672285810621</v>
      </c>
      <c r="H23" s="25">
        <f>IF('[2]Discharge'!H21=0,0,IF(TRIM('[2]Discharge'!H21)="","",IF(COUNT(O6)=0,"",IF(O6=1,(((10^K4)*('[2]Discharge'!H21^N4))/100),((10^K4)*('[2]Discharge'!H21^N4))))))</f>
        <v>24.01829098553146</v>
      </c>
      <c r="I23" s="25">
        <f>IF('[2]Discharge'!I21=0,0,IF(TRIM('[2]Discharge'!I21)="","",IF(COUNT(O6)=0,"",IF(O6=1,(((10^K4)*('[2]Discharge'!I21^N4))/100),((10^K4)*('[2]Discharge'!I21^N4))))))</f>
        <v>4.137356421842787</v>
      </c>
      <c r="J23" s="25">
        <f>IF('[2]Discharge'!J21=0,0,IF(TRIM('[2]Discharge'!J21)="","",IF(COUNT(O6)=0,"",IF(O6=1,(((10^K4)*('[2]Discharge'!J21^N4))/100),((10^K4)*('[2]Discharge'!J21^N4))))))</f>
        <v>1.4548255567504607</v>
      </c>
      <c r="K23" s="25">
        <f>IF('[2]Discharge'!K21=0,0,IF(TRIM('[2]Discharge'!K21)="","",IF(COUNT(O6)=0,"",IF(O6=1,(((10^K4)*('[2]Discharge'!K21^N4))/100),((10^K4)*('[2]Discharge'!K21^N4))))))</f>
        <v>0.7030646321309778</v>
      </c>
      <c r="L23" s="25">
        <f>IF('[2]Discharge'!L21=0,0,IF(TRIM('[2]Discharge'!L21)="","",IF(COUNT(O6)=0,"",IF(O6=1,(((10^K4)*('[2]Discharge'!L21^N4))/100),((10^K4)*('[2]Discharge'!L21^N4))))))</f>
        <v>1.0334009927456134</v>
      </c>
      <c r="M23" s="25">
        <f>IF('[2]Discharge'!M21=0,0,IF(TRIM('[2]Discharge'!M21)="","",IF(COUNT(O6)=0,"",IF(O6=1,(((10^K4)*('[2]Discharge'!M21^N4))/100),((10^K4)*('[2]Discharge'!M21^N4))))))</f>
        <v>0.23259780241496686</v>
      </c>
      <c r="N23" s="25">
        <f>IF('[2]Discharge'!N21=0,0,IF(TRIM('[2]Discharge'!N21)="","",IF(COUNT(O6)=0,"",IF(O6=1,(((10^K4)*('[2]Discharge'!N21^N4))/100),((10^K4)*('[2]Discharge'!N21^N4))))))</f>
        <v>0.13949640412358388</v>
      </c>
      <c r="O23" s="60"/>
      <c r="P23" s="61"/>
      <c r="Q23" s="4"/>
    </row>
    <row r="24" spans="2:17" ht="21.75">
      <c r="B24" s="24">
        <v>13</v>
      </c>
      <c r="C24" s="25">
        <f>IF('[2]Discharge'!C10=0,0,IF(TRIM('[2]Discharge'!C22)="","",IF(COUNT(O6)=0,"",IF(O6=1,(((10^K4)*('[2]Discharge'!C22^N4))/100),((10^K4)*('[2]Discharge'!C22^N4))))))</f>
        <v>0.1926197739057857</v>
      </c>
      <c r="D24" s="25">
        <f>IF('[2]Discharge'!D22=0,0,IF(TRIM('[2]Discharge'!D22)="","",IF(COUNT(O6)=0,"",IF(O6=1,(((10^K4)*('[2]Discharge'!D22^N4))/100),((10^K4)*('[2]Discharge'!D22^N4))))))</f>
        <v>0.7297300984578391</v>
      </c>
      <c r="E24" s="25">
        <f>IF('[2]Discharge'!E22=0,0,IF(TRIM('[2]Discharge'!E22)="","",IF(COUNT(O6)=0,"",IF(O6=1,(((10^K4)*('[2]Discharge'!E22^N4))/100),((10^K4)*('[2]Discharge'!E22^N4))))))</f>
        <v>5.354529272674558</v>
      </c>
      <c r="F24" s="25">
        <f>IF('[2]Discharge'!F22=0,0,IF(TRIM('[2]Discharge'!F22)="","",IF(COUNT(O6)=0,"",IF(O6=1,(((10^K4)*('[2]Discharge'!F22^N4))/100),((10^K4)*('[2]Discharge'!F22^N4))))))</f>
        <v>53.55385599495569</v>
      </c>
      <c r="G24" s="25">
        <f>IF('[2]Discharge'!G22=0,0,IF(TRIM('[2]Discharge'!G22)="","",IF(COUNT(O6)=0,"",IF(O6=1,(((10^K4)*('[2]Discharge'!G22^N4))/100),((10^K4)*('[2]Discharge'!G22^N4))))))</f>
        <v>7.163179968041818</v>
      </c>
      <c r="H24" s="25">
        <f>IF('[2]Discharge'!H22=0,0,IF(TRIM('[2]Discharge'!H22)="","",IF(COUNT(O6)=0,"",IF(O6=1,(((10^K4)*('[2]Discharge'!H22^N4))/100),((10^K4)*('[2]Discharge'!H22^N4))))))</f>
        <v>51.78840333558423</v>
      </c>
      <c r="I24" s="25">
        <f>IF('[2]Discharge'!I22=0,0,IF(TRIM('[2]Discharge'!I22)="","",IF(COUNT(O6)=0,"",IF(O6=1,(((10^K4)*('[2]Discharge'!I22^N4))/100),((10^K4)*('[2]Discharge'!I22^N4))))))</f>
        <v>3.7319860991216616</v>
      </c>
      <c r="J24" s="25">
        <f>IF('[2]Discharge'!J22=0,0,IF(TRIM('[2]Discharge'!J22)="","",IF(COUNT(O6)=0,"",IF(O6=1,(((10^K4)*('[2]Discharge'!J22^N4))/100),((10^K4)*('[2]Discharge'!J22^N4))))))</f>
        <v>1.4974168498590632</v>
      </c>
      <c r="K24" s="25">
        <f>IF('[2]Discharge'!K22=0,0,IF(TRIM('[2]Discharge'!K22)="","",IF(COUNT(O6)=0,"",IF(O6=1,(((10^K4)*('[2]Discharge'!K22^N4))/100),((10^K4)*('[2]Discharge'!K22^N4))))))</f>
        <v>0.7297300984578391</v>
      </c>
      <c r="L24" s="25">
        <f>IF('[2]Discharge'!L22=0,0,IF(TRIM('[2]Discharge'!L22)="","",IF(COUNT(O6)=0,"",IF(O6=1,(((10^K4)*('[2]Discharge'!L22^N4))/100),((10^K4)*('[2]Discharge'!L22^N4))))))</f>
        <v>0.7838283997850733</v>
      </c>
      <c r="M24" s="25">
        <f>IF('[2]Discharge'!M22=0,0,IF(TRIM('[2]Discharge'!M22)="","",IF(COUNT(O6)=0,"",IF(O6=1,(((10^K4)*('[2]Discharge'!M22^N4))/100),((10^K4)*('[2]Discharge'!M22^N4))))))</f>
        <v>0.23259780241496686</v>
      </c>
      <c r="N24" s="25">
        <f>IF('[2]Discharge'!N22=0,0,IF(TRIM('[2]Discharge'!N22)="","",IF(COUNT(O6)=0,"",IF(O6=1,(((10^K4)*('[2]Discharge'!N22^N4))/100),((10^K4)*('[2]Discharge'!N22^N4))))))</f>
        <v>0.13949640412358388</v>
      </c>
      <c r="O24" s="60"/>
      <c r="P24" s="61"/>
      <c r="Q24" s="4"/>
    </row>
    <row r="25" spans="2:17" ht="21.75">
      <c r="B25" s="24">
        <v>14</v>
      </c>
      <c r="C25" s="25">
        <f>IF('[2]Discharge'!C10=0,0,IF(TRIM('[2]Discharge'!C23)="","",IF(COUNT(O6)=0,"",IF(O6=1,(((10^K4)*('[2]Discharge'!C23^N4))/100),((10^K4)*('[2]Discharge'!C23^N4))))))</f>
        <v>0.1704045388530799</v>
      </c>
      <c r="D25" s="25">
        <f>IF('[2]Discharge'!D23=0,0,IF(TRIM('[2]Discharge'!D23)="","",IF(COUNT(O6)=0,"",IF(O6=1,(((10^K4)*('[2]Discharge'!D23^N4))/100),((10^K4)*('[2]Discharge'!D23^N4))))))</f>
        <v>0.7297300984578391</v>
      </c>
      <c r="E25" s="25">
        <f>IF('[2]Discharge'!E23=0,0,IF(TRIM('[2]Discharge'!E23)="","",IF(COUNT(O6)=0,"",IF(O6=1,(((10^K4)*('[2]Discharge'!E23^N4))/100),((10^K4)*('[2]Discharge'!E23^N4))))))</f>
        <v>3.139071184686415</v>
      </c>
      <c r="F25" s="25">
        <f>IF('[2]Discharge'!F23=0,0,IF(TRIM('[2]Discharge'!F23)="","",IF(COUNT(O6)=0,"",IF(O6=1,(((10^K4)*('[2]Discharge'!F23^N4))/100),((10^K4)*('[2]Discharge'!F23^N4))))))</f>
        <v>18.725860677793086</v>
      </c>
      <c r="G25" s="25">
        <f>IF('[2]Discharge'!G23=0,0,IF(TRIM('[2]Discharge'!G23)="","",IF(COUNT(O6)=0,"",IF(O6=1,(((10^K4)*('[2]Discharge'!G23^N4))/100),((10^K4)*('[2]Discharge'!G23^N4))))))</f>
        <v>6.66791492226159</v>
      </c>
      <c r="H25" s="25">
        <f>IF('[2]Discharge'!H23=0,0,IF(TRIM('[2]Discharge'!H23)="","",IF(COUNT(O6)=0,"",IF(O6=1,(((10^K4)*('[2]Discharge'!H23^N4))/100),((10^K4)*('[2]Discharge'!H23^N4))))))</f>
        <v>24.530927496758036</v>
      </c>
      <c r="I25" s="25">
        <f>IF('[2]Discharge'!I23=0,0,IF(TRIM('[2]Discharge'!I23)="","",IF(COUNT(O6)=0,"",IF(O6=1,(((10^K4)*('[2]Discharge'!I23^N4))/100),((10^K4)*('[2]Discharge'!I23^N4))))))</f>
        <v>3.346355482298485</v>
      </c>
      <c r="J25" s="25">
        <f>IF('[2]Discharge'!J23=0,0,IF(TRIM('[2]Discharge'!J23)="","",IF(COUNT(O6)=0,"",IF(O6=1,(((10^K4)*('[2]Discharge'!J23^N4))/100),((10^K4)*('[2]Discharge'!J23^N4))))))</f>
        <v>1.37138159329859</v>
      </c>
      <c r="K25" s="25">
        <f>IF('[2]Discharge'!K23=0,0,IF(TRIM('[2]Discharge'!K23)="","",IF(COUNT(O6)=0,"",IF(O6=1,(((10^K4)*('[2]Discharge'!K23^N4))/100),((10^K4)*('[2]Discharge'!K23^N4))))))</f>
        <v>0.7297300984578391</v>
      </c>
      <c r="L25" s="25">
        <f>IF('[2]Discharge'!L23=0,0,IF(TRIM('[2]Discharge'!L23)="","",IF(COUNT(O6)=0,"",IF(O6=1,(((10^K4)*('[2]Discharge'!L23^N4))/100),((10^K4)*('[2]Discharge'!L23^N4))))))</f>
        <v>0.7838283997850733</v>
      </c>
      <c r="M25" s="25">
        <f>IF('[2]Discharge'!M23=0,0,IF(TRIM('[2]Discharge'!M23)="","",IF(COUNT(O6)=0,"",IF(O6=1,(((10^K4)*('[2]Discharge'!M23^N4))/100),((10^K4)*('[2]Discharge'!M23^N4))))))</f>
        <v>0.23259780241496686</v>
      </c>
      <c r="N25" s="25">
        <f>IF('[2]Discharge'!N23=0,0,IF(TRIM('[2]Discharge'!N23)="","",IF(COUNT(O6)=0,"",IF(O6=1,(((10^K4)*('[2]Discharge'!N23^N4))/100),((10^K4)*('[2]Discharge'!N23^N4))))))</f>
        <v>0.13949640412358388</v>
      </c>
      <c r="O25" s="60"/>
      <c r="P25" s="61"/>
      <c r="Q25" s="4"/>
    </row>
    <row r="26" spans="2:17" ht="21.75">
      <c r="B26" s="24">
        <v>15</v>
      </c>
      <c r="C26" s="25">
        <f>IF('[2]Discharge'!C24=0,0,IF(TRIM('[2]Discharge'!C24)="","",IF(COUNT(O6)=0,"",IF(O6=1,(((10^K4)*('[2]Discharge'!C24^N4))/100),((10^K4)*('[2]Discharge'!C24^N4))))))</f>
        <v>0.1597786567868103</v>
      </c>
      <c r="D26" s="25">
        <f>IF('[2]Discharge'!D24=0,0,IF(TRIM('[2]Discharge'!D24)="","",IF(COUNT(O6)=0,"",IF(O6=1,(((10^K4)*('[2]Discharge'!D24^N4))/100),((10^K4)*('[2]Discharge'!D24^N4))))))</f>
        <v>0.6027676361881914</v>
      </c>
      <c r="E26" s="25">
        <f>IF('[2]Discharge'!E24=0,0,IF(TRIM('[2]Discharge'!E24)="","",IF(COUNT(O6)=0,"",IF(O6=1,(((10^K4)*('[2]Discharge'!E24^N4))/100),((10^K4)*('[2]Discharge'!E24^N4))))))</f>
        <v>2.9380397833219845</v>
      </c>
      <c r="F26" s="25">
        <f>IF('[2]Discharge'!F24=0,0,IF(TRIM('[2]Discharge'!F24)="","",IF(COUNT(O6)=0,"",IF(O6=1,(((10^K4)*('[2]Discharge'!F24^N4))/100),((10^K4)*('[2]Discharge'!F24^N4))))))</f>
        <v>13.697984729197863</v>
      </c>
      <c r="G26" s="25">
        <f>IF('[2]Discharge'!G24=0,0,IF(TRIM('[2]Discharge'!G24)="","",IF(COUNT(O6)=0,"",IF(O6=1,(((10^K4)*('[2]Discharge'!G24^N4))/100),((10^K4)*('[2]Discharge'!G24^N4))))))</f>
        <v>5.860677462123138</v>
      </c>
      <c r="H26" s="25">
        <f>IF('[2]Discharge'!H24=0,0,IF(TRIM('[2]Discharge'!H24)="","",IF(COUNT(O6)=0,"",IF(O6=1,(((10^K4)*('[2]Discharge'!H24^N4))/100),((10^K4)*('[2]Discharge'!H24^N4))))))</f>
        <v>21.77615942436091</v>
      </c>
      <c r="I26" s="25">
        <f>IF('[2]Discharge'!I24=0,0,IF(TRIM('[2]Discharge'!I24)="","",IF(COUNT(O6)=0,"",IF(O6=1,(((10^K4)*('[2]Discharge'!I24^N4))/100),((10^K4)*('[2]Discharge'!I24^N4))))))</f>
        <v>3.0713647785731695</v>
      </c>
      <c r="J26" s="25">
        <f>IF('[2]Discharge'!J24=0,0,IF(TRIM('[2]Discharge'!J24)="","",IF(COUNT(O6)=0,"",IF(O6=1,(((10^K4)*('[2]Discharge'!J24^N4))/100),((10^K4)*('[2]Discharge'!J24^N4))))))</f>
        <v>1.4974168498590632</v>
      </c>
      <c r="K26" s="25">
        <f>IF('[2]Discharge'!K24=0,0,IF(TRIM('[2]Discharge'!K24)="","",IF(COUNT(O6)=0,"",IF(O6=1,(((10^K4)*('[2]Discharge'!K24^N4))/100),((10^K4)*('[2]Discharge'!K24^N4))))))</f>
        <v>0.7297300984578391</v>
      </c>
      <c r="L26" s="25">
        <f>IF('[2]Discharge'!L24=0,0,IF(TRIM('[2]Discharge'!L24)="","",IF(COUNT(O6)=0,"",IF(O6=1,(((10^K4)*('[2]Discharge'!L24^N4))/100),((10^K4)*('[2]Discharge'!L24^N4))))))</f>
        <v>0.7838283997850733</v>
      </c>
      <c r="M26" s="25">
        <f>IF('[2]Discharge'!M24=0,0,IF(TRIM('[2]Discharge'!M24)="","",IF(COUNT(O6)=0,"",IF(O6=1,(((10^K4)*('[2]Discharge'!M24^N4))/100),((10^K4)*('[2]Discharge'!M24^N4))))))</f>
        <v>0.23259780241496686</v>
      </c>
      <c r="N26" s="25">
        <f>IF('[2]Discharge'!N24=0,0,IF(TRIM('[2]Discharge'!N24)="","",IF(COUNT(O6)=0,"",IF(O6=1,(((10^K4)*('[2]Discharge'!N24^N4))/100),((10^K4)*('[2]Discharge'!N24^N4))))))</f>
        <v>0.12984259425181144</v>
      </c>
      <c r="O26" s="60"/>
      <c r="P26" s="61"/>
      <c r="Q26" s="4"/>
    </row>
    <row r="27" spans="2:17" ht="21.75">
      <c r="B27" s="24">
        <v>16</v>
      </c>
      <c r="C27" s="25">
        <f>IF('[2]Discharge'!C25=0,0,IF(TRIM('[2]Discharge'!C25)="","",IF(COUNT(O6)=0,"",IF(O6=1,(((10^K4)*('[2]Discharge'!C25^N4))/100),((10^K4)*('[2]Discharge'!C25^N4))))))</f>
        <v>0.1597786567868103</v>
      </c>
      <c r="D27" s="25">
        <f>IF('[2]Discharge'!D25=0,0,IF(TRIM('[2]Discharge'!D25)="","",IF(COUNT(O6)=0,"",IF(O6=1,(((10^K4)*('[2]Discharge'!D25^N4))/100),((10^K4)*('[2]Discharge'!D25^N4))))))</f>
        <v>0.38299016113735646</v>
      </c>
      <c r="E27" s="25">
        <f>IF('[2]Discharge'!E25=0,0,IF(TRIM('[2]Discharge'!E25)="","",IF(COUNT(O6)=0,"",IF(O6=1,(((10^K4)*('[2]Discharge'!E25^N4))/100),((10^K4)*('[2]Discharge'!E25^N4))))))</f>
        <v>4.588469283257687</v>
      </c>
      <c r="F27" s="25">
        <f>IF('[2]Discharge'!F25=0,0,IF(TRIM('[2]Discharge'!F25)="","",IF(COUNT(O6)=0,"",IF(O6=1,(((10^K4)*('[2]Discharge'!F25^N4))/100),((10^K4)*('[2]Discharge'!F25^N4))))))</f>
        <v>8.478993070849716</v>
      </c>
      <c r="G27" s="25">
        <f>IF('[2]Discharge'!G25=0,0,IF(TRIM('[2]Discharge'!G25)="","",IF(COUNT(O6)=0,"",IF(O6=1,(((10^K4)*('[2]Discharge'!G25^N4))/100),((10^K4)*('[2]Discharge'!G25^N4))))))</f>
        <v>4.6804455820095745</v>
      </c>
      <c r="H27" s="25">
        <f>IF('[2]Discharge'!H25=0,0,IF(TRIM('[2]Discharge'!H25)="","",IF(COUNT(O6)=0,"",IF(O6=1,(((10^K4)*('[2]Discharge'!H25^N4))/100),((10^K4)*('[2]Discharge'!H25^N4))))))</f>
        <v>19.4078850842137</v>
      </c>
      <c r="I27" s="25">
        <f>IF('[2]Discharge'!I25=0,0,IF(TRIM('[2]Discharge'!I25)="","",IF(COUNT(O6)=0,"",IF(O6=1,(((10^K4)*('[2]Discharge'!I25^N4))/100),((10^K4)*('[2]Discharge'!I25^N4))))))</f>
        <v>3.0713647785731695</v>
      </c>
      <c r="J27" s="25">
        <f>IF('[2]Discharge'!J25=0,0,IF(TRIM('[2]Discharge'!J25)="","",IF(COUNT(O6)=0,"",IF(O6=1,(((10^K4)*('[2]Discharge'!J25^N4))/100),((10^K4)*('[2]Discharge'!J25^N4))))))</f>
        <v>1.4548255567504607</v>
      </c>
      <c r="K27" s="25">
        <f>IF('[2]Discharge'!K25=0,0,IF(TRIM('[2]Discharge'!K25)="","",IF(COUNT(O6)=0,"",IF(O6=1,(((10^K4)*('[2]Discharge'!K25^N4))/100),((10^K4)*('[2]Discharge'!K25^N4))))))</f>
        <v>0.7030646321309778</v>
      </c>
      <c r="L27" s="25">
        <f>IF('[2]Discharge'!L25=0,0,IF(TRIM('[2]Discharge'!L25)="","",IF(COUNT(O6)=0,"",IF(O6=1,(((10^K4)*('[2]Discharge'!L25^N4))/100),((10^K4)*('[2]Discharge'!L25^N4))))))</f>
        <v>0.7838283997850733</v>
      </c>
      <c r="M27" s="25">
        <f>IF('[2]Discharge'!M25=0,0,IF(TRIM('[2]Discharge'!M25)="","",IF(COUNT(O6)=0,"",IF(O6=1,(((10^K4)*('[2]Discharge'!M25^N4))/100),((10^K4)*('[2]Discharge'!M25^N4))))))</f>
        <v>0.24744407108585378</v>
      </c>
      <c r="N27" s="25">
        <f>IF('[2]Discharge'!N25=0,0,IF(TRIM('[2]Discharge'!N25)="","",IF(COUNT(O6)=0,"",IF(O6=1,(((10^K4)*('[2]Discharge'!N25^N4))/100),((10^K4)*('[2]Discharge'!N25^N4))))))</f>
        <v>0.12984259425181144</v>
      </c>
      <c r="O27" s="60"/>
      <c r="P27" s="61"/>
      <c r="Q27" s="4"/>
    </row>
    <row r="28" spans="2:17" ht="21.75">
      <c r="B28" s="24">
        <v>17</v>
      </c>
      <c r="C28" s="25">
        <f>IF('[2]Discharge'!C26=0,0,IF(TRIM('[2]Discharge'!C26)="","",IF(COUNT(O6)=0,"",IF(O6=1,(((10^K4)*('[2]Discharge'!C26^N4))/100),((10^K4)*('[2]Discharge'!C26^N4))))))</f>
        <v>0.1597786567868103</v>
      </c>
      <c r="D28" s="25">
        <f>IF('[2]Discharge'!D26=0,0,IF(TRIM('[2]Discharge'!D26)="","",IF(COUNT(O6)=0,"",IF(O6=1,(((10^K4)*('[2]Discharge'!D26^N4))/100),((10^K4)*('[2]Discharge'!D26^N4))))))</f>
        <v>0.6027676361881914</v>
      </c>
      <c r="E28" s="25">
        <f>IF('[2]Discharge'!E26=0,0,IF(TRIM('[2]Discharge'!E26)="","",IF(COUNT(O6)=0,"",IF(O6=1,(((10^K4)*('[2]Discharge'!E26^N4))/100),((10^K4)*('[2]Discharge'!E26^N4))))))</f>
        <v>3.346355482298485</v>
      </c>
      <c r="F28" s="25">
        <f>IF('[2]Discharge'!F26=0,0,IF(TRIM('[2]Discharge'!F26)="","",IF(COUNT(O6)=0,"",IF(O6=1,(((10^K4)*('[2]Discharge'!F26^N4))/100),((10^K4)*('[2]Discharge'!F26^N4))))))</f>
        <v>12.748506215420411</v>
      </c>
      <c r="G28" s="25">
        <f>IF('[2]Discharge'!G26=0,0,IF(TRIM('[2]Discharge'!G26)="","",IF(COUNT(O6)=0,"",IF(O6=1,(((10^K4)*('[2]Discharge'!G26^N4))/100),((10^K4)*('[2]Discharge'!G26^N4))))))</f>
        <v>46.0551016587719</v>
      </c>
      <c r="H28" s="25">
        <f>IF('[2]Discharge'!H26=0,0,IF(TRIM('[2]Discharge'!H26)="","",IF(COUNT(O6)=0,"",IF(O6=1,(((10^K4)*('[2]Discharge'!H26^N4))/100),((10^K4)*('[2]Discharge'!H26^N4))))))</f>
        <v>21.77615942436091</v>
      </c>
      <c r="I28" s="25">
        <f>IF('[2]Discharge'!I26=0,0,IF(TRIM('[2]Discharge'!I26)="","",IF(COUNT(O6)=0,"",IF(O6=1,(((10^K4)*('[2]Discharge'!I26^N4))/100),((10^K4)*('[2]Discharge'!I26^N4))))))</f>
        <v>3.2074723496061357</v>
      </c>
      <c r="J28" s="25">
        <f>IF('[2]Discharge'!J26=0,0,IF(TRIM('[2]Discharge'!J26)="","",IF(COUNT(O6)=0,"",IF(O6=1,(((10^K4)*('[2]Discharge'!J26^N4))/100),((10^K4)*('[2]Discharge'!J26^N4))))))</f>
        <v>1.4548255567504607</v>
      </c>
      <c r="K28" s="25">
        <f>IF('[2]Discharge'!K26=0,0,IF(TRIM('[2]Discharge'!K26)="","",IF(COUNT(O6)=0,"",IF(O6=1,(((10^K4)*('[2]Discharge'!K26^N4))/100),((10^K4)*('[2]Discharge'!K26^N4))))))</f>
        <v>0.7030646321309778</v>
      </c>
      <c r="L28" s="25">
        <f>IF('[2]Discharge'!L26=0,0,IF(TRIM('[2]Discharge'!L26)="","",IF(COUNT(O6)=0,"",IF(O6=1,(((10^K4)*('[2]Discharge'!L26^N4))/100),((10^K4)*('[2]Discharge'!L26^N4))))))</f>
        <v>0.7568624852544292</v>
      </c>
      <c r="M28" s="25">
        <f>IF('[2]Discharge'!M26=0,0,IF(TRIM('[2]Discharge'!M26)="","",IF(COUNT(O6)=0,"",IF(O6=1,(((10^K4)*('[2]Discharge'!M26^N4))/100),((10^K4)*('[2]Discharge'!M26^N4))))))</f>
        <v>0.24744407108585378</v>
      </c>
      <c r="N28" s="25">
        <f>IF('[2]Discharge'!N26=0,0,IF(TRIM('[2]Discharge'!N26)="","",IF(COUNT(O6)=0,"",IF(O6=1,(((10^K4)*('[2]Discharge'!N26^N4))/100),((10^K4)*('[2]Discharge'!N26^N4))))))</f>
        <v>0.12984259425181144</v>
      </c>
      <c r="O28" s="60"/>
      <c r="P28" s="61"/>
      <c r="Q28" s="4"/>
    </row>
    <row r="29" spans="2:17" ht="21.75">
      <c r="B29" s="24">
        <v>18</v>
      </c>
      <c r="C29" s="25">
        <f>IF('[2]Discharge'!C27=0,0,IF(TRIM('[2]Discharge'!C27)="","",IF(COUNT(O6)=0,"",IF(O6=1,(((10^K4)*('[2]Discharge'!C27^N4))/100),((10^K4)*('[2]Discharge'!C27^N4))))))</f>
        <v>0.1926197739057857</v>
      </c>
      <c r="D29" s="25">
        <f>IF('[2]Discharge'!D27=0,0,IF(TRIM('[2]Discharge'!D27)="","",IF(COUNT(O6)=0,"",IF(O6=1,(((10^K4)*('[2]Discharge'!D27^N4))/100),((10^K4)*('[2]Discharge'!D27^N4))))))</f>
        <v>6.187719959751971</v>
      </c>
      <c r="E29" s="25">
        <f>IF('[2]Discharge'!E27=0,0,IF(TRIM('[2]Discharge'!E27)="","",IF(COUNT(O6)=0,"",IF(O6=1,(((10^K4)*('[2]Discharge'!E27^N4))/100),((10^K4)*('[2]Discharge'!E27^N4))))))</f>
        <v>5.453405565340945</v>
      </c>
      <c r="F29" s="25">
        <f>IF('[2]Discharge'!F27=0,0,IF(TRIM('[2]Discharge'!F27)="","",IF(COUNT(O6)=0,"",IF(O6=1,(((10^K4)*('[2]Discharge'!F27^N4))/100),((10^K4)*('[2]Discharge'!F27^N4))))))</f>
        <v>21.291643447667703</v>
      </c>
      <c r="G29" s="25">
        <f>IF('[2]Discharge'!G27=0,0,IF(TRIM('[2]Discharge'!G27)="","",IF(COUNT(O6)=0,"",IF(O6=1,(((10^K4)*('[2]Discharge'!G27^N4))/100),((10^K4)*('[2]Discharge'!G27^N4))))))</f>
        <v>420.7532725032462</v>
      </c>
      <c r="H29" s="25">
        <f>IF('[2]Discharge'!H27=0,0,IF(TRIM('[2]Discharge'!H27)="","",IF(COUNT(O6)=0,"",IF(O6=1,(((10^K4)*('[2]Discharge'!H27^N4))/100),((10^K4)*('[2]Discharge'!H27^N4))))))</f>
        <v>29.77505676775476</v>
      </c>
      <c r="I29" s="25">
        <f>IF('[2]Discharge'!I27=0,0,IF(TRIM('[2]Discharge'!I27)="","",IF(COUNT(O6)=0,"",IF(O6=1,(((10^K4)*('[2]Discharge'!I27^N4))/100),((10^K4)*('[2]Discharge'!I27^N4))))))</f>
        <v>3.0043540135457665</v>
      </c>
      <c r="J29" s="25">
        <f>IF('[2]Discharge'!J27=0,0,IF(TRIM('[2]Discharge'!J27)="","",IF(COUNT(O6)=0,"",IF(O6=1,(((10^K4)*('[2]Discharge'!J27^N4))/100),((10^K4)*('[2]Discharge'!J27^N4))))))</f>
        <v>1.4128134749939922</v>
      </c>
      <c r="K29" s="25">
        <f>IF('[2]Discharge'!K27=0,0,IF(TRIM('[2]Discharge'!K27)="","",IF(COUNT(O6)=0,"",IF(O6=1,(((10^K4)*('[2]Discharge'!K27^N4))/100),((10^K4)*('[2]Discharge'!K27^N4))))))</f>
        <v>0.7030646321309778</v>
      </c>
      <c r="L29" s="25">
        <f>IF('[2]Discharge'!L27=0,0,IF(TRIM('[2]Discharge'!L27)="","",IF(COUNT(O6)=0,"",IF(O6=1,(((10^K4)*('[2]Discharge'!L27^N4))/100),((10^K4)*('[2]Discharge'!L27^N4))))))</f>
        <v>0.6522978260904526</v>
      </c>
      <c r="M29" s="25">
        <f>IF('[2]Discharge'!M27=0,0,IF(TRIM('[2]Discharge'!M27)="","",IF(COUNT(O6)=0,"",IF(O6=1,(((10^K4)*('[2]Discharge'!M27^N4))/100),((10^K4)*('[2]Discharge'!M27^N4))))))</f>
        <v>0.24744407108585378</v>
      </c>
      <c r="N29" s="25">
        <f>IF('[2]Discharge'!N27=0,0,IF(TRIM('[2]Discharge'!N27)="","",IF(COUNT(O6)=0,"",IF(O6=1,(((10^K4)*('[2]Discharge'!N27^N4))/100),((10^K4)*('[2]Discharge'!N27^N4))))))</f>
        <v>0.12984259425181144</v>
      </c>
      <c r="O29" s="60"/>
      <c r="P29" s="61"/>
      <c r="Q29" s="4"/>
    </row>
    <row r="30" spans="2:17" ht="21.75">
      <c r="B30" s="24">
        <v>19</v>
      </c>
      <c r="C30" s="25">
        <f>IF('[2]Discharge'!C28=0,0,IF(TRIM('[2]Discharge'!C28)="","",IF(COUNT(O6)=0,"",IF(O6=1,(((10^K4)*('[2]Discharge'!C28^N4))/100),((10^K4)*('[2]Discharge'!C28^N4))))))</f>
        <v>0.48678497727228986</v>
      </c>
      <c r="D30" s="25">
        <f>IF('[2]Discharge'!D28=0,0,IF(TRIM('[2]Discharge'!D28)="","",IF(COUNT(O6)=0,"",IF(O6=1,(((10^K4)*('[2]Discharge'!D28^N4))/100),((10^K4)*('[2]Discharge'!D28^N4))))))</f>
        <v>3.49823109527062</v>
      </c>
      <c r="E30" s="25">
        <f>IF('[2]Discharge'!E28=0,0,IF('[2]Discharge'!E28=0,0,IF(TRIM('[2]Discharge'!E28)="","",IF(COUNT(O6)=0,"",IF(O6=1,(((10^K4)*('[2]Discharge'!E28^N4))/100),((10^K4)*('[2]Discharge'!E28^N4)))))))</f>
        <v>24.530927496758036</v>
      </c>
      <c r="F30" s="25">
        <f>IF('[2]Discharge'!F28=0,0,IF(TRIM('[2]Discharge'!F28)="","",IF(COUNT(O6)=0,"",IF(O6=1,(((10^K4)*('[2]Discharge'!F28^N4))/100),((10^K4)*('[2]Discharge'!F28^N4))))))</f>
        <v>32.86157660107677</v>
      </c>
      <c r="G30" s="25">
        <f>IF('[2]Discharge'!G28=0,0,IF(TRIM('[2]Discharge'!G28)="","",IF(COUNT(O6)=0,"",IF(O6=1,(((10^K4)*('[2]Discharge'!G28^N4))/100),((10^K4)*('[2]Discharge'!G28^N4))))))</f>
        <v>192.8745098696335</v>
      </c>
      <c r="H30" s="25">
        <f>IF('[2]Discharge'!H28=0,0,IF(TRIM('[2]Discharge'!H28)="","",IF(COUNT(O6)=0,"",IF(O6=1,(((10^K4)*('[2]Discharge'!H28^N4))/100),((10^K4)*('[2]Discharge'!H28^N4))))))</f>
        <v>20.57303098120582</v>
      </c>
      <c r="I30" s="25">
        <f>IF('[2]Discharge'!I28=0,0,IF(TRIM('[2]Discharge'!I28)="","",IF(COUNT(O6)=0,"",IF(O6=1,(((10^K4)*('[2]Discharge'!I28^N4))/100),((10^K4)*('[2]Discharge'!I28^N4))))))</f>
        <v>3.0043540135457665</v>
      </c>
      <c r="J30" s="25">
        <f>IF('[2]Discharge'!J28=0,0,IF(TRIM('[2]Discharge'!J28)="","",IF(COUNT(O6)=0,"",IF(O6=1,(((10^K4)*('[2]Discharge'!J28^N4))/100),((10^K4)*('[2]Discharge'!J28^N4))))))</f>
        <v>1.37138159329859</v>
      </c>
      <c r="K30" s="25">
        <f>IF('[2]Discharge'!K28=0,0,IF(TRIM('[2]Discharge'!K28)="","",IF(COUNT(O6)=0,"",IF(O6=1,(((10^K4)*('[2]Discharge'!K28^N4))/100),((10^K4)*('[2]Discharge'!K28^N4))))))</f>
        <v>0.7030646321309778</v>
      </c>
      <c r="L30" s="25">
        <f>IF('[2]Discharge'!L28=0,0,IF(TRIM('[2]Discharge'!L28)="","",IF(COUNT(O6)=0,"",IF(O6=1,(((10^K4)*('[2]Discharge'!L28^N4))/100),((10^K4)*('[2]Discharge'!L28^N4))))))</f>
        <v>0.5545460402582888</v>
      </c>
      <c r="M30" s="25">
        <f>IF('[2]Discharge'!M28=0,0,IF(TRIM('[2]Discharge'!M28)="","",IF(COUNT(O6)=0,"",IF(O6=1,(((10^K4)*('[2]Discharge'!M28^N4))/100),((10^K4)*('[2]Discharge'!M28^N4))))))</f>
        <v>0.24744407108585378</v>
      </c>
      <c r="N30" s="25">
        <f>IF('[2]Discharge'!N28=0,0,IF(TRIM('[2]Discharge'!N28)="","",IF(COUNT(O6)=0,"",IF(O6=1,(((10^K4)*('[2]Discharge'!N28^N4))/100),((10^K4)*('[2]Discharge'!N28^N4))))))</f>
        <v>0.12984259425181144</v>
      </c>
      <c r="O30" s="60"/>
      <c r="P30" s="61"/>
      <c r="Q30" s="4"/>
    </row>
    <row r="31" spans="2:17" ht="21.75">
      <c r="B31" s="24">
        <v>20</v>
      </c>
      <c r="C31" s="25">
        <f>IF('[2]Discharge'!C29=0,0,IF(TRIM('[2]Discharge'!C29)="","",IF(COUNT(O6)=0,"",IF(O6=1,(((10^K4)*('[2]Discharge'!C29^N4))/100),((10^K4)*('[2]Discharge'!C29^N4))))))</f>
        <v>1.7300269518318414</v>
      </c>
      <c r="D31" s="25">
        <f>IF('[2]Discharge'!D29=0,0,IF(TRIM('[2]Discharge'!D29)="","",IF(COUNT(O6)=0,"",IF(O6=1,(((10^K4)*('[2]Discharge'!D29^N4))/100),((10^K4)*('[2]Discharge'!D29^N4))))))</f>
        <v>0.8707059692685122</v>
      </c>
      <c r="E31" s="25">
        <f>IF('[2]Discharge'!E29=0,0,IF(TRIM('[2]Discharge'!E29)="","",IF(COUNT(O6)=0,"",IF(O6=1,(((10^K4)*('[2]Discharge'!E29^N4))/100),((10^K4)*('[2]Discharge'!E29^N4))))))</f>
        <v>27.50377765935139</v>
      </c>
      <c r="F31" s="25">
        <f>IF('[2]Discharge'!F29=0,0,IF(TRIM('[2]Discharge'!F29)="","",IF(COUNT(O6)=0,"",IF(O6=1,(((10^K4)*('[2]Discharge'!F29^N4))/100),((10^K4)*('[2]Discharge'!F29^N4))))))</f>
        <v>78.43793110647283</v>
      </c>
      <c r="G31" s="25">
        <f>IF('[2]Discharge'!G29=0,0,IF(TRIM('[2]Discharge'!G29)="","",IF(COUNT(O6)=0,"",IF(O6=1,(((10^K4)*('[2]Discharge'!G29^N4))/100),((10^K4)*('[2]Discharge'!G29^N4))))))</f>
        <v>101.05808444918394</v>
      </c>
      <c r="H31" s="25">
        <f>IF('[2]Discharge'!H29=0,0,IF(TRIM('[2]Discharge'!H29)="","",IF(COUNT(O6)=0,"",IF(O6=1,(((10^K4)*('[2]Discharge'!H29^N4))/100),((10^K4)*('[2]Discharge'!H29^N4))))))</f>
        <v>42.21627078490548</v>
      </c>
      <c r="I31" s="25">
        <f>IF('[2]Discharge'!I29=0,0,IF(TRIM('[2]Discharge'!I29)="","",IF(COUNT(O6)=0,"",IF(O6=1,(((10^K4)*('[2]Discharge'!I29^N4))/100),((10^K4)*('[2]Discharge'!I29^N4))))))</f>
        <v>2.7432854162910227</v>
      </c>
      <c r="J31" s="25">
        <f>IF('[2]Discharge'!J29=0,0,IF(TRIM('[2]Discharge'!J29)="","",IF(COUNT(O6)=0,"",IF(O6=1,(((10^K4)*('[2]Discharge'!J29^N4))/100),((10^K4)*('[2]Discharge'!J29^N4))))))</f>
        <v>1.2114764592968283</v>
      </c>
      <c r="K31" s="25">
        <f>IF('[2]Discharge'!K29=0,0,IF(TRIM('[2]Discharge'!K29)="","",IF(COUNT(O6)=0,"",IF(O6=1,(((10^K4)*('[2]Discharge'!K29^N4))/100),((10^K4)*('[2]Discharge'!K29^N4))))))</f>
        <v>0.6774572934379259</v>
      </c>
      <c r="L31" s="25">
        <f>IF('[2]Discharge'!L29=0,0,IF(TRIM('[2]Discharge'!L29)="","",IF(COUNT(O6)=0,"",IF(O6=1,(((10^K4)*('[2]Discharge'!L29^N4))/100),((10^K4)*('[2]Discharge'!L29^N4))))))</f>
        <v>0.48678497727228986</v>
      </c>
      <c r="M31" s="25">
        <f>IF('[2]Discharge'!M29=0,0,IF(TRIM('[2]Discharge'!M29)="","",IF(COUNT(O6)=0,"",IF(O6=1,(((10^K4)*('[2]Discharge'!M29^N4))/100),((10^K4)*('[2]Discharge'!M29^N4))))))</f>
        <v>0.24744407108585378</v>
      </c>
      <c r="N31" s="25">
        <f>IF('[2]Discharge'!N29=0,0,IF(TRIM('[2]Discharge'!N29)="","",IF(COUNT(O6)=0,"",IF(O6=1,(((10^K4)*('[2]Discharge'!N29^N4))/100),((10^K4)*('[2]Discharge'!N29^N4))))))</f>
        <v>0.1494755269312792</v>
      </c>
      <c r="O31" s="60"/>
      <c r="P31" s="61"/>
      <c r="Q31" s="4"/>
    </row>
    <row r="32" spans="2:17" ht="3.75" customHeight="1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60"/>
      <c r="P32" s="61"/>
      <c r="Q32" s="4"/>
    </row>
    <row r="33" spans="2:17" ht="21.75">
      <c r="B33" s="24">
        <v>21</v>
      </c>
      <c r="C33" s="25">
        <f>IF('[2]Discharge'!C31=0,0,IF(TRIM('[2]Discharge'!C31)="","",IF(COUNT(O6)=0,"",IF(O6=1,(((10^K4)*('[2]Discharge'!C31^N4))/100),((10^K4)*('[2]Discharge'!C31^N4))))))</f>
        <v>1.0334009927456134</v>
      </c>
      <c r="D33" s="25">
        <f>IF('[2]Discharge'!D31=0,0,IF(TRIM('[2]Discharge'!D31)="","",IF(COUNT(O6)=0,"",IF(O6=1,(((10^K4)*('[2]Discharge'!D31^N4))/100),((10^K4)*('[2]Discharge'!D31^N4))))))</f>
        <v>1.0675103227281066</v>
      </c>
      <c r="E33" s="25">
        <f>IF('[2]Discharge'!E31=0,0,IF(TRIM('[2]Discharge'!E31)="","",IF(COUNT(O6)=0,"",IF(O6=1,(((10^K4)*('[2]Discharge'!E31^N4))/100),((10^K4)*('[2]Discharge'!E31^N4))))))</f>
        <v>49.292504573848895</v>
      </c>
      <c r="F33" s="25">
        <f>IF('[2]Discharge'!F31=0,0,IF(TRIM('[2]Discharge'!F31)="","",IF(COUNT(O6)=0,"",IF(O6=1,(((10^K4)*('[2]Discharge'!F31^N4))/100),((10^K4)*('[2]Discharge'!F31^N4))))))</f>
        <v>211.0472945909668</v>
      </c>
      <c r="G33" s="25">
        <f>IF('[2]Discharge'!G31=0,0,IF(TRIM('[2]Discharge'!G31)="","",IF(COUNT(O6)=0,"",IF(O6=1,(((10^K4)*('[2]Discharge'!G31^N4))/100),((10^K4)*('[2]Discharge'!G31^N4))))))</f>
        <v>61.18847495503478</v>
      </c>
      <c r="H33" s="25">
        <f>IF('[2]Discharge'!H31=0,0,IF(TRIM('[2]Discharge'!H31)="","",IF(COUNT(O6)=0,"",IF(O6=1,(((10^K4)*('[2]Discharge'!H31^N4))/100),((10^K4)*('[2]Discharge'!H31^N4))))))</f>
        <v>21.531755032304616</v>
      </c>
      <c r="I33" s="25">
        <f>IF('[2]Discharge'!I31=0,0,IF(TRIM('[2]Discharge'!I31)="","",IF(COUNT(O6)=0,"",IF(O6=1,(((10^K4)*('[2]Discharge'!I31^N4))/100),((10^K4)*('[2]Discharge'!I31^N4))))))</f>
        <v>2.679766501437445</v>
      </c>
      <c r="J33" s="25">
        <f>IF('[2]Discharge'!J31=0,0,IF(TRIM('[2]Discharge'!J31)="","",IF(COUNT(O6)=0,"",IF(O6=1,(((10^K4)*('[2]Discharge'!J31^N4))/100),((10^K4)*('[2]Discharge'!J31^N4))))))</f>
        <v>1.1729610351434252</v>
      </c>
      <c r="K33" s="25">
        <f>IF('[2]Discharge'!K31=0,0,IF(TRIM('[2]Discharge'!K31)="","",IF(COUNT(O6)=0,"",IF(O6=1,(((10^K4)*('[2]Discharge'!K31^N4))/100),((10^K4)*('[2]Discharge'!K31^N4))))))</f>
        <v>0.6774572934379259</v>
      </c>
      <c r="L33" s="25">
        <f>IF('[2]Discharge'!L31=0,0,IF(TRIM('[2]Discharge'!L31)="","",IF(COUNT(O6)=0,"",IF(O6=1,(((10^K4)*('[2]Discharge'!L31^N4))/100),((10^K4)*('[2]Discharge'!L31^N4))))))</f>
        <v>0.48678497727228986</v>
      </c>
      <c r="M33" s="25">
        <f>IF('[2]Discharge'!M31=0,0,IF(TRIM('[2]Discharge'!M31)="","",IF(COUNT(O6)=0,"",IF(O6=1,(((10^K4)*('[2]Discharge'!M31^N4))/100),((10^K4)*('[2]Discharge'!M31^N4))))))</f>
        <v>0.23259780241496686</v>
      </c>
      <c r="N33" s="25">
        <f>IF('[2]Discharge'!N31=0,0,IF(TRIM('[2]Discharge'!N31)="","",IF(COUNT(O6)=0,"",IF(O6=1,(((10^K4)*('[2]Discharge'!N31^N4))/100),((10^K4)*('[2]Discharge'!N31^N4))))))</f>
        <v>0.1597786567868103</v>
      </c>
      <c r="O33" s="60"/>
      <c r="P33" s="61"/>
      <c r="Q33" s="4"/>
    </row>
    <row r="34" spans="2:17" ht="21.75">
      <c r="B34" s="24">
        <v>22</v>
      </c>
      <c r="C34" s="25">
        <f>IF('[2]Discharge'!C32=0,0,IF(TRIM('[2]Discharge'!C32)="","",IF(COUNT(O6)=0,"",IF(O6=1,(((10^K4)*('[2]Discharge'!C32^N4))/100),((10^K4)*('[2]Discharge'!C32^N4))))))</f>
        <v>0.7297300984578391</v>
      </c>
      <c r="D34" s="25">
        <f>IF('[2]Discharge'!D32=0,0,IF(TRIM('[2]Discharge'!D32)="","",IF(COUNT(O6)=0,"",IF(O6=1,(((10^K4)*('[2]Discharge'!D32^N4))/100),((10^K4)*('[2]Discharge'!D32^N4))))))</f>
        <v>1.4128134749939922</v>
      </c>
      <c r="E34" s="25">
        <f>IF('[2]Discharge'!E32=0,0,IF(TRIM('[2]Discharge'!E32)="","",IF(COUNT(O6)=0,"",IF(O6=1,(((10^K4)*('[2]Discharge'!E32^N4))/100),((10^K4)*('[2]Discharge'!E32^N4))))))</f>
        <v>15.695550609673806</v>
      </c>
      <c r="F34" s="25">
        <f>IF('[2]Discharge'!F32=0,0,IF(TRIM('[2]Discharge'!F32)="","",IF(COUNT(O6)=0,"",IF(O6=1,(((10^K4)*('[2]Discharge'!F32^N4))/100),((10^K4)*('[2]Discharge'!F32^N4))))))</f>
        <v>310.291061013235</v>
      </c>
      <c r="G34" s="25">
        <f>IF('[2]Discharge'!G32=0,0,IF(TRIM('[2]Discharge'!G32)="","",IF(COUNT(O6)=0,"",IF(O6=1,(((10^K4)*('[2]Discharge'!G32^N4))/100),((10^K4)*('[2]Discharge'!G32^N4))))))</f>
        <v>36.8237008280993</v>
      </c>
      <c r="H34" s="25">
        <f>IF('[2]Discharge'!H32=0,0,IF(TRIM('[2]Discharge'!H32)="","",IF(COUNT(O6)=0,"",IF(O6=1,(((10^K4)*('[2]Discharge'!H32^N4))/100),((10^K4)*('[2]Discharge'!H32^N4))))))</f>
        <v>18.501073807369167</v>
      </c>
      <c r="I34" s="25">
        <f>IF('[2]Discharge'!I32=0,0,IF(TRIM('[2]Discharge'!I32)="","",IF(COUNT(O6)=0,"",IF(O6=1,(((10^K4)*('[2]Discharge'!I32^N4))/100),((10^K4)*('[2]Discharge'!I32^N4))))))</f>
        <v>2.6180643627083997</v>
      </c>
      <c r="J34" s="25">
        <f>IF('[2]Discharge'!J32=0,0,IF(TRIM('[2]Discharge'!J32)="","",IF(COUNT(O6)=0,"",IF(O6=1,(((10^K4)*('[2]Discharge'!J32^N4))/100),((10^K4)*('[2]Discharge'!J32^N4))))))</f>
        <v>1.1729610351434252</v>
      </c>
      <c r="K34" s="25">
        <f>IF('[2]Discharge'!K32=0,0,IF(TRIM('[2]Discharge'!K32)="","",IF(COUNT(O6)=0,"",IF(O6=1,(((10^K4)*('[2]Discharge'!K32^N4))/100),((10^K4)*('[2]Discharge'!K32^N4))))))</f>
        <v>0.6774572934379259</v>
      </c>
      <c r="L34" s="25">
        <f>IF('[2]Discharge'!L32=0,0,IF(TRIM('[2]Discharge'!L32)="","",IF(COUNT(O6)=0,"",IF(O6=1,(((10^K4)*('[2]Discharge'!L32^N4))/100),((10^K4)*('[2]Discharge'!L32^N4))))))</f>
        <v>0.4437661334334211</v>
      </c>
      <c r="M34" s="25">
        <f>IF('[2]Discharge'!M32=0,0,IF(TRIM('[2]Discharge'!M32)="","",IF(COUNT(O6)=0,"",IF(O6=1,(((10^K4)*('[2]Discharge'!M32^N4))/100),((10^K4)*('[2]Discharge'!M32^N4))))))</f>
        <v>0.2181848536208494</v>
      </c>
      <c r="N34" s="25">
        <f>IF('[2]Discharge'!N32=0,0,IF(TRIM('[2]Discharge'!N32)="","",IF(COUNT(O6)=0,"",IF(O6=1,(((10^K4)*('[2]Discharge'!N32^N4))/100),((10^K4)*('[2]Discharge'!N32^N4))))))</f>
        <v>0.1597786567868103</v>
      </c>
      <c r="O34" s="60"/>
      <c r="P34" s="61"/>
      <c r="Q34" s="4"/>
    </row>
    <row r="35" spans="2:17" ht="21.75">
      <c r="B35" s="24">
        <v>23</v>
      </c>
      <c r="C35" s="25">
        <f>IF('[2]Discharge'!C33=0,0,IF(TRIM('[2]Discharge'!C33)="","",IF(COUNT(O6)=0,"",IF(O6=1,(((10^K4)*('[2]Discharge'!C33^N4))/100),((10^K4)*('[2]Discharge'!C33^N4))))))</f>
        <v>0.5784201988707792</v>
      </c>
      <c r="D35" s="25">
        <f>IF('[2]Discharge'!D33=0,0,IF(TRIM('[2]Discharge'!D33)="","",IF(COUNT(O6)=0,"",IF(O6=1,(((10^K4)*('[2]Discharge'!D33^N4))/100),((10^K4)*('[2]Discharge'!D33^N4))))))</f>
        <v>1.3305309176732742</v>
      </c>
      <c r="E35" s="25">
        <f>IF('[2]Discharge'!E33=0,0,IF(TRIM('[2]Discharge'!E33)="","",IF(COUNT(O6)=0,"",IF(O6=1,(((10^K4)*('[2]Discharge'!E33^N4))/100),((10^K4)*('[2]Discharge'!E33^N4))))))</f>
        <v>11.316780326629468</v>
      </c>
      <c r="F35" s="25">
        <f>IF('[2]Discharge'!F33=0,0,IF(TRIM('[2]Discharge'!F33)="","",IF(COUNT(O6)=0,"",IF(O6=1,(((10^K4)*('[2]Discharge'!F33^N4))/100),((10^K4)*('[2]Discharge'!F33^N4))))))</f>
        <v>336.31246912790476</v>
      </c>
      <c r="G35" s="25">
        <f>IF('[2]Discharge'!G33=0,0,IF(TRIM('[2]Discharge'!G33)="","",IF(COUNT(O6)=0,"",IF(O6=1,(((10^K4)*('[2]Discharge'!G33^N4))/100),((10^K4)*('[2]Discharge'!G33^N4))))))</f>
        <v>29.48476433437723</v>
      </c>
      <c r="H35" s="25">
        <f>IF('[2]Discharge'!H33=0,0,IF(TRIM('[2]Discharge'!H33)="","",IF(COUNT(O6)=0,"",IF(O6=1,(((10^K4)*('[2]Discharge'!H33^N4))/100),((10^K4)*('[2]Discharge'!H33^N4))))))</f>
        <v>16.323690137915584</v>
      </c>
      <c r="I35" s="25">
        <f>IF('[2]Discharge'!I33=0,0,IF(TRIM('[2]Discharge'!I33)="","",IF(COUNT(O6)=0,"",IF(O6=1,(((10^K4)*('[2]Discharge'!I33^N4))/100),((10^K4)*('[2]Discharge'!I33^N4))))))</f>
        <v>3.276567402216248</v>
      </c>
      <c r="J35" s="25">
        <f>IF('[2]Discharge'!J33=0,0,IF(TRIM('[2]Discharge'!J33)="","",IF(COUNT(O6)=0,"",IF(O6=1,(((10^K4)*('[2]Discharge'!J33^N4))/100),((10^K4)*('[2]Discharge'!J33^N4))))))</f>
        <v>1.1729610351434252</v>
      </c>
      <c r="K35" s="25">
        <f>IF('[2]Discharge'!K33=0,0,IF(TRIM('[2]Discharge'!K33)="","",IF(COUNT(O6)=0,"",IF(O6=1,(((10^K4)*('[2]Discharge'!K33^N4))/100),((10^K4)*('[2]Discharge'!K33^N4))))))</f>
        <v>0.6522978260904526</v>
      </c>
      <c r="L35" s="25">
        <f>IF('[2]Discharge'!L33=0,0,IF(TRIM('[2]Discharge'!L33)="","",IF(COUNT(O6)=0,"",IF(O6=1,(((10^K4)*('[2]Discharge'!L33^N4))/100),((10^K4)*('[2]Discharge'!L33^N4))))))</f>
        <v>0.48678497727228986</v>
      </c>
      <c r="M35" s="25">
        <f>IF('[2]Discharge'!M33=0,0,IF(TRIM('[2]Discharge'!M33)="","",IF(COUNT(O6)=0,"",IF(O6=1,(((10^K4)*('[2]Discharge'!M33^N4))/100),((10^K4)*('[2]Discharge'!M33^N4))))))</f>
        <v>0.20420684130937394</v>
      </c>
      <c r="N35" s="25">
        <f>IF('[2]Discharge'!N33=0,0,IF(TRIM('[2]Discharge'!N33)="","",IF(COUNT(O6)=0,"",IF(O6=1,(((10^K4)*('[2]Discharge'!N33^N4))/100),((10^K4)*('[2]Discharge'!N33^N4))))))</f>
        <v>0.1597786567868103</v>
      </c>
      <c r="O35" s="60"/>
      <c r="P35" s="61"/>
      <c r="Q35" s="4"/>
    </row>
    <row r="36" spans="2:17" ht="21.75">
      <c r="B36" s="24">
        <v>24</v>
      </c>
      <c r="C36" s="25">
        <f>IF('[2]Discharge'!C34=0,0,IF(TRIM('[2]Discharge'!C34)="","",IF(COUNT(O6)=0,"",IF(O6=1,(((10^K4)*('[2]Discharge'!C34^N4))/100),((10^K4)*('[2]Discharge'!C34^N4))))))</f>
        <v>0.24744407108585378</v>
      </c>
      <c r="D36" s="25">
        <f>IF('[2]Discharge'!D34=0,0,IF(TRIM('[2]Discharge'!D34)="","",IF(COUNT(O6)=0,"",IF(O6=1,(((10^K4)*('[2]Discharge'!D34^N4))/100),((10^K4)*('[2]Discharge'!D34^N4))))))</f>
        <v>1.2114764592968283</v>
      </c>
      <c r="E36" s="25">
        <f>IF('[2]Discharge'!E34=0,0,IF(TRIM('[2]Discharge'!E34)="","",IF(COUNT(O6)=0,"",IF(O6=1,(((10^K4)*('[2]Discharge'!E34^N4))/100),((10^K4)*('[2]Discharge'!E34^N4))))))</f>
        <v>25.856112730308837</v>
      </c>
      <c r="F36" s="25">
        <f>IF('[2]Discharge'!F34=0,0,IF(TRIM('[2]Discharge'!F34)="","",IF(COUNT(O6)=0,"",IF(O6=1,(((10^K4)*('[2]Discharge'!F34^N4))/100),((10^K4)*('[2]Discharge'!F34^N4))))))</f>
        <v>164.21382606855306</v>
      </c>
      <c r="G36" s="25">
        <f>IF('[2]Discharge'!G34=0,0,IF(TRIM('[2]Discharge'!G34)="","",IF(COUNT(O6)=0,"",IF(O6=1,(((10^K4)*('[2]Discharge'!G34^N4))/100),((10^K4)*('[2]Discharge'!G34^N4))))))</f>
        <v>41.84516299881901</v>
      </c>
      <c r="H36" s="25">
        <f>IF('[2]Discharge'!H34=0,0,IF(TRIM('[2]Discharge'!H34)="","",IF(COUNT(O6)=0,"",IF(O6=1,(((10^K4)*('[2]Discharge'!H34^N4))/100),((10^K4)*('[2]Discharge'!H34^N4))))))</f>
        <v>14.282567279805756</v>
      </c>
      <c r="I36" s="25">
        <f>IF('[2]Discharge'!I34=0,0,IF(TRIM('[2]Discharge'!I34)="","",IF(COUNT(O6)=0,"",IF(O6=1,(((10^K4)*('[2]Discharge'!I34^N4))/100),((10^K4)*('[2]Discharge'!I34^N4))))))</f>
        <v>3.276567402216248</v>
      </c>
      <c r="J36" s="25">
        <f>IF('[2]Discharge'!J34=0,0,IF(TRIM('[2]Discharge'!J34)="","",IF(COUNT(O6)=0,"",IF(O6=1,(((10^K4)*('[2]Discharge'!J34^N4))/100),((10^K4)*('[2]Discharge'!J34^N4))))))</f>
        <v>1.1729610351434252</v>
      </c>
      <c r="K36" s="25">
        <f>IF('[2]Discharge'!K34=0,0,IF(TRIM('[2]Discharge'!K34)="","",IF(COUNT(O6)=0,"",IF(O6=1,(((10^K4)*('[2]Discharge'!K34^N4))/100),((10^K4)*('[2]Discharge'!K34^N4))))))</f>
        <v>0.6522978260904526</v>
      </c>
      <c r="L36" s="25">
        <f>IF('[2]Discharge'!L34=0,0,IF(TRIM('[2]Discharge'!L34)="","",IF(COUNT(O6)=0,"",IF(O6=1,(((10^K4)*('[2]Discharge'!L34^N4))/100),((10^K4)*('[2]Discharge'!L34^N4))))))</f>
        <v>0.48678497727228986</v>
      </c>
      <c r="M36" s="25">
        <f>IF('[2]Discharge'!M34=0,0,IF(TRIM('[2]Discharge'!M34)="","",IF(COUNT(O6)=0,"",IF(O6=1,(((10^K4)*('[2]Discharge'!M34^N4))/100),((10^K4)*('[2]Discharge'!M34^N4))))))</f>
        <v>0.20420684130937394</v>
      </c>
      <c r="N36" s="25">
        <f>IF('[2]Discharge'!N34=0,0,IF(TRIM('[2]Discharge'!N34)="","",IF(COUNT(O6)=0,"",IF(O6=1,(((10^K4)*('[2]Discharge'!N34^N4))/100),((10^K4)*('[2]Discharge'!N34^N4))))))</f>
        <v>0.1597786567868103</v>
      </c>
      <c r="O36" s="60"/>
      <c r="P36" s="61"/>
      <c r="Q36" s="4"/>
    </row>
    <row r="37" spans="2:17" ht="21.75">
      <c r="B37" s="24">
        <v>25</v>
      </c>
      <c r="C37" s="25">
        <f>IF('[2]Discharge'!C35=0,0,IF(TRIM('[2]Discharge'!C35)="","",IF(COUNT(O6)=0,"",IF(O6=1,(((10^K4)*('[2]Discharge'!C35^N4))/100),((10^K4)*('[2]Discharge'!C35^N4))))))</f>
        <v>0.20420684130937394</v>
      </c>
      <c r="D37" s="25">
        <f>IF('[2]Discharge'!D35=0,0,IF(TRIM('[2]Discharge'!D35)="","",IF(COUNT(O6)=0,"",IF(O6=1,(((10^K4)*('[2]Discharge'!D35^N4))/100),((10^K4)*('[2]Discharge'!D35^N4))))))</f>
        <v>1.2902624720118312</v>
      </c>
      <c r="E37" s="25">
        <f>IF('[2]Discharge'!E35=0,0,IF(TRIM('[2]Discharge'!E35)="","",IF(COUNT(O6)=0,"",IF(O6=1,(((10^K4)*('[2]Discharge'!E35^N4))/100),((10^K4)*('[2]Discharge'!E35^N4))))))</f>
        <v>78.43793110647283</v>
      </c>
      <c r="F37" s="25">
        <f>IF('[2]Discharge'!F35=0,0,IF(TRIM('[2]Discharge'!F35)="","",IF(COUNT(O6)=0,"",IF(O6=1,(((10^K4)*('[2]Discharge'!F35^N4))/100),((10^K4)*('[2]Discharge'!F35^N4))))))</f>
        <v>246.8393097072768</v>
      </c>
      <c r="G37" s="25">
        <f>IF('[2]Discharge'!G35=0,0,IF(TRIM('[2]Discharge'!G35)="","",IF(COUNT(O6)=0,"",IF(O6=1,(((10^K4)*('[2]Discharge'!G35^N4))/100),((10^K4)*('[2]Discharge'!G35^N4))))))</f>
        <v>37.51248491151126</v>
      </c>
      <c r="H37" s="25">
        <f>IF('[2]Discharge'!H35=0,0,IF(TRIM('[2]Discharge'!H35)="","",IF(COUNT(O6)=0,"",IF(O6=1,(((10^K4)*('[2]Discharge'!H35^N4))/100),((10^K4)*('[2]Discharge'!H35^N4))))))</f>
        <v>16.323690137915584</v>
      </c>
      <c r="I37" s="25">
        <f>IF('[2]Discharge'!I35=0,0,IF(TRIM('[2]Discharge'!I35)="","",IF(COUNT(O6)=0,"",IF(O6=1,(((10^K4)*('[2]Discharge'!I35^N4))/100),((10^K4)*('[2]Discharge'!I35^N4))))))</f>
        <v>2.9380397833219845</v>
      </c>
      <c r="J37" s="25">
        <f>IF('[2]Discharge'!J35=0,0,IF(TRIM('[2]Discharge'!J35)="","",IF(COUNT(O6)=0,"",IF(O6=1,(((10^K4)*('[2]Discharge'!J35^N4))/100),((10^K4)*('[2]Discharge'!J35^N4))))))</f>
        <v>1.1729610351434252</v>
      </c>
      <c r="K37" s="25">
        <f>IF('[2]Discharge'!K35=0,0,IF(TRIM('[2]Discharge'!K35)="","",IF(COUNT(O6)=0,"",IF(O6=1,(((10^K4)*('[2]Discharge'!K35^N4))/100),((10^K4)*('[2]Discharge'!K35^N4))))))</f>
        <v>0.6027676361881914</v>
      </c>
      <c r="L37" s="25">
        <f>IF('[2]Discharge'!L35=0,0,IF(TRIM('[2]Discharge'!L35)="","",IF(COUNT(O6)=0,"",IF(O6=1,(((10^K4)*('[2]Discharge'!L35^N4))/100),((10^K4)*('[2]Discharge'!L35^N4))))))</f>
        <v>0.46528857577695937</v>
      </c>
      <c r="M37" s="25">
        <f>IF('[2]Discharge'!M35=0,0,IF(TRIM('[2]Discharge'!M35)="","",IF(COUNT(O6)=0,"",IF(O6=1,(((10^K4)*('[2]Discharge'!M35^N4))/100),((10^K4)*('[2]Discharge'!M35^N4))))))</f>
        <v>0.1926197739057857</v>
      </c>
      <c r="N37" s="25">
        <f>IF('[2]Discharge'!N35=0,0,IF(TRIM('[2]Discharge'!N35)="","",IF(COUNT(O6)=0,"",IF(O6=1,(((10^K4)*('[2]Discharge'!N35^N4))/100),((10^K4)*('[2]Discharge'!N35^N4))))))</f>
        <v>0.1597786567868103</v>
      </c>
      <c r="O37" s="60"/>
      <c r="P37" s="61"/>
      <c r="Q37" s="4"/>
    </row>
    <row r="38" spans="2:17" ht="21.75">
      <c r="B38" s="24">
        <v>26</v>
      </c>
      <c r="C38" s="25">
        <f>IF('[2]Discharge'!C36=0,0,IF(TRIM('[2]Discharge'!C36)="","",IF(COUNT(O6)=0,"",IF(O6=1,(((10^K4)*('[2]Discharge'!C36^N4))/100),((10^K4)*('[2]Discharge'!C36^N4))))))</f>
        <v>0.2627221016944278</v>
      </c>
      <c r="D38" s="25">
        <f>IF('[2]Discharge'!D36=0,0,IF(TRIM('[2]Discharge'!D36)="","",IF(COUNT(O6)=0,"",IF(O6=1,(((10^K4)*('[2]Discharge'!D36^N4))/100),((10^K4)*('[2]Discharge'!D36^N4))))))</f>
        <v>1.37138159329859</v>
      </c>
      <c r="E38" s="25">
        <f>IF('[2]Discharge'!E36=0,0,IF(TRIM('[2]Discharge'!E36)="","",IF(COUNT(O6)=0,"",IF(O6=1,(((10^K4)*('[2]Discharge'!E36^N4))/100),((10^K4)*('[2]Discharge'!E36^N4))))))</f>
        <v>32.53916897300539</v>
      </c>
      <c r="F38" s="25">
        <f>IF('[2]Discharge'!F36=0,0,IF(TRIM('[2]Discharge'!F36)="","",IF(COUNT(O6)=0,"",IF(O6=1,(((10^K4)*('[2]Discharge'!F36^N4))/100),((10^K4)*('[2]Discharge'!F36^N4))))))</f>
        <v>275.9836277677683</v>
      </c>
      <c r="G38" s="25">
        <f>IF('[2]Discharge'!G36=0,0,IF(TRIM('[2]Discharge'!G36)="","",IF(COUNT(O6)=0,"",IF(O6=1,(((10^K4)*('[2]Discharge'!G36^N4))/100),((10^K4)*('[2]Discharge'!G36^N4))))))</f>
        <v>74.6108397910176</v>
      </c>
      <c r="H38" s="25">
        <f>IF('[2]Discharge'!H36=0,0,IF(TRIM('[2]Discharge'!H36)="","",IF(COUNT(O6)=0,"",IF(O6=1,(((10^K4)*('[2]Discharge'!H36^N4))/100),((10^K4)*('[2]Discharge'!H36^N4))))))</f>
        <v>12.192415996988165</v>
      </c>
      <c r="I38" s="25">
        <f>IF('[2]Discharge'!I36=0,0,IF(TRIM('[2]Discharge'!I36)="","",IF(COUNT(O6)=0,"",IF(O6=1,(((10^K4)*('[2]Discharge'!I36^N4))/100),((10^K4)*('[2]Discharge'!I36^N4))))))</f>
        <v>3.0043540135457665</v>
      </c>
      <c r="J38" s="25">
        <f>IF('[2]Discharge'!J36=0,0,IF(TRIM('[2]Discharge'!J36)="","",IF(COUNT(O6)=0,"",IF(O6=1,(((10^K4)*('[2]Discharge'!J36^N4))/100),((10^K4)*('[2]Discharge'!J36^N4))))))</f>
        <v>1.1021407484130334</v>
      </c>
      <c r="K38" s="25">
        <f>IF('[2]Discharge'!K36=0,0,IF(TRIM('[2]Discharge'!K36)="","",IF(COUNT(O6)=0,"",IF(O6=1,(((10^K4)*('[2]Discharge'!K36^N4))/100),((10^K4)*('[2]Discharge'!K36^N4))))))</f>
        <v>0.6027676361881914</v>
      </c>
      <c r="L38" s="25">
        <f>IF('[2]Discharge'!L36=0,0,IF(TRIM('[2]Discharge'!L36)="","",IF(COUNT(O6)=0,"",IF(O6=1,(((10^K4)*('[2]Discharge'!L36^N4))/100),((10^K4)*('[2]Discharge'!L36^N4))))))</f>
        <v>0.46528857577695937</v>
      </c>
      <c r="M38" s="25">
        <f>IF('[2]Discharge'!M36=0,0,IF(TRIM('[2]Discharge'!M36)="","",IF(COUNT(O6)=0,"",IF(O6=1,(((10^K4)*('[2]Discharge'!M36^N4))/100),((10^K4)*('[2]Discharge'!M36^N4))))))</f>
        <v>0.1926197739057857</v>
      </c>
      <c r="N38" s="25">
        <f>IF('[2]Discharge'!N36=0,0,IF(TRIM('[2]Discharge'!N36)="","",IF(COUNT(O6)=0,"",IF(O6=1,(((10^K4)*('[2]Discharge'!N36^N4))/100),((10^K4)*('[2]Discharge'!N36^N4))))))</f>
        <v>0.1597786567868103</v>
      </c>
      <c r="O38" s="60"/>
      <c r="P38" s="61"/>
      <c r="Q38" s="4"/>
    </row>
    <row r="39" spans="2:17" ht="21.75">
      <c r="B39" s="24">
        <v>27</v>
      </c>
      <c r="C39" s="25">
        <f>IF('[2]Discharge'!C37=0,0,IF(TRIM('[2]Discharge'!C37)="","",IF(COUNT(O6)=0,"",IF(O6=1,(((10^K4)*('[2]Discharge'!C37^N4))/100),((10^K4)*('[2]Discharge'!C37^N4))))))</f>
        <v>1.1372913024079754</v>
      </c>
      <c r="D39" s="25">
        <f>IF('[2]Discharge'!D37=0,0,IF(TRIM('[2]Discharge'!D37)="","",IF(COUNT(O6)=0,"",IF(O6=1,(((10^K4)*('[2]Discharge'!D37^N4))/100),((10^K4)*('[2]Discharge'!D37^N4))))))</f>
        <v>1.1729610351434252</v>
      </c>
      <c r="E39" s="25">
        <f>IF('[2]Discharge'!E37=0,0,IF(TRIM('[2]Discharge'!E37)="","",IF(COUNT(O6)=0,"",IF(O6=1,(((10^K4)*('[2]Discharge'!E37^N4))/100),((10^K4)*('[2]Discharge'!E37^N4))))))</f>
        <v>25.856112730308837</v>
      </c>
      <c r="F39" s="25">
        <f>IF('[2]Discharge'!F37=0,0,IF(TRIM('[2]Discharge'!F37)="","",IF(COUNT(O6)=0,"",IF(O6=1,(((10^K4)*('[2]Discharge'!F37^N4))/100),((10^K4)*('[2]Discharge'!F37^N4))))))</f>
        <v>266.8531214157007</v>
      </c>
      <c r="G39" s="25">
        <f>IF('[2]Discharge'!G37=0,0,IF(TRIM('[2]Discharge'!G37)="","",IF(COUNT(O6)=0,"",IF(O6=1,(((10^K4)*('[2]Discharge'!G37^N4))/100),((10^K4)*('[2]Discharge'!G37^N4))))))</f>
        <v>154.864227299</v>
      </c>
      <c r="H39" s="25">
        <f>IF('[2]Discharge'!H37=0,0,IF(TRIM('[2]Discharge'!H37)="","",IF(COUNT(O6)=0,"",IF(O6=1,(((10^K4)*('[2]Discharge'!H37^N4))/100),((10^K4)*('[2]Discharge'!H37^N4))))))</f>
        <v>10.163355308803595</v>
      </c>
      <c r="I39" s="25">
        <f>IF('[2]Discharge'!I37=0,0,IF(TRIM('[2]Discharge'!I37)="","",IF(COUNT(O6)=0,"",IF(O6=1,(((10^K4)*('[2]Discharge'!I37^N4))/100),((10^K4)*('[2]Discharge'!I37^N4))))))</f>
        <v>3.346355482298485</v>
      </c>
      <c r="J39" s="25">
        <f>IF('[2]Discharge'!J37=0,0,IF(TRIM('[2]Discharge'!J37)="","",IF(COUNT(O6)=0,"",IF(O6=1,(((10^K4)*('[2]Discharge'!J37^N4))/100),((10^K4)*('[2]Discharge'!J37^N4))))))</f>
        <v>1.0334009927456134</v>
      </c>
      <c r="K39" s="25">
        <f>IF('[2]Discharge'!K37=0,0,IF(TRIM('[2]Discharge'!K37)="","",IF(COUNT(O6)=0,"",IF(O6=1,(((10^K4)*('[2]Discharge'!K37^N4))/100),((10^K4)*('[2]Discharge'!K37^N4))))))</f>
        <v>0.6027676361881914</v>
      </c>
      <c r="L39" s="25">
        <f>IF('[2]Discharge'!L37=0,0,IF(TRIM('[2]Discharge'!L37)="","",IF(COUNT(O6)=0,"",IF(O6=1,(((10^K4)*('[2]Discharge'!L37^N4))/100),((10^K4)*('[2]Discharge'!L37^N4))))))</f>
        <v>0.4026264221435218</v>
      </c>
      <c r="M39" s="25">
        <f>IF('[2]Discharge'!M37=0,0,IF(TRIM('[2]Discharge'!M37)="","",IF(COUNT(O6)=0,"",IF(O6=1,(((10^K4)*('[2]Discharge'!M37^N4))/100),((10^K4)*('[2]Discharge'!M37^N4))))))</f>
        <v>0.1926197739057857</v>
      </c>
      <c r="N39" s="25">
        <f>IF('[2]Discharge'!N37=0,0,IF(TRIM('[2]Discharge'!N37)="","",IF(COUNT(O6)=0,"",IF(O6=1,(((10^K4)*('[2]Discharge'!N37^N4))/100),((10^K4)*('[2]Discharge'!N37^N4))))))</f>
        <v>0.1597786567868103</v>
      </c>
      <c r="O39" s="60"/>
      <c r="P39" s="61"/>
      <c r="Q39" s="4"/>
    </row>
    <row r="40" spans="2:17" ht="21.75">
      <c r="B40" s="24">
        <v>28</v>
      </c>
      <c r="C40" s="25">
        <f>IF('[2]Discharge'!C38=0,0,IF(TRIM('[2]Discharge'!C38)="","",IF(COUNT(O6)=0,"",IF(O6=1,(((10^K4)*('[2]Discharge'!C38^N4))/100),((10^K4)*('[2]Discharge'!C38^N4))))))</f>
        <v>0.6522978260904526</v>
      </c>
      <c r="D40" s="25">
        <f>IF('[2]Discharge'!D38=0,0,IF(TRIM('[2]Discharge'!D38)="","",IF(COUNT(O6)=0,"",IF(O6=1,(((10^K4)*('[2]Discharge'!D38^N4))/100),((10^K4)*('[2]Discharge'!D38^N4))))))</f>
        <v>1.1372913024079754</v>
      </c>
      <c r="E40" s="25">
        <f>IF('[2]Discharge'!E38=0,0,IF(TRIM('[2]Discharge'!E38)="","",IF(COUNT(O6)=0,"",IF(O6=1,(((10^K4)*('[2]Discharge'!E38^N4))/100),((10^K4)*('[2]Discharge'!E38^N4))))))</f>
        <v>61.68151824517488</v>
      </c>
      <c r="F40" s="25">
        <f>IF('[2]Discharge'!F38=0,0,IF(TRIM('[2]Discharge'!F38)="","",IF(COUNT(O6)=0,"",IF(O6=1,(((10^K4)*('[2]Discharge'!F38^N4))/100),((10^K4)*('[2]Discharge'!F38^N4))))))</f>
        <v>222.33813123858545</v>
      </c>
      <c r="G40" s="25">
        <f>IF('[2]Discharge'!G38=0,0,IF(TRIM('[2]Discharge'!G38)="","",IF(COUNT(O6)=0,"",IF(O6=1,(((10^K4)*('[2]Discharge'!G38^N4))/100),((10^K4)*('[2]Discharge'!G38^N4))))))</f>
        <v>122.30065951425658</v>
      </c>
      <c r="H40" s="25">
        <f>IF('[2]Discharge'!H38=0,0,IF(TRIM('[2]Discharge'!H38)="","",IF(COUNT(O6)=0,"",IF(O6=1,(((10^K4)*('[2]Discharge'!H38^N4))/100),((10^K4)*('[2]Discharge'!H38^N4))))))</f>
        <v>9.844544614872005</v>
      </c>
      <c r="I40" s="25">
        <f>IF('[2]Discharge'!I38=0,0,IF(TRIM('[2]Discharge'!I38)="","",IF(COUNT(O6)=0,"",IF(O6=1,(((10^K4)*('[2]Discharge'!I38^N4))/100),((10^K4)*('[2]Discharge'!I38^N4))))))</f>
        <v>2.679766501437445</v>
      </c>
      <c r="J40" s="25">
        <f>IF('[2]Discharge'!J38=0,0,IF(TRIM('[2]Discharge'!J38)="","",IF(COUNT(O6)=0,"",IF(O6=1,(((10^K4)*('[2]Discharge'!J38^N4))/100),((10^K4)*('[2]Discharge'!J38^N4))))))</f>
        <v>1.0675103227281066</v>
      </c>
      <c r="K40" s="25">
        <f>IF('[2]Discharge'!K38=0,0,IF(TRIM('[2]Discharge'!K38)="","",IF(COUNT(O6)=0,"",IF(O6=1,(((10^K4)*('[2]Discharge'!K38^N4))/100),((10^K4)*('[2]Discharge'!K38^N4))))))</f>
        <v>0.6027676361881914</v>
      </c>
      <c r="L40" s="25">
        <f>IF('[2]Discharge'!L38=0,0,IF(TRIM('[2]Discharge'!L38)="","",IF(COUNT(O6)=0,"",IF(O6=1,(((10^K4)*('[2]Discharge'!L38^N4))/100),((10^K4)*('[2]Discharge'!L38^N4))))))</f>
        <v>0.4026264221435218</v>
      </c>
      <c r="M40" s="25">
        <f>IF('[2]Discharge'!M38=0,0,IF(TRIM('[2]Discharge'!M38)="","",IF(COUNT(O6)=0,"",IF(O6=1,(((10^K4)*('[2]Discharge'!M38^N4))/100),((10^K4)*('[2]Discharge'!M38^N4))))))</f>
        <v>0.1926197739057857</v>
      </c>
      <c r="N40" s="25">
        <f>IF('[2]Discharge'!N38=0,0,IF(TRIM('[2]Discharge'!N38)="","",IF(COUNT(O6)=0,"",IF(O6=1,(((10^K4)*('[2]Discharge'!N38^N4))/100),((10^K4)*('[2]Discharge'!N38^N4))))))</f>
        <v>0.1813519656783325</v>
      </c>
      <c r="O40" s="60"/>
      <c r="P40" s="61"/>
      <c r="Q40" s="4"/>
    </row>
    <row r="41" spans="2:17" ht="21.75">
      <c r="B41" s="24">
        <v>29</v>
      </c>
      <c r="C41" s="25">
        <f>IF('[2]Discharge'!C39=0,0,IF(TRIM('[2]Discharge'!C39)="","",IF(COUNT(O6)=0,"",IF(O6=1,(((10^K4)*('[2]Discharge'!C39^N4))/100),((10^K4)*('[2]Discharge'!C39^N4))))))</f>
        <v>0.5784201988707792</v>
      </c>
      <c r="D41" s="25">
        <f>IF('[2]Discharge'!D39=0,0,IF(TRIM('[2]Discharge'!D39)="","",IF(COUNT(O6)=0,"",IF(O6=1,(((10^K4)*('[2]Discharge'!D39^N4))/100),((10^K4)*('[2]Discharge'!D39^N4))))))</f>
        <v>1.4128134749939922</v>
      </c>
      <c r="E41" s="25">
        <f>IF('[2]Discharge'!E39=0,0,IF(TRIM('[2]Discharge'!E39)="","",IF(COUNT(O6)=0,"",IF(O6=1,(((10^K4)*('[2]Discharge'!E39^N4))/100),((10^K4)*('[2]Discharge'!E39^N4))))))</f>
        <v>43.33884656881967</v>
      </c>
      <c r="F41" s="25">
        <f>IF('[2]Discharge'!F39=0,0,IF(TRIM('[2]Discharge'!F39)="","",IF(COUNT(O6)=0,"",IF(O6=1,(((10^K4)*('[2]Discharge'!F39^N4))/100),((10^K4)*('[2]Discharge'!F39^N4))))))</f>
        <v>387.71560758010406</v>
      </c>
      <c r="G41" s="25">
        <f>IF('[2]Discharge'!G39=0,0,IF(TRIM('[2]Discharge'!G39)="","",IF(COUNT(O6)=0,"",IF(O6=1,(((10^K4)*('[2]Discharge'!G39^N4))/100),((10^K4)*('[2]Discharge'!G39^N4))))))</f>
        <v>70.3475787676036</v>
      </c>
      <c r="H41" s="25">
        <f>IF('[2]Discharge'!H39=0,0,IF(TRIM('[2]Discharge'!H39)="","",IF(COUNT(O6)=0,"",IF(O6=1,(((10^K4)*('[2]Discharge'!H39^N4))/100),((10^K4)*('[2]Discharge'!H39^N4))))))</f>
        <v>10.003351881186914</v>
      </c>
      <c r="I41" s="25">
        <f>IF('[2]Discharge'!I39=0,0,IF(TRIM('[2]Discharge'!I39)="","",IF(COUNT(O6)=0,"",IF(O6=1,(((10^K4)*('[2]Discharge'!I39^N4))/100),((10^K4)*('[2]Discharge'!I39^N4))))))</f>
        <v>2.4370253861757796</v>
      </c>
      <c r="J41" s="25">
        <f>IF('[2]Discharge'!J39=0,0,IF(TRIM('[2]Discharge'!J39)="","",IF(COUNT(O6)=0,"",IF(O6=1,(((10^K4)*('[2]Discharge'!J39^N4))/100),((10^K4)*('[2]Discharge'!J39^N4))))))</f>
        <v>1.0334009927456134</v>
      </c>
      <c r="K41" s="25">
        <f>IF('[2]Discharge'!K39=0,0,IF(TRIM('[2]Discharge'!K39)="","",IF(COUNT(O6)=0,"",IF(O6=1,(((10^K4)*('[2]Discharge'!K39^N4))/100),((10^K4)*('[2]Discharge'!K39^N4))))))</f>
        <v>0.6027676361881914</v>
      </c>
      <c r="L41" s="25">
        <f>IF('[2]Discharge'!L39=0,0,IF(TRIM('[2]Discharge'!L39)="","",IF(COUNT(O6)=0,"",IF(O6=1,(((10^K4)*('[2]Discharge'!L39^N4))/100),((10^K4)*('[2]Discharge'!L39^N4))))))</f>
        <v>0.38299016113735646</v>
      </c>
      <c r="M41" s="25">
        <f>IF('[2]Discharge'!M39=0,0,IF(TRIM('[2]Discharge'!M39)="","",IF(COUNT(O6)=0,"",IF(O6=1,(((10^K4)*('[2]Discharge'!M39^N4))/100),((10^K4)*('[2]Discharge'!M39^N4))))))</f>
      </c>
      <c r="N41" s="25">
        <f>IF('[2]Discharge'!N39=0,0,IF(TRIM('[2]Discharge'!N39)="","",IF(COUNT(O6)=0,"",IF(O6=1,(((10^K4)*('[2]Discharge'!N39^N4))/100),((10^K4)*('[2]Discharge'!N39^N4))))))</f>
        <v>0.1813519656783325</v>
      </c>
      <c r="O41" s="60"/>
      <c r="P41" s="61"/>
      <c r="Q41" s="4"/>
    </row>
    <row r="42" spans="2:17" ht="21.75">
      <c r="B42" s="24">
        <v>30</v>
      </c>
      <c r="C42" s="25">
        <f>IF('[2]Discharge'!C40=0,0,IF(TRIM('[2]Discharge'!C40)="","",IF(COUNT(O6)=0,"",IF(O6=1,(((10^K4)*('[2]Discharge'!C40^N4))/100),((10^K4)*('[2]Discharge'!C40^N4))))))</f>
        <v>0.5545460402582888</v>
      </c>
      <c r="D42" s="25">
        <f>IF('[2]Discharge'!D40=0,0,IF(TRIM('[2]Discharge'!D40)="","",IF(COUNT(O6)=0,"",IF(O6=1,(((10^K4)*('[2]Discharge'!D40^N4))/100),((10^K4)*('[2]Discharge'!D40^N4))))))</f>
        <v>2.262107525544207</v>
      </c>
      <c r="E42" s="25">
        <f>IF('[2]Discharge'!E40=0,0,IF(TRIM('[2]Discharge'!E40)="","",IF(COUNT(O6)=0,"",IF(O6=1,(((10^K4)*('[2]Discharge'!E40^N4))/100),((10^K4)*('[2]Discharge'!E40^N4))))))</f>
        <v>30.352582343401423</v>
      </c>
      <c r="F42" s="25">
        <f>IF('[2]Discharge'!F40=0,0,IF(TRIM('[2]Discharge'!F40)="","",IF(COUNT(O6)=0,"",IF(O6=1,(((10^K4)*('[2]Discharge'!F40^N4))/100),((10^K4)*('[2]Discharge'!F40^N4))))))</f>
        <v>223.3783023902915</v>
      </c>
      <c r="G42" s="25">
        <f>IF('[2]Discharge'!G40=0,0,IF(TRIM('[2]Discharge'!G40)="","",IF(COUNT(O6)=0,"",IF(O6=1,(((10^K4)*('[2]Discharge'!G40^N4))/100),((10^K4)*('[2]Discharge'!G40^N4))))))</f>
        <v>138.52790978538258</v>
      </c>
      <c r="H42" s="25">
        <f>IF('[2]Discharge'!H40=0,0,IF(TRIM('[2]Discharge'!H40)="","",IF(COUNT(O6)=0,"",IF(O6=1,(((10^K4)*('[2]Discharge'!H40^N4))/100),((10^K4)*('[2]Discharge'!H40^N4))))))</f>
        <v>12.56106709380568</v>
      </c>
      <c r="I42" s="25">
        <f>IF('[2]Discharge'!I40=0,0,IF(TRIM('[2]Discharge'!I40)="","",IF(COUNT(O6)=0,"",IF(O6=1,(((10^K4)*('[2]Discharge'!I40^N4))/100),((10^K4)*('[2]Discharge'!I40^N4))))))</f>
        <v>2.8724229933432452</v>
      </c>
      <c r="J42" s="25">
        <f>IF('[2]Discharge'!J40=0,0,IF(TRIM('[2]Discharge'!J40)="","",IF(COUNT(O6)=0,"",IF(O6=1,(((10^K4)*('[2]Discharge'!J40^N4))/100),((10^K4)*('[2]Discharge'!J40^N4))))))</f>
        <v>1.0334009927456134</v>
      </c>
      <c r="K42" s="25">
        <f>IF('[2]Discharge'!K40=0,0,IF(TRIM('[2]Discharge'!K40)="","",IF(COUNT(O6)=0,"",IF(O6=1,(((10^K4)*('[2]Discharge'!K40^N4))/100),((10^K4)*('[2]Discharge'!K40^N4))))))</f>
        <v>0.6270179011656886</v>
      </c>
      <c r="L42" s="25">
        <f>IF('[2]Discharge'!L40=0,0,IF(TRIM('[2]Discharge'!L40)="","",IF(COUNT(O6)=0,"",IF(O6=1,(((10^K4)*('[2]Discharge'!L40^N4))/100),((10^K4)*('[2]Discharge'!L40^N4))))))</f>
        <v>0.36337651904497714</v>
      </c>
      <c r="M42" s="25"/>
      <c r="N42" s="25">
        <f>IF('[2]Discharge'!N40=0,0,IF(TRIM('[2]Discharge'!N40)="","",IF(COUNT(O6)=0,"",IF(O6=1,(((10^K4)*('[2]Discharge'!N40^N4))/100),((10^K4)*('[2]Discharge'!N40^N4))))))</f>
        <v>0.1597786567868103</v>
      </c>
      <c r="O42" s="60"/>
      <c r="P42" s="61"/>
      <c r="Q42" s="4"/>
    </row>
    <row r="43" spans="2:17" ht="21.75">
      <c r="B43" s="24">
        <v>31</v>
      </c>
      <c r="C43" s="25"/>
      <c r="D43" s="25">
        <f>IF('[2]Discharge'!D41=0,0,IF(TRIM('[2]Discharge'!D41)="","",IF(COUNT(O6)=0,"",IF(O6=1,(((10^K4)*('[2]Discharge'!D41^N4))/100),((10^K4)*('[2]Discharge'!D41^N4))))))</f>
        <v>2.7432854162910227</v>
      </c>
      <c r="E43" s="25"/>
      <c r="F43" s="25">
        <f>IF('[2]Discharge'!F41=0,0,IF(TRIM('[2]Discharge'!F41)="","",IF(COUNT(O6)=0,"",IF(O6=1,(((10^K4)*('[2]Discharge'!F41^N4))/100),((10^K4)*('[2]Discharge'!F41^N4))))))</f>
        <v>180.06850723236897</v>
      </c>
      <c r="G43" s="25">
        <f>IF('[2]Discharge'!G41=0,0,IF(TRIM('[2]Discharge'!G41)="","",IF(COUNT(O6)=0,"",IF(O6=1,(((10^K4)*('[2]Discharge'!G41^N4))/100),((10^K4)*('[2]Discharge'!G41^N4))))))</f>
        <v>73.53395475030918</v>
      </c>
      <c r="H43" s="25"/>
      <c r="I43" s="25">
        <f>IF('[2]Discharge'!I41=0,0,IF(TRIM('[2]Discharge'!I41)="","",IF(COUNT(O6)=0,"",IF(O6=1,(((10^K4)*('[2]Discharge'!I41^N4))/100),((10^K4)*('[2]Discharge'!I41^N4))))))</f>
        <v>2.7432854162910227</v>
      </c>
      <c r="J43" s="25"/>
      <c r="K43" s="25">
        <f>IF('[2]Discharge'!K41=0,0,IF(TRIM('[2]Discharge'!K41)="","",IF(COUNT(O6)=0,"",IF(O6=1,(((10^K4)*('[2]Discharge'!K41^N4))/100),((10^K4)*('[2]Discharge'!K41^N4))))))</f>
        <v>0.6270179011656886</v>
      </c>
      <c r="L43" s="25">
        <f>IF(TRIM('[2]Discharge'!L41)="","",IF(COUNT(O6)=0,"",IF(O6=1,(((10^K4)*('[2]Discharge'!L41^N4))/100),((10^K4)*('[2]Discharge'!L41^N4)))))</f>
        <v>0.36337651904497714</v>
      </c>
      <c r="M43" s="25"/>
      <c r="N43" s="27">
        <f>IF('[2]Discharge'!N41=0,0,IF(TRIM('[2]Discharge'!N41)="","",IF(COUNT(O6)=0,"",IF(O6=1,(((10^K4)*('[2]Discharge'!N41^N4))/100),((10^K4)*('[2]Discharge'!N41^N4))))))</f>
        <v>0.13949640412358388</v>
      </c>
      <c r="O43" s="60"/>
      <c r="P43" s="61"/>
      <c r="Q43" s="4"/>
    </row>
    <row r="44" spans="2:17" ht="2.2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8"/>
      <c r="Q44" s="4"/>
    </row>
    <row r="45" spans="2:17" ht="21.75">
      <c r="B45" s="2" t="s">
        <v>28</v>
      </c>
      <c r="C45" s="25">
        <f>IF(COUNT(C11:C43)=0,"",SUM(C11:C43))</f>
        <v>12.121061191010927</v>
      </c>
      <c r="D45" s="25">
        <f aca="true" t="shared" si="0" ref="D45:M45">IF(COUNT(D11:D43)=0,"",SUM(D11:D43))</f>
        <v>40.12246709865531</v>
      </c>
      <c r="E45" s="25">
        <f t="shared" si="0"/>
        <v>485.6876330286143</v>
      </c>
      <c r="F45" s="25">
        <f t="shared" si="0"/>
        <v>3215.9137814007427</v>
      </c>
      <c r="G45" s="25">
        <f t="shared" si="0"/>
        <v>2156.002960379648</v>
      </c>
      <c r="H45" s="25">
        <f t="shared" si="0"/>
        <v>1290.1553991130902</v>
      </c>
      <c r="I45" s="25">
        <f t="shared" si="0"/>
        <v>142.08387325017515</v>
      </c>
      <c r="J45" s="25">
        <f t="shared" si="0"/>
        <v>41.650609936160464</v>
      </c>
      <c r="K45" s="25">
        <f t="shared" si="0"/>
        <v>22.931792748346506</v>
      </c>
      <c r="L45" s="25">
        <f t="shared" si="0"/>
        <v>18.752599221946873</v>
      </c>
      <c r="M45" s="25">
        <f t="shared" si="0"/>
        <v>6.617285575998082</v>
      </c>
      <c r="N45" s="25">
        <f>IF(COUNT(N11:N43)=0,"",SUM(N11:N43))</f>
        <v>4.885575893355004</v>
      </c>
      <c r="O45" s="60">
        <f>IF(COUNT(C45:N45)=0,"",SUM(C45:N45))</f>
        <v>7436.925038837743</v>
      </c>
      <c r="P45" s="61"/>
      <c r="Q45" s="30" t="s">
        <v>29</v>
      </c>
    </row>
    <row r="46" spans="2:17" ht="21.75">
      <c r="B46" s="2" t="s">
        <v>30</v>
      </c>
      <c r="C46" s="25">
        <f>IF(COUNT(C11:C43)=0,"",AVERAGE(C11:C43))</f>
        <v>0.4040353730336976</v>
      </c>
      <c r="D46" s="25">
        <f aca="true" t="shared" si="1" ref="D46:N46">IF(COUNT(D11:D43)=0,"",AVERAGE(D11:D43))</f>
        <v>1.2942731322146872</v>
      </c>
      <c r="E46" s="25">
        <f t="shared" si="1"/>
        <v>16.189587767620477</v>
      </c>
      <c r="F46" s="25">
        <f t="shared" si="1"/>
        <v>103.73915423873363</v>
      </c>
      <c r="G46" s="25">
        <f t="shared" si="1"/>
        <v>69.54848259289187</v>
      </c>
      <c r="H46" s="25">
        <f t="shared" si="1"/>
        <v>43.00517997043634</v>
      </c>
      <c r="I46" s="25">
        <f t="shared" si="1"/>
        <v>4.58335075000565</v>
      </c>
      <c r="J46" s="25">
        <f t="shared" si="1"/>
        <v>1.388353664538682</v>
      </c>
      <c r="K46" s="25">
        <f t="shared" si="1"/>
        <v>0.7397352499466615</v>
      </c>
      <c r="L46" s="25">
        <f t="shared" si="1"/>
        <v>0.6049225555466733</v>
      </c>
      <c r="M46" s="25">
        <f t="shared" si="1"/>
        <v>0.2363316277142172</v>
      </c>
      <c r="N46" s="25">
        <f t="shared" si="1"/>
        <v>0.15759922236629045</v>
      </c>
      <c r="O46" s="60">
        <f>IF(COUNT(C46:N46)=0,"",SUM(C46:N46))</f>
        <v>241.89100614504883</v>
      </c>
      <c r="P46" s="61"/>
      <c r="Q46" s="4"/>
    </row>
    <row r="47" spans="2:17" ht="21.75">
      <c r="B47" s="2" t="s">
        <v>31</v>
      </c>
      <c r="C47" s="25">
        <f>IF(COUNT(C11:C43)=0,"",MAX(C11:C43))</f>
        <v>1.7300269518318414</v>
      </c>
      <c r="D47" s="25">
        <f aca="true" t="shared" si="2" ref="D47:N47">IF(COUNT(D11:D43)=0,"",MAX(D11:D43))</f>
        <v>6.187719959751971</v>
      </c>
      <c r="E47" s="25">
        <f t="shared" si="2"/>
        <v>78.43793110647283</v>
      </c>
      <c r="F47" s="25">
        <f t="shared" si="2"/>
        <v>387.71560758010406</v>
      </c>
      <c r="G47" s="25">
        <f t="shared" si="2"/>
        <v>420.7532725032462</v>
      </c>
      <c r="H47" s="25">
        <f t="shared" si="2"/>
        <v>176.48581763601453</v>
      </c>
      <c r="I47" s="25">
        <f t="shared" si="2"/>
        <v>13.506487326237474</v>
      </c>
      <c r="J47" s="25">
        <f t="shared" si="2"/>
        <v>2.6180643627083997</v>
      </c>
      <c r="K47" s="25">
        <f t="shared" si="2"/>
        <v>1.0334009927456134</v>
      </c>
      <c r="L47" s="25">
        <f t="shared" si="2"/>
        <v>1.2114764592968283</v>
      </c>
      <c r="M47" s="25">
        <f t="shared" si="2"/>
        <v>0.32812252866787334</v>
      </c>
      <c r="N47" s="25">
        <f t="shared" si="2"/>
        <v>0.1926197739057857</v>
      </c>
      <c r="O47" s="60">
        <f>IF(COUNT(C47:N47)=0,"",MAX(C47:N47))</f>
        <v>420.7532725032462</v>
      </c>
      <c r="P47" s="61"/>
      <c r="Q47" s="4"/>
    </row>
    <row r="48" spans="2:17" ht="21.75">
      <c r="B48" s="2" t="s">
        <v>32</v>
      </c>
      <c r="C48" s="25">
        <f>IF(COUNT(C11:C43)=0,"",MIN(C11:C43))</f>
        <v>0.1597786567868103</v>
      </c>
      <c r="D48" s="25">
        <f aca="true" t="shared" si="3" ref="D48:N48">IF(COUNT(D11:D43)=0,"",MIN(D11:D43))</f>
        <v>0.38299016113735646</v>
      </c>
      <c r="E48" s="25">
        <f t="shared" si="3"/>
        <v>1.4128134749939922</v>
      </c>
      <c r="F48" s="25">
        <f t="shared" si="3"/>
        <v>4.773280977232772</v>
      </c>
      <c r="G48" s="25">
        <f t="shared" si="3"/>
        <v>4.405672285810621</v>
      </c>
      <c r="H48" s="25">
        <f t="shared" si="3"/>
        <v>9.844544614872005</v>
      </c>
      <c r="I48" s="25">
        <f t="shared" si="3"/>
        <v>2.4370253861757796</v>
      </c>
      <c r="J48" s="25">
        <f t="shared" si="3"/>
        <v>1.0334009927456134</v>
      </c>
      <c r="K48" s="25">
        <f t="shared" si="3"/>
        <v>0.6027676361881914</v>
      </c>
      <c r="L48" s="25">
        <f t="shared" si="3"/>
        <v>0.36337651904497714</v>
      </c>
      <c r="M48" s="25">
        <f t="shared" si="3"/>
        <v>0.1926197739057857</v>
      </c>
      <c r="N48" s="25">
        <f t="shared" si="3"/>
        <v>0.12984259425181144</v>
      </c>
      <c r="O48" s="60">
        <f>IF(COUNT(C48:N48)=0,"",MIN(C48:N48))</f>
        <v>0.12984259425181144</v>
      </c>
      <c r="P48" s="61"/>
      <c r="Q48" s="4"/>
    </row>
    <row r="50" ht="21.75">
      <c r="B50" s="31" t="s">
        <v>33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71" t="s">
        <v>0</v>
      </c>
      <c r="B1" s="74"/>
      <c r="C1" s="75" t="str">
        <f>'[3]c-form'!AG4</f>
        <v>SapanThali Bridge ,Wiangsa,  Nan,N.75</v>
      </c>
      <c r="D1" s="75"/>
      <c r="E1" s="75"/>
      <c r="F1" s="75"/>
      <c r="G1" s="75"/>
      <c r="H1" s="75"/>
      <c r="I1" s="75"/>
      <c r="J1" s="75"/>
      <c r="K1" s="3"/>
      <c r="L1" s="1"/>
      <c r="M1" s="71" t="s">
        <v>1</v>
      </c>
      <c r="N1" s="74"/>
      <c r="O1" s="1"/>
      <c r="P1" s="1"/>
      <c r="Q1" s="1"/>
    </row>
    <row r="2" spans="1:17" ht="21.75">
      <c r="A2" s="71" t="s">
        <v>2</v>
      </c>
      <c r="B2" s="74"/>
      <c r="C2" s="75" t="str">
        <f>'[3]c-form'!AG3</f>
        <v>Nam Wa</v>
      </c>
      <c r="D2" s="75"/>
      <c r="E2" s="75"/>
      <c r="F2" s="75"/>
      <c r="G2" s="75"/>
      <c r="H2" s="5"/>
      <c r="I2" s="5"/>
      <c r="J2" s="5"/>
      <c r="K2" s="3"/>
      <c r="L2" s="1"/>
      <c r="M2" s="6" t="s">
        <v>3</v>
      </c>
      <c r="N2" s="7"/>
      <c r="O2" s="1"/>
      <c r="P2" s="1"/>
      <c r="Q2" s="1"/>
    </row>
    <row r="3" spans="1:17" ht="21.75">
      <c r="A3" s="2" t="s">
        <v>4</v>
      </c>
      <c r="B3" s="2"/>
      <c r="C3" s="75" t="str">
        <f>'[3]c-form'!AH3</f>
        <v>Nam Wa</v>
      </c>
      <c r="D3" s="75"/>
      <c r="E3" s="75"/>
      <c r="F3" s="75"/>
      <c r="G3" s="75"/>
      <c r="H3" s="5"/>
      <c r="I3" s="5"/>
      <c r="J3" s="5"/>
      <c r="K3" s="3"/>
      <c r="L3" s="1"/>
      <c r="M3" s="71" t="s">
        <v>5</v>
      </c>
      <c r="N3" s="71"/>
      <c r="O3" s="1"/>
      <c r="P3" s="1"/>
      <c r="Q3" s="1"/>
    </row>
    <row r="4" spans="1:17" ht="21.75">
      <c r="A4" s="6" t="s">
        <v>6</v>
      </c>
      <c r="B4" s="8"/>
      <c r="C4" s="64" t="str">
        <f>'[3]c-form'!AI3</f>
        <v>Nan</v>
      </c>
      <c r="D4" s="64"/>
      <c r="E4" s="64"/>
      <c r="F4" s="64"/>
      <c r="G4" s="64"/>
      <c r="H4" s="1"/>
      <c r="I4" s="1"/>
      <c r="J4" s="10" t="s">
        <v>7</v>
      </c>
      <c r="K4" s="65">
        <v>-0.241845378</v>
      </c>
      <c r="L4" s="66"/>
      <c r="M4" s="11" t="s">
        <v>8</v>
      </c>
      <c r="N4" s="76">
        <v>1.721</v>
      </c>
      <c r="O4" s="77"/>
      <c r="P4" s="1"/>
      <c r="Q4" s="1"/>
    </row>
    <row r="5" spans="1:17" ht="21.75">
      <c r="A5" s="6"/>
      <c r="B5" s="8"/>
      <c r="C5" s="9"/>
      <c r="D5" s="9"/>
      <c r="E5" s="9"/>
      <c r="F5" s="9"/>
      <c r="G5" s="9"/>
      <c r="H5" s="1"/>
      <c r="I5" s="1"/>
      <c r="J5" s="69" t="s">
        <v>9</v>
      </c>
      <c r="K5" s="70"/>
      <c r="L5" s="13">
        <v>2018</v>
      </c>
      <c r="M5" s="12" t="s">
        <v>10</v>
      </c>
      <c r="N5" s="13">
        <v>2019</v>
      </c>
      <c r="O5" s="14" t="s">
        <v>11</v>
      </c>
      <c r="P5" s="15">
        <v>27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71" t="str">
        <f>IF(TRIM('[3]c-form'!AJ3)&lt;&gt;"","Water  Year   "&amp;'[3]c-form'!AJ3,"Water  Year   ")</f>
        <v>Water  Year   2019</v>
      </c>
      <c r="I6" s="71"/>
      <c r="J6" s="17"/>
      <c r="K6" s="1"/>
      <c r="L6" s="1"/>
      <c r="M6" s="1"/>
      <c r="N6" s="18" t="s">
        <v>13</v>
      </c>
      <c r="O6" s="19">
        <v>1</v>
      </c>
      <c r="P6" s="1"/>
      <c r="Q6" s="1"/>
    </row>
    <row r="7" spans="1:17" ht="21.75">
      <c r="A7" s="1"/>
      <c r="B7" s="72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2019 to March 31,  2020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"/>
      <c r="Q7" s="1"/>
    </row>
    <row r="8" spans="1:17" ht="21.75">
      <c r="A8" s="1"/>
      <c r="B8" s="20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32"/>
      <c r="Q9" s="21"/>
    </row>
    <row r="10" spans="1:17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4"/>
      <c r="P10" s="34"/>
      <c r="Q10" s="1"/>
    </row>
    <row r="11" spans="1:17" ht="21.75">
      <c r="A11" s="1"/>
      <c r="B11" s="24">
        <v>1</v>
      </c>
      <c r="C11" s="25">
        <f>IF('[3]Discharge'!C9=0,0,IF(TRIM('[3]Discharge'!C9)="","",IF(COUNT(O6)=0,"",IF(O6=1,(((10^K4)*('[3]Discharge'!C9^N4))/100),((10^K4)*('[3]Discharge'!C9^N4))))))</f>
        <v>0.23250187339579462</v>
      </c>
      <c r="D11" s="25">
        <f>IF('[3]Discharge'!D9=0,0,IF(TRIM('[3]Discharge'!D9)="","",IF(COUNT(O6)=0,"",IF(O6=1,(((10^K4)*('[3]Discharge'!D9^N4))/100),((10^K4)*('[3]Discharge'!D9^N4))))))</f>
        <v>0.23250187339579462</v>
      </c>
      <c r="E11" s="25">
        <f>IF('[3]Discharge'!E9=0,0,IF(TRIM('[3]Discharge'!E9)="","",IF(COUNT(O6)=0,"",IF(O6=1,(((10^K4)*('[3]Discharge'!E9^N4))/100),((10^K4)*('[3]Discharge'!E9^N4))))))</f>
        <v>0.786525410307605</v>
      </c>
      <c r="F11" s="25">
        <f>IF('[3]Discharge'!F9=0,0,IF(TRIM('[3]Discharge'!F9)="","",IF(COUNT(O6)=0,"",IF(O6=1,(((10^K4)*('[3]Discharge'!F9^N4))/100),((10^K4)*('[3]Discharge'!F9^N4))))))</f>
        <v>0.20529221927905617</v>
      </c>
      <c r="G11" s="25">
        <f>IF('[3]Discharge'!G9=0,0,IF(TRIM('[3]Discharge'!G9)="","",IF(COUNT(O6)=0,"",IF(O6=1,(((10^K4)*('[3]Discharge'!G9^N4))/100),((10^K4)*('[3]Discharge'!G9^N4))))))</f>
        <v>93.37858214973427</v>
      </c>
      <c r="H11" s="25">
        <f>IF('[3]Discharge'!H9=0,0,IF(TRIM('[3]Discharge'!H9)="","",IF(COUNT(O6)=0,"",IF(O6=1,(((10^K4)*('[3]Discharge'!H9^N4))/100),((10^K4)*('[3]Discharge'!H9^N4))))))</f>
        <v>82.31381841000466</v>
      </c>
      <c r="I11" s="25">
        <f>IF('[3]Discharge'!I9=0,0,IF(TRIM('[3]Discharge'!I9)="","",IF(COUNT(O6)=0,"",IF(O6=1,(((10^K4)*('[3]Discharge'!I9^N4))/100),((10^K4)*('[3]Discharge'!I9^N4))))))</f>
        <v>3.5991702929378437</v>
      </c>
      <c r="J11" s="25">
        <f>IF('[3]Discharge'!J9=0,0,IF(TRIM('[3]Discharge'!J9)="","",IF(COUNT(O6)=0,"",IF(O6=1,(((10^K4)*('[3]Discharge'!J9^N4))/100),((10^K4)*('[3]Discharge'!J9^N4))))))</f>
        <v>1.5607155371395585</v>
      </c>
      <c r="K11" s="25">
        <f>IF('[3]Discharge'!K9=0,0,IF(TRIM('[3]Discharge'!K9)="","",IF(COUNT(O6)=0,"",IF(O6=1,(((10^K4)*('[3]Discharge'!K9^N4))/100),((10^K4)*('[3]Discharge'!K9^N4))))))</f>
        <v>0.786525410307605</v>
      </c>
      <c r="L11" s="25">
        <f>IF('[3]Discharge'!L9=0,0,IF(TRIM('[3]Discharge'!L9)="","",IF(COUNT(O6)=0,"",IF(O6=1,(((10^K4)*('[3]Discharge'!L9^N4))/100),((10^K4)*('[3]Discharge'!L9^N4))))))</f>
        <v>0.43644883860106526</v>
      </c>
      <c r="M11" s="25">
        <f>IF('[3]Discharge'!M9=0,0,IF(TRIM('[3]Discharge'!M9)="","",IF(COUNT(O6)=0,"",IF(O6=1,(((10^K4)*('[3]Discharge'!M9^N4))/100),((10^K4)*('[3]Discharge'!M9^N4))))))</f>
        <v>0.2611159931664433</v>
      </c>
      <c r="N11" s="25">
        <f>IF('[3]Discharge'!N9=0,0,IF(TRIM('[3]Discharge'!N9)="","",IF(COUNT(O6)=0,"",IF(O6=1,(((10^K4)*('[3]Discharge'!N9^N4))/100),((10^K4)*('[3]Discharge'!N9^N4))))))</f>
        <v>0.19265274731388268</v>
      </c>
      <c r="O11" s="25">
        <f>IF(AND(C11="",D11="",E11="",F11="",G11="",H11="",I11="",J11="",K11="",L11="",M11="",N11=""),"",SUM(C11:N11))</f>
        <v>183.98585075558356</v>
      </c>
      <c r="P11" s="33"/>
      <c r="Q11" s="4"/>
    </row>
    <row r="12" spans="1:17" ht="21.75">
      <c r="A12" s="1"/>
      <c r="B12" s="24">
        <v>2</v>
      </c>
      <c r="C12" s="25">
        <f>IF('[3]Discharge'!C10=0,0,IF(TRIM('[3]Discharge'!C10)="","",IF(COUNT(O6)=0,"",IF(O6=1,(((10^K4)*('[3]Discharge'!C10^N4))/100),((10^K4)*('[3]Discharge'!C10^N4))))))</f>
        <v>0.23250187339579462</v>
      </c>
      <c r="D12" s="25">
        <f>IF('[3]Discharge'!D10=0,0,IF(TRIM('[3]Discharge'!D10)="","",IF(COUNT(O6)=0,"",IF(O6=1,(((10^K4)*('[3]Discharge'!D10^N4))/100),((10^K4)*('[3]Discharge'!D10^N4))))))</f>
        <v>0.21871975914595052</v>
      </c>
      <c r="E12" s="25">
        <f>IF('[3]Discharge'!E10=0,0,IF(TRIM('[3]Discharge'!E10)="","",IF(COUNT(O6)=0,"",IF(O6=1,(((10^K4)*('[3]Discharge'!E10^N4))/100),((10^K4)*('[3]Discharge'!E10^N4))))))</f>
        <v>0.7024552809208197</v>
      </c>
      <c r="F12" s="25">
        <f>IF('[3]Discharge'!F10=0,0,IF(TRIM('[3]Discharge'!F10)="","",IF(COUNT(O6)=0,"",IF(O6=1,(((10^K4)*('[3]Discharge'!F10^N4))/100),((10^K4)*('[3]Discharge'!F10^N4))))))</f>
        <v>0.37480251781611357</v>
      </c>
      <c r="G12" s="25">
        <f>IF('[3]Discharge'!G10=0,0,IF(TRIM('[3]Discharge'!G10)="","",IF(COUNT(O6)=0,"",IF(O6=1,(((10^K4)*('[3]Discharge'!G10^N4))/100),((10^K4)*('[3]Discharge'!G10^N4))))))</f>
        <v>43.74521047125982</v>
      </c>
      <c r="H12" s="25">
        <f>IF('[3]Discharge'!H10=0,0,IF(TRIM('[3]Discharge'!H10)="","",IF(COUNT(O6)=0,"",IF(O6=1,(((10^K4)*('[3]Discharge'!H10^N4))/100),((10^K4)*('[3]Discharge'!H10^N4))))))</f>
        <v>101.31453490427266</v>
      </c>
      <c r="I12" s="25">
        <f>IF('[3]Discharge'!I10=0,0,IF(TRIM('[3]Discharge'!I10)="","",IF(COUNT(O6)=0,"",IF(O6=1,(((10^K4)*('[3]Discharge'!I10^N4))/100),((10^K4)*('[3]Discharge'!I10^N4))))))</f>
        <v>3.518914968450234</v>
      </c>
      <c r="J12" s="25">
        <f>IF('[3]Discharge'!J10=0,0,IF(TRIM('[3]Discharge'!J10)="","",IF(COUNT(O6)=0,"",IF(O6=1,(((10^K4)*('[3]Discharge'!J10^N4))/100),((10^K4)*('[3]Discharge'!J10^N4))))))</f>
        <v>1.4388183391874971</v>
      </c>
      <c r="K12" s="25">
        <f>IF('[3]Discharge'!K10=0,0,IF(TRIM('[3]Discharge'!K10)="","",IF(COUNT(O6)=0,"",IF(O6=1,(((10^K4)*('[3]Discharge'!K10^N4))/100),((10^K4)*('[3]Discharge'!K10^N4))))))</f>
        <v>0.758060228309219</v>
      </c>
      <c r="L12" s="25">
        <f>IF('[3]Discharge'!L10=0,0,IF(TRIM('[3]Discharge'!L10)="","",IF(COUNT(O6)=0,"",IF(O6=1,(((10^K4)*('[3]Discharge'!L10^N4))/100),((10^K4)*('[3]Discharge'!L10^N4))))))</f>
        <v>0.41546393461020764</v>
      </c>
      <c r="M12" s="25">
        <f>IF('[3]Discharge'!M10=0,0,IF(TRIM('[3]Discharge'!M10)="","",IF(COUNT(O6)=0,"",IF(O6=1,(((10^K4)*('[3]Discharge'!M10^N4))/100),((10^K4)*('[3]Discharge'!M10^N4))))))</f>
        <v>0.2611159931664433</v>
      </c>
      <c r="N12" s="25">
        <f>IF('[3]Discharge'!N10=0,0,IF(TRIM('[3]Discharge'!N10)="","",IF(COUNT(O6)=0,"",IF(O6=1,(((10^K4)*('[3]Discharge'!N10^N4))/100),((10^K4)*('[3]Discharge'!N10^N4))))))</f>
        <v>0.19265274731388268</v>
      </c>
      <c r="O12" s="25">
        <f aca="true" t="shared" si="0" ref="O12:O43">IF(AND(C12="",D12="",E12="",F12="",G12="",H12="",I12="",J12="",K12="",L12="",M12="",N12=""),"",SUM(C12:N12))</f>
        <v>153.17325101784866</v>
      </c>
      <c r="P12" s="33"/>
      <c r="Q12" s="4"/>
    </row>
    <row r="13" spans="1:17" ht="21.75">
      <c r="A13" s="1"/>
      <c r="B13" s="24">
        <v>3</v>
      </c>
      <c r="C13" s="25">
        <f>IF('[3]Discharge'!C11=0,0,IF(TRIM('[3]Discharge'!C11)="","",IF(COUNT(O6)=0,"",IF(O6=1,(((10^K4)*('[3]Discharge'!C11^N4))/100),((10^K4)*('[3]Discharge'!C11^N4))))))</f>
        <v>0.23250187339579462</v>
      </c>
      <c r="D13" s="25">
        <f>IF('[3]Discharge'!D11=0,0,IF(TRIM('[3]Discharge'!D11)="","",IF(COUNT(O6)=0,"",IF(O6=1,(((10^K4)*('[3]Discharge'!D11^N4))/100),((10^K4)*('[3]Discharge'!D11^N4))))))</f>
        <v>0.21871975914595052</v>
      </c>
      <c r="E13" s="25">
        <f>IF('[3]Discharge'!E11=0,0,IF(TRIM('[3]Discharge'!E11)="","",IF(COUNT(O6)=0,"",IF(O6=1,(((10^K4)*('[3]Discharge'!E11^N4))/100),((10^K4)*('[3]Discharge'!E11^N4))))))</f>
        <v>0.9378776928953948</v>
      </c>
      <c r="F13" s="25">
        <f>IF('[3]Discharge'!F11=0,0,IF(TRIM('[3]Discharge'!F11)="","",IF(COUNT(O6)=0,"",IF(O6=1,(((10^K4)*('[3]Discharge'!F11^N4))/100),((10^K4)*('[3]Discharge'!F11^N4))))))</f>
        <v>0.6753209950946545</v>
      </c>
      <c r="G13" s="25">
        <f>IF('[3]Discharge'!G11=0,0,IF(TRIM('[3]Discharge'!G11)="","",IF(COUNT(O6)=0,"",IF(O6=1,(((10^K4)*('[3]Discharge'!G11^N4))/100),((10^K4)*('[3]Discharge'!G11^N4))))))</f>
        <v>16.58453813613556</v>
      </c>
      <c r="H13" s="25">
        <f>IF('[3]Discharge'!H11=0,0,IF(TRIM('[3]Discharge'!H11)="","",IF(COUNT(O6)=0,"",IF(O6=1,(((10^K4)*('[3]Discharge'!H11^N4))/100),((10^K4)*('[3]Discharge'!H11^N4))))))</f>
        <v>136.25648516201124</v>
      </c>
      <c r="I13" s="25">
        <f>IF('[3]Discharge'!I11=0,0,IF(TRIM('[3]Discharge'!I11)="","",IF(COUNT(O6)=0,"",IF(O6=1,(((10^K4)*('[3]Discharge'!I11^N4))/100),((10^K4)*('[3]Discharge'!I11^N4))))))</f>
        <v>3.43941923603486</v>
      </c>
      <c r="J13" s="25">
        <f>IF('[3]Discharge'!J11=0,0,IF(TRIM('[3]Discharge'!J11)="","",IF(COUNT(O6)=0,"",IF(O6=1,(((10^K4)*('[3]Discharge'!J11^N4))/100),((10^K4)*('[3]Discharge'!J11^N4))))))</f>
        <v>1.4388183391874971</v>
      </c>
      <c r="K13" s="25">
        <f>IF('[3]Discharge'!K11=0,0,IF(TRIM('[3]Discharge'!K11)="","",IF(COUNT(O6)=0,"",IF(O6=1,(((10^K4)*('[3]Discharge'!K11^N4))/100),((10^K4)*('[3]Discharge'!K11^N4))))))</f>
        <v>0.7300359515137008</v>
      </c>
      <c r="L13" s="25">
        <f>IF('[3]Discharge'!L11=0,0,IF(TRIM('[3]Discharge'!L11)="","",IF(COUNT(O6)=0,"",IF(O6=1,(((10^K4)*('[3]Discharge'!L11^N4))/100),((10^K4)*('[3]Discharge'!L11^N4))))))</f>
        <v>0.41546393461020764</v>
      </c>
      <c r="M13" s="25">
        <f>IF('[3]Discharge'!M11=0,0,IF(TRIM('[3]Discharge'!M11)="","",IF(COUNT(O6)=0,"",IF(O6=1,(((10^K4)*('[3]Discharge'!M11^N4))/100),((10^K4)*('[3]Discharge'!M11^N4))))))</f>
        <v>0.2611159931664433</v>
      </c>
      <c r="N13" s="25">
        <f>IF('[3]Discharge'!N11=0,0,IF(TRIM('[3]Discharge'!N11)="","",IF(COUNT(O6)=0,"",IF(O6=1,(((10^K4)*('[3]Discharge'!N11^N4))/100),((10^K4)*('[3]Discharge'!N11^N4))))))</f>
        <v>0.19265274731388268</v>
      </c>
      <c r="O13" s="25">
        <f t="shared" si="0"/>
        <v>161.3829498205052</v>
      </c>
      <c r="P13" s="33"/>
      <c r="Q13" s="4"/>
    </row>
    <row r="14" spans="1:17" ht="21.75">
      <c r="A14" s="1"/>
      <c r="B14" s="24">
        <v>4</v>
      </c>
      <c r="C14" s="25">
        <f>IF('[3]Discharge'!C12=0,0,IF(TRIM('[3]Discharge'!C12)="","",IF(COUNT(O6)=0,"",IF(O6=1,(((10^K4)*('[3]Discharge'!C12^N4))/100),((10^K4)*('[3]Discharge'!C12^N4))))))</f>
        <v>0.23250187339579462</v>
      </c>
      <c r="D14" s="25">
        <f>IF('[3]Discharge'!D12=0,0,IF(TRIM('[3]Discharge'!D12)="","",IF(COUNT(O6)=0,"",IF(O6=1,(((10^K4)*('[3]Discharge'!D12^N4))/100),((10^K4)*('[3]Discharge'!D12^N4))))))</f>
        <v>0.21871975914595052</v>
      </c>
      <c r="E14" s="25">
        <f>IF('[3]Discharge'!E12=0,0,IF(TRIM('[3]Discharge'!E12)="","",IF(COUNT(O6)=0,"",IF(O6=1,(((10^K4)*('[3]Discharge'!E12^N4))/100),((10^K4)*('[3]Discharge'!E12^N4))))))</f>
        <v>2.6031292151651346</v>
      </c>
      <c r="F14" s="25">
        <f>IF('[3]Discharge'!F12=0,0,IF(TRIM('[3]Discharge'!F12)="","",IF(COUNT(O6)=0,"",IF(O6=1,(((10^K4)*('[3]Discharge'!F12^N4))/100),((10^K4)*('[3]Discharge'!F12^N4))))))</f>
        <v>0.6224031044968887</v>
      </c>
      <c r="G14" s="25">
        <f>IF('[3]Discharge'!G12=0,0,IF(TRIM('[3]Discharge'!G12)="","",IF(COUNT(O6)=0,"",IF(O6=1,(((10^K4)*('[3]Discharge'!G12^N4))/100),((10^K4)*('[3]Discharge'!G12^N4))))))</f>
        <v>74.68918305502316</v>
      </c>
      <c r="H14" s="25">
        <f>IF('[3]Discharge'!H12=0,0,IF(TRIM('[3]Discharge'!H12)="","",IF(COUNT(O6)=0,"",IF(O6=1,(((10^K4)*('[3]Discharge'!H12^N4))/100),((10^K4)*('[3]Discharge'!H12^N4))))))</f>
        <v>89.00622460703457</v>
      </c>
      <c r="I14" s="25">
        <f>IF('[3]Discharge'!I12=0,0,IF(TRIM('[3]Discharge'!I12)="","",IF(COUNT(O6)=0,"",IF(O6=1,(((10^K4)*('[3]Discharge'!I12^N4))/100),((10^K4)*('[3]Discharge'!I12^N4))))))</f>
        <v>3.43941923603486</v>
      </c>
      <c r="J14" s="25">
        <f>IF('[3]Discharge'!J12=0,0,IF(TRIM('[3]Discharge'!J12)="","",IF(COUNT(O6)=0,"",IF(O6=1,(((10^K4)*('[3]Discharge'!J12^N4))/100),((10^K4)*('[3]Discharge'!J12^N4))))))</f>
        <v>1.4388183391874971</v>
      </c>
      <c r="K14" s="25">
        <f>IF('[3]Discharge'!K12=0,0,IF(TRIM('[3]Discharge'!K12)="","",IF(COUNT(O6)=0,"",IF(O6=1,(((10^K4)*('[3]Discharge'!K12^N4))/100),((10^K4)*('[3]Discharge'!K12^N4))))))</f>
        <v>0.7024552809208197</v>
      </c>
      <c r="L14" s="25">
        <f>IF('[3]Discharge'!L12=0,0,IF(TRIM('[3]Discharge'!L12)="","",IF(COUNT(O6)=0,"",IF(O6=1,(((10^K4)*('[3]Discharge'!L12^N4))/100),((10^K4)*('[3]Discharge'!L12^N4))))))</f>
        <v>0.41546393461020764</v>
      </c>
      <c r="M14" s="25">
        <f>IF('[3]Discharge'!M12=0,0,IF(TRIM('[3]Discharge'!M12)="","",IF(COUNT(O6)=0,"",IF(O6=1,(((10^K4)*('[3]Discharge'!M12^N4))/100),((10^K4)*('[3]Discharge'!M12^N4))))))</f>
        <v>0.24663506589039333</v>
      </c>
      <c r="N14" s="25">
        <f>IF('[3]Discharge'!N12=0,0,IF(TRIM('[3]Discharge'!N12)="","",IF(COUNT(O6)=0,"",IF(O6=1,(((10^K4)*('[3]Discharge'!N12^N4))/100),((10^K4)*('[3]Discharge'!N12^N4))))))</f>
        <v>0.18035149345887766</v>
      </c>
      <c r="O14" s="25">
        <f t="shared" si="0"/>
        <v>173.79530496436416</v>
      </c>
      <c r="P14" s="33"/>
      <c r="Q14" s="4"/>
    </row>
    <row r="15" spans="1:17" ht="21.75">
      <c r="A15" s="1"/>
      <c r="B15" s="24">
        <v>5</v>
      </c>
      <c r="C15" s="25">
        <f>IF('[3]Discharge'!C13=0,0,IF(TRIM('[3]Discharge'!C13)="","",IF(COUNT(O6)=0,"",IF(O6=1,(((10^K4)*('[3]Discharge'!C13^N4))/100),(((10^K4)*('[3]Discharge'!C13^N4)))))))</f>
        <v>0.3949139636160052</v>
      </c>
      <c r="D15" s="25">
        <f>IF('[3]Discharge'!D13=0,0,IF(TRIM('[3]Discharge'!D13)="","",IF(COUNT(O6)=0,"",IF(O6=1,(((10^K4)*('[3]Discharge'!D13^N4))/100),((10^K4)*('[3]Discharge'!D13^N4))))))</f>
        <v>0.19265274731388268</v>
      </c>
      <c r="E15" s="25">
        <f>IF('[3]Discharge'!E13=0,0,IF(TRIM('[3]Discharge'!E13)="","",IF(COUNT(O6)=0,"",IF(O6=1,(((10^K4)*('[3]Discharge'!E13^N4))/100),((10^K4)*('[3]Discharge'!E13^N4))))))</f>
        <v>1.5607155371395585</v>
      </c>
      <c r="F15" s="25">
        <f>IF('[3]Discharge'!F13=0,0,IF(TRIM('[3]Discharge'!F13)="","",IF(COUNT(O6)=0,"",IF(O6=1,(((10^K4)*('[3]Discharge'!F13^N4))/100),((10^K4)*('[3]Discharge'!F13^N4))))))</f>
        <v>0.47970972384787913</v>
      </c>
      <c r="G15" s="25">
        <f>IF('[3]Discharge'!G13=0,0,IF(TRIM('[3]Discharge'!G13)="","",IF(COUNT(O6)=0,"",IF(O6=1,(((10^K4)*('[3]Discharge'!G13^N4))/100),((10^K4)*('[3]Discharge'!G13^N4))))))</f>
        <v>180.73026889951328</v>
      </c>
      <c r="H15" s="25">
        <f>IF('[3]Discharge'!H13=0,0,IF(TRIM('[3]Discharge'!H13)="","",IF(COUNT(O6)=0,"",IF(O6=1,(((10^K4)*('[3]Discharge'!H13^N4))/100),((10^K4)*('[3]Discharge'!H13^N4))))))</f>
        <v>60.33624657805526</v>
      </c>
      <c r="I15" s="25">
        <f>IF('[3]Discharge'!I13=0,0,IF(TRIM('[3]Discharge'!I13)="","",IF(COUNT(O6)=0,"",IF(O6=1,(((10^K4)*('[3]Discharge'!I13^N4))/100),((10^K4)*('[3]Discharge'!I13^N4))))))</f>
        <v>3.6801824375496452</v>
      </c>
      <c r="J15" s="25">
        <f>IF('[3]Discharge'!J13=0,0,IF(TRIM('[3]Discharge'!J13)="","",IF(COUNT(O6)=0,"",IF(O6=1,(((10^K4)*('[3]Discharge'!J13^N4))/100),((10^K4)*('[3]Discharge'!J13^N4))))))</f>
        <v>1.4388183391874971</v>
      </c>
      <c r="K15" s="25">
        <f>IF('[3]Discharge'!K13=0,0,IF(TRIM('[3]Discharge'!K13)="","",IF(COUNT(O6)=0,"",IF(O6=1,(((10^K4)*('[3]Discharge'!K13^N4))/100),((10^K4)*('[3]Discharge'!K13^N4))))))</f>
        <v>0.6753209950946545</v>
      </c>
      <c r="L15" s="25">
        <f>IF('[3]Discharge'!L13=0,0,IF(TRIM('[3]Discharge'!L13)="","",IF(COUNT(O6)=0,"",IF(O6=1,(((10^K4)*('[3]Discharge'!L13^N4))/100),((10^K4)*('[3]Discharge'!L13^N4))))))</f>
        <v>0.41546393461020764</v>
      </c>
      <c r="M15" s="25">
        <f>IF('[3]Discharge'!M13=0,0,IF(TRIM('[3]Discharge'!M13)="","",IF(COUNT(O6)=0,"",IF(O6=1,(((10^K4)*('[3]Discharge'!M13^N4))/100),((10^K4)*('[3]Discharge'!M13^N4))))))</f>
        <v>0.23250187339579462</v>
      </c>
      <c r="N15" s="25">
        <f>IF('[3]Discharge'!N13=0,0,IF(TRIM('[3]Discharge'!N13)="","",IF(COUNT(O6)=0,"",IF(O6=1,(((10^K4)*('[3]Discharge'!N13^N4))/100),((10^K4)*('[3]Discharge'!N13^N4))))))</f>
        <v>0.18035149345887766</v>
      </c>
      <c r="O15" s="25">
        <f t="shared" si="0"/>
        <v>250.31714652278256</v>
      </c>
      <c r="P15" s="33"/>
      <c r="Q15" s="4"/>
    </row>
    <row r="16" spans="1:17" ht="21.75">
      <c r="A16" s="1"/>
      <c r="B16" s="24">
        <v>6</v>
      </c>
      <c r="C16" s="25">
        <f>IF('[3]Discharge'!C14=0,0,IF(TRIM('[3]Discharge'!C14)="","",IF(COUNT(O6)=0,"",IF(O6=1,(((10^K4)*('[3]Discharge'!C14^N4))/100),((10^K4)*('[3]Discharge'!C14^N4))))))</f>
        <v>0.29110837384466237</v>
      </c>
      <c r="D16" s="25">
        <f>IF('[3]Discharge'!D14=0,0,IF(TRIM('[3]Discharge'!D14)="","",IF(COUNT(O6)=0,"",IF(O6=1,(((10^K4)*('[3]Discharge'!D14^N4))/100),((10^K4)*('[3]Discharge'!D14^N4))))))</f>
        <v>0.21871975914595052</v>
      </c>
      <c r="E16" s="25">
        <f>IF('[3]Discharge'!E14=0,0,IF(TRIM('[3]Discharge'!E14)="","",IF(COUNT(O6)=0,"",IF(O6=1,(((10^K4)*('[3]Discharge'!E14^N4))/100),((10^K4)*('[3]Discharge'!E14^N4))))))</f>
        <v>1.5607155371395585</v>
      </c>
      <c r="F16" s="25">
        <f>IF('[3]Discharge'!F14=0,0,IF(TRIM('[3]Discharge'!F14)="","",IF(COUNT(O6)=0,"",IF(O6=1,(((10^K4)*('[3]Discharge'!F14^N4))/100),((10^K4)*('[3]Discharge'!F14^N4))))))</f>
        <v>1.3211014800605352</v>
      </c>
      <c r="G16" s="25">
        <f>IF('[3]Discharge'!G14=0,0,IF(TRIM('[3]Discharge'!G14)="","",IF(COUNT(O6)=0,"",IF(O6=1,(((10^K4)*('[3]Discharge'!G14^N4))/100),((10^K4)*('[3]Discharge'!G14^N4))))))</f>
        <v>136.25648516201124</v>
      </c>
      <c r="H16" s="25">
        <f>IF('[3]Discharge'!H14=0,0,IF(TRIM('[3]Discharge'!H14)="","",IF(COUNT(O6)=0,"",IF(O6=1,(((10^K4)*('[3]Discharge'!H14^N4))/100),((10^K4)*('[3]Discharge'!H14^N4))))))</f>
        <v>48.61185549991504</v>
      </c>
      <c r="I16" s="25">
        <f>IF('[3]Discharge'!I14=0,0,IF(TRIM('[3]Discharge'!I14)="","",IF(COUNT(O6)=0,"",IF(O6=1,(((10^K4)*('[3]Discharge'!I14^N4))/100),((10^K4)*('[3]Discharge'!I14^N4))))))</f>
        <v>4.104243473256982</v>
      </c>
      <c r="J16" s="25">
        <f>IF('[3]Discharge'!J14=0,0,IF(TRIM('[3]Discharge'!J14)="","",IF(COUNT(O6)=0,"",IF(O6=1,(((10^K4)*('[3]Discharge'!J14^N4))/100),((10^K4)*('[3]Discharge'!J14^N4))))))</f>
        <v>1.3211014800605352</v>
      </c>
      <c r="K16" s="25">
        <f>IF('[3]Discharge'!K14=0,0,IF(TRIM('[3]Discharge'!K14)="","",IF(COUNT(O6)=0,"",IF(O6=1,(((10^K4)*('[3]Discharge'!K14^N4))/100),((10^K4)*('[3]Discharge'!K14^N4))))))</f>
        <v>0.6753209950946545</v>
      </c>
      <c r="L16" s="25">
        <f>IF('[3]Discharge'!L14=0,0,IF(TRIM('[3]Discharge'!L14)="","",IF(COUNT(O6)=0,"",IF(O6=1,(((10^K4)*('[3]Discharge'!L14^N4))/100),((10^K4)*('[3]Discharge'!L14^N4))))))</f>
        <v>0.41546393461020764</v>
      </c>
      <c r="M16" s="25">
        <f>IF('[3]Discharge'!M14=0,0,IF(TRIM('[3]Discharge'!M14)="","",IF(COUNT(O6)=0,"",IF(O6=1,(((10^K4)*('[3]Discharge'!M14^N4))/100),((10^K4)*('[3]Discharge'!M14^N4))))))</f>
        <v>0.23250187339579462</v>
      </c>
      <c r="N16" s="25">
        <f>IF('[3]Discharge'!N14=0,0,IF(TRIM('[3]Discharge'!N14)="","",IF(COUNT(O6)=0,"",IF(O6=1,(((10^K4)*('[3]Discharge'!N14^N4))/100),((10^K4)*('[3]Discharge'!N14^N4))))))</f>
        <v>0.18035149345887766</v>
      </c>
      <c r="O16" s="25">
        <f t="shared" si="0"/>
        <v>195.18896906199407</v>
      </c>
      <c r="P16" s="33"/>
      <c r="Q16" s="4"/>
    </row>
    <row r="17" spans="1:17" ht="21.75">
      <c r="A17" s="1"/>
      <c r="B17" s="24">
        <v>7</v>
      </c>
      <c r="C17" s="25">
        <f>IF('[3]Discharge'!C15=0,0,IF(TRIM('[3]Discharge'!C15)="","",IF(COUNT(O6)=0,"",IF(O6=1,(((10^K4)*('[3]Discharge'!C15^N4))/100),((10^K4)*('[3]Discharge'!C15^N4))))))</f>
        <v>0.29110837384466237</v>
      </c>
      <c r="D17" s="25">
        <f>IF('[3]Discharge'!D15=0,0,IF(TRIM('[3]Discharge'!D15)="","",IF(COUNT(O6)=0,"",IF(O6=1,(((10^K4)*('[3]Discharge'!D15^N4))/100),((10^K4)*('[3]Discharge'!D15^N4))))))</f>
        <v>0.21871975914595052</v>
      </c>
      <c r="E17" s="25">
        <f>IF('[3]Discharge'!E15=0,0,IF(TRIM('[3]Discharge'!E15)="","",IF(COUNT(O6)=0,"",IF(O6=1,(((10^K4)*('[3]Discharge'!E15^N4))/100),((10^K4)*('[3]Discharge'!E15^N4))))))</f>
        <v>1.5607155371395585</v>
      </c>
      <c r="F17" s="25">
        <f>IF('[3]Discharge'!F15=0,0,IF(TRIM('[3]Discharge'!F15)="","",IF(COUNT(O6)=0,"",IF(O6=1,(((10^K4)*('[3]Discharge'!F15^N4))/100),((10^K4)*('[3]Discharge'!F15^N4))))))</f>
        <v>0.758060228309219</v>
      </c>
      <c r="G17" s="25">
        <f>IF('[3]Discharge'!G15=0,0,IF(TRIM('[3]Discharge'!G15)="","",IF(COUNT(O6)=0,"",IF(O6=1,(((10^K4)*('[3]Discharge'!G15^N4))/100),((10^K4)*('[3]Discharge'!G15^N4))))))</f>
        <v>40.237360079587575</v>
      </c>
      <c r="H17" s="25">
        <f>IF('[3]Discharge'!H15=0,0,IF(TRIM('[3]Discharge'!H15)="","",IF(COUNT(O6)=0,"",IF(O6=1,(((10^K4)*('[3]Discharge'!H15^N4))/100),((10^K4)*('[3]Discharge'!H15^N4))))))</f>
        <v>43.34939483376548</v>
      </c>
      <c r="I17" s="25">
        <f>IF('[3]Discharge'!I15=0,0,IF(TRIM('[3]Discharge'!I15)="","",IF(COUNT(O6)=0,"",IF(O6=1,(((10^K4)*('[3]Discharge'!I15^N4))/100),((10^K4)*('[3]Discharge'!I15^N4))))))</f>
        <v>3.5991702929378437</v>
      </c>
      <c r="J17" s="25">
        <f>IF('[3]Discharge'!J15=0,0,IF(TRIM('[3]Discharge'!J15)="","",IF(COUNT(O6)=0,"",IF(O6=1,(((10^K4)*('[3]Discharge'!J15^N4))/100),((10^K4)*('[3]Discharge'!J15^N4))))))</f>
        <v>1.282801455437103</v>
      </c>
      <c r="K17" s="25">
        <f>IF('[3]Discharge'!K15=0,0,IF(TRIM('[3]Discharge'!K15)="","",IF(COUNT(O6)=0,"",IF(O6=1,(((10^K4)*('[3]Discharge'!K15^N4))/100),((10^K4)*('[3]Discharge'!K15^N4))))))</f>
        <v>0.6224031044968887</v>
      </c>
      <c r="L17" s="25">
        <f>IF('[3]Discharge'!L15=0,0,IF(TRIM('[3]Discharge'!L15)="","",IF(COUNT(O6)=0,"",IF(O6=1,(((10^K4)*('[3]Discharge'!L15^N4))/100),((10^K4)*('[3]Discharge'!L15^N4))))))</f>
        <v>0.3949139636160052</v>
      </c>
      <c r="M17" s="25">
        <f>IF('[3]Discharge'!M15=0,0,IF(TRIM('[3]Discharge'!M15)="","",IF(COUNT(O6)=0,"",IF(O6=1,(((10^K4)*('[3]Discharge'!M15^N4))/100),((10^K4)*('[3]Discharge'!M15^N4))))))</f>
        <v>0.23250187339579462</v>
      </c>
      <c r="N17" s="25">
        <f>IF('[3]Discharge'!N15=0,0,IF(TRIM('[3]Discharge'!N15)="","",IF(COUNT(O6)=0,"",IF(O6=1,(((10^K4)*('[3]Discharge'!N15^N4))/100),((10^K4)*('[3]Discharge'!N15^N4))))))</f>
        <v>0.16839209606895875</v>
      </c>
      <c r="O17" s="25">
        <f t="shared" si="0"/>
        <v>92.71554159774503</v>
      </c>
      <c r="P17" s="33"/>
      <c r="Q17" s="4"/>
    </row>
    <row r="18" spans="1:17" ht="21.75">
      <c r="A18" s="1"/>
      <c r="B18" s="24">
        <v>8</v>
      </c>
      <c r="C18" s="25">
        <f>IF('[3]Discharge'!C16=0,0,IF(TRIM('[3]Discharge'!C16)="","",IF(COUNT(O6)=0,"",IF(O6=1,(((10^K4)*('[3]Discharge'!C16^N4))/100),((10^K4)*('[3]Discharge'!C16^N4))))))</f>
        <v>0.29110837384466237</v>
      </c>
      <c r="D18" s="25">
        <f>IF('[3]Discharge'!D16=0,0,IF(TRIM('[3]Discharge'!D16)="","",IF(COUNT(O6)=0,"",IF(O6=1,(((10^K4)*('[3]Discharge'!D16^N4))/100),((10^K4)*('[3]Discharge'!D16^N4))))))</f>
        <v>0.20529221927905617</v>
      </c>
      <c r="E18" s="25">
        <f>IF('[3]Discharge'!E16=0,0,IF(TRIM('[3]Discharge'!E16)="","",IF(COUNT(O6)=0,"",IF(O6=1,(((10^K4)*('[3]Discharge'!E16^N4))/100),((10^K4)*('[3]Discharge'!E16^N4))))))</f>
        <v>0.7300359515137008</v>
      </c>
      <c r="F18" s="25">
        <f>IF('[3]Discharge'!F16=0,0,IF(TRIM('[3]Discharge'!F16)="","",IF(COUNT(O6)=0,"",IF(O6=1,(((10^K4)*('[3]Discharge'!F16^N4))/100),((10^K4)*('[3]Discharge'!F16^N4))))))</f>
        <v>0.6753209950946545</v>
      </c>
      <c r="G18" s="25">
        <f>IF('[3]Discharge'!G16=0,0,IF(TRIM('[3]Discharge'!G16)="","",IF(COUNT(O6)=0,"",IF(O6=1,(((10^K4)*('[3]Discharge'!G16^N4))/100),((10^K4)*('[3]Discharge'!G16^N4))))))</f>
        <v>26.811711634655115</v>
      </c>
      <c r="H18" s="25">
        <f>IF('[3]Discharge'!H16=0,0,IF(TRIM('[3]Discharge'!H16)="","",IF(COUNT(O6)=0,"",IF(O6=1,(((10^K4)*('[3]Discharge'!H16^N4))/100),((10^K4)*('[3]Discharge'!H16^N4))))))</f>
        <v>29.447899052205525</v>
      </c>
      <c r="I18" s="25">
        <f>IF('[3]Discharge'!I16=0,0,IF(TRIM('[3]Discharge'!I16)="","",IF(COUNT(O6)=0,"",IF(O6=1,(((10^K4)*('[3]Discharge'!I16^N4))/100),((10^K4)*('[3]Discharge'!I16^N4))))))</f>
        <v>3.43941923603486</v>
      </c>
      <c r="J18" s="25">
        <f>IF('[3]Discharge'!J16=0,0,IF(TRIM('[3]Discharge'!J16)="","",IF(COUNT(O6)=0,"",IF(O6=1,(((10^K4)*('[3]Discharge'!J16^N4))/100),((10^K4)*('[3]Discharge'!J16^N4))))))</f>
        <v>1.282801455437103</v>
      </c>
      <c r="K18" s="25">
        <f>IF('[3]Discharge'!K16=0,0,IF(TRIM('[3]Discharge'!K16)="","",IF(COUNT(O6)=0,"",IF(O6=1,(((10^K4)*('[3]Discharge'!K16^N4))/100),((10^K4)*('[3]Discharge'!K16^N4))))))</f>
        <v>0.6224031044968887</v>
      </c>
      <c r="L18" s="25">
        <f>IF('[3]Discharge'!L16=0,0,IF(TRIM('[3]Discharge'!L16)="","",IF(COUNT(O6)=0,"",IF(O6=1,(((10^K4)*('[3]Discharge'!L16^N4))/100),((10^K4)*('[3]Discharge'!L16^N4))))))</f>
        <v>0.3949139636160052</v>
      </c>
      <c r="M18" s="25">
        <f>IF('[3]Discharge'!M16=0,0,IF(TRIM('[3]Discharge'!M16)="","",IF(COUNT(O6)=0,"",IF(O6=1,(((10^K4)*('[3]Discharge'!M16^N4))/100),((10^K4)*('[3]Discharge'!M16^N4))))))</f>
        <v>0.23250187339579462</v>
      </c>
      <c r="N18" s="25">
        <f>IF('[3]Discharge'!N16=0,0,IF(TRIM('[3]Discharge'!N16)="","",IF(COUNT(O6)=0,"",IF(O6=1,(((10^K4)*('[3]Discharge'!N16^N4))/100),((10^K4)*('[3]Discharge'!N16^N4))))))</f>
        <v>0.16839209606895875</v>
      </c>
      <c r="O18" s="25">
        <f t="shared" si="0"/>
        <v>64.30179995564232</v>
      </c>
      <c r="P18" s="33"/>
      <c r="Q18" s="4"/>
    </row>
    <row r="19" spans="1:17" ht="21.75">
      <c r="A19" s="1"/>
      <c r="B19" s="24">
        <v>9</v>
      </c>
      <c r="C19" s="25">
        <f>IF('[3]Discharge'!C17=0,0,IF(TRIM('[3]Discharge'!C17)="","",IF(COUNT(O6)=0,"",IF(O6=1,(((10^K4)*('[3]Discharge'!C17^N4))/100),((10^K4)*('[3]Discharge'!C17^N4))))))</f>
        <v>0.27594145294482064</v>
      </c>
      <c r="D19" s="25">
        <f>IF('[3]Discharge'!D17=0,0,IF(TRIM('[3]Discharge'!D17)="","",IF(COUNT(O6)=0,"",IF(O6=1,(((10^K4)*('[3]Discharge'!D17^N4))/100),((10^K4)*('[3]Discharge'!D17^N4))))))</f>
        <v>0.19265274731388268</v>
      </c>
      <c r="E19" s="25">
        <f>IF('[3]Discharge'!E17=0,0,IF(TRIM('[3]Discharge'!E17)="","",IF(COUNT(O6)=0,"",IF(O6=1,(((10^K4)*('[3]Discharge'!E17^N4))/100),((10^K4)*('[3]Discharge'!E17^N4))))))</f>
        <v>0.7300359515137008</v>
      </c>
      <c r="F19" s="25">
        <f>IF('[3]Discharge'!F17=0,0,IF(TRIM('[3]Discharge'!F17)="","",IF(COUNT(O6)=0,"",IF(O6=1,(((10^K4)*('[3]Discharge'!F17^N4))/100),((10^K4)*('[3]Discharge'!F17^N4))))))</f>
        <v>0.758060228309219</v>
      </c>
      <c r="G19" s="25">
        <f>IF('[3]Discharge'!G17=0,0,IF(TRIM('[3]Discharge'!G17)="","",IF(COUNT(O6)=0,"",IF(O6=1,(((10^K4)*('[3]Discharge'!G17^N4))/100),((10^K4)*('[3]Discharge'!G17^N4))))))</f>
        <v>14.514996876191429</v>
      </c>
      <c r="H19" s="25">
        <f>IF('[3]Discharge'!H17=0,0,IF(TRIM('[3]Discharge'!H17)="","",IF(COUNT(O6)=0,"",IF(O6=1,(((10^K4)*('[3]Discharge'!H17^N4))/100),((10^K4)*('[3]Discharge'!H17^N4))))))</f>
        <v>25.216986866521037</v>
      </c>
      <c r="I19" s="25">
        <f>IF('[3]Discharge'!I17=0,0,IF(TRIM('[3]Discharge'!I17)="","",IF(COUNT(O6)=0,"",IF(O6=1,(((10^K4)*('[3]Discharge'!I17^N4))/100),((10^K4)*('[3]Discharge'!I17^N4))))))</f>
        <v>3.282717872476646</v>
      </c>
      <c r="J19" s="25">
        <f>IF('[3]Discharge'!J17=0,0,IF(TRIM('[3]Discharge'!J17)="","",IF(COUNT(O6)=0,"",IF(O6=1,(((10^K4)*('[3]Discharge'!J17^N4))/100),((10^K4)*('[3]Discharge'!J17^N4))))))</f>
        <v>1.3211014800605352</v>
      </c>
      <c r="K19" s="25">
        <f>IF('[3]Discharge'!K17=0,0,IF(TRIM('[3]Discharge'!K17)="","",IF(COUNT(O6)=0,"",IF(O6=1,(((10^K4)*('[3]Discharge'!K17^N4))/100),((10^K4)*('[3]Discharge'!K17^N4))))))</f>
        <v>0.6224031044968887</v>
      </c>
      <c r="L19" s="25">
        <f>IF('[3]Discharge'!L17=0,0,IF(TRIM('[3]Discharge'!L17)="","",IF(COUNT(O6)=0,"",IF(O6=1,(((10^K4)*('[3]Discharge'!L17^N4))/100),((10^K4)*('[3]Discharge'!L17^N4))))))</f>
        <v>0.37480251781611357</v>
      </c>
      <c r="M19" s="25">
        <f>IF('[3]Discharge'!M17=0,0,IF(TRIM('[3]Discharge'!M17)="","",IF(COUNT(O6)=0,"",IF(O6=1,(((10^K4)*('[3]Discharge'!M17^N4))/100),((10^K4)*('[3]Discharge'!M17^N4))))))</f>
        <v>0.23250187339579462</v>
      </c>
      <c r="N19" s="25">
        <f>IF('[3]Discharge'!N17=0,0,IF(TRIM('[3]Discharge'!N17)="","",IF(COUNT(O6)=0,"",IF(O6=1,(((10^K4)*('[3]Discharge'!N17^N4))/100),((10^K4)*('[3]Discharge'!N17^N4))))))</f>
        <v>0.16839209606895875</v>
      </c>
      <c r="O19" s="25">
        <f t="shared" si="0"/>
        <v>47.69059306710902</v>
      </c>
      <c r="P19" s="33"/>
      <c r="Q19" s="4"/>
    </row>
    <row r="20" spans="1:17" ht="21.75">
      <c r="A20" s="1"/>
      <c r="B20" s="24">
        <v>10</v>
      </c>
      <c r="C20" s="25">
        <f>IF('[3]Discharge'!C18=0,0,IF(TRIM('[3]Discharge'!C18)="","",IF(COUNT(O6)=0,"",IF(O6=1,(((10^K4)*('[3]Discharge'!C18^N4))/100),((10^K4)*('[3]Discharge'!C18^N4))))))</f>
        <v>0.23250187339579462</v>
      </c>
      <c r="D20" s="25">
        <f>IF('[3]Discharge'!D18=0,0,IF(TRIM('[3]Discharge'!D18)="","",IF(COUNT(O6)=0,"",IF(O6=1,(((10^K4)*('[3]Discharge'!D18^N4))/100),((10^K4)*('[3]Discharge'!D18^N4))))))</f>
        <v>0.16839209606895875</v>
      </c>
      <c r="E20" s="25">
        <f>IF('[3]Discharge'!E18=0,0,IF(TRIM('[3]Discharge'!E18)="","",IF(COUNT(O6)=0,"",IF(O6=1,(((10^K4)*('[3]Discharge'!E18^N4))/100),((10^K4)*('[3]Discharge'!E18^N4))))))</f>
        <v>0.596625482817841</v>
      </c>
      <c r="F20" s="25">
        <f>IF('[3]Discharge'!F18=0,0,IF(TRIM('[3]Discharge'!F18)="","",IF(COUNT(O6)=0,"",IF(O6=1,(((10^K4)*('[3]Discharge'!F18^N4))/100),((10^K4)*('[3]Discharge'!F18^N4))))))</f>
        <v>0.758060228309219</v>
      </c>
      <c r="G20" s="25">
        <f>IF('[3]Discharge'!G18=0,0,IF(TRIM('[3]Discharge'!G18)="","",IF(COUNT(O6)=0,"",IF(O6=1,(((10^K4)*('[3]Discharge'!G18^N4))/100),((10^K4)*('[3]Discharge'!G18^N4))))))</f>
        <v>85.32865116159992</v>
      </c>
      <c r="H20" s="25">
        <f>IF('[3]Discharge'!H18=0,0,IF(TRIM('[3]Discharge'!H18)="","",IF(COUNT(O6)=0,"",IF(O6=1,(((10^K4)*('[3]Discharge'!H18^N4))/100),((10^K4)*('[3]Discharge'!H18^N4))))))</f>
        <v>19.805027738467643</v>
      </c>
      <c r="I20" s="25">
        <f>IF('[3]Discharge'!I18=0,0,IF(TRIM('[3]Discharge'!I18)="","",IF(COUNT(O6)=0,"",IF(O6=1,(((10^K4)*('[3]Discharge'!I18^N4))/100),((10^K4)*('[3]Discharge'!I18^N4))))))</f>
        <v>3.282717872476646</v>
      </c>
      <c r="J20" s="25">
        <f>IF('[3]Discharge'!J18=0,0,IF(TRIM('[3]Discharge'!J18)="","",IF(COUNT(O6)=0,"",IF(O6=1,(((10^K4)*('[3]Discharge'!J18^N4))/100),((10^K4)*('[3]Discharge'!J18^N4))))))</f>
        <v>1.170749701421027</v>
      </c>
      <c r="K20" s="25">
        <f>IF('[3]Discharge'!K18=0,0,IF(TRIM('[3]Discharge'!K18)="","",IF(COUNT(O6)=0,"",IF(O6=1,(((10^K4)*('[3]Discharge'!K18^N4))/100),((10^K4)*('[3]Discharge'!K18^N4))))))</f>
        <v>0.6224031044968887</v>
      </c>
      <c r="L20" s="25">
        <f>IF('[3]Discharge'!L18=0,0,IF(TRIM('[3]Discharge'!L18)="","",IF(COUNT(O6)=0,"",IF(O6=1,(((10^K4)*('[3]Discharge'!L18^N4))/100),((10^K4)*('[3]Discharge'!L18^N4))))))</f>
        <v>0.37480251781611357</v>
      </c>
      <c r="M20" s="25">
        <f>IF('[3]Discharge'!M18=0,0,IF(TRIM('[3]Discharge'!M18)="","",IF(COUNT(O6)=0,"",IF(O6=1,(((10^K4)*('[3]Discharge'!M18^N4))/100),((10^K4)*('[3]Discharge'!M18^N4))))))</f>
        <v>0.23250187339579462</v>
      </c>
      <c r="N20" s="25">
        <f>IF('[3]Discharge'!N18=0,0,IF(TRIM('[3]Discharge'!N18)="","",IF(COUNT(O6)=0,"",IF(O6=1,(((10^K4)*('[3]Discharge'!N18^N4))/100),((10^K4)*('[3]Discharge'!N18^N4))))))</f>
        <v>0.15677838018626533</v>
      </c>
      <c r="O20" s="25">
        <f t="shared" si="0"/>
        <v>112.7292120304521</v>
      </c>
      <c r="P20" s="33"/>
      <c r="Q20" s="4"/>
    </row>
    <row r="21" spans="1:17" ht="21.75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3"/>
      <c r="Q21" s="4"/>
    </row>
    <row r="22" spans="1:17" ht="21.75">
      <c r="A22" s="1"/>
      <c r="B22" s="24">
        <v>11</v>
      </c>
      <c r="C22" s="25">
        <f>IF('[3]Discharge'!C20=0,0,IF(TRIM('[3]Discharge'!C20)="","",IF(COUNT(O6)=0,"",IF(O6=1,(((10^K4)*('[3]Discharge'!C20^N4))/100),((10^K4)*('[3]Discharge'!C20^N4))))))</f>
        <v>0.21871975914595052</v>
      </c>
      <c r="D22" s="25">
        <f>IF('[3]Discharge'!D20=0,0,IF(TRIM('[3]Discharge'!D20)="","",IF(COUNT(O6)=0,"",IF(O6=1,(((10^K4)*('[3]Discharge'!D20^N4))/100),((10^K4)*('[3]Discharge'!D20^N4))))))</f>
        <v>0.16839209606895875</v>
      </c>
      <c r="E22" s="25">
        <f>IF('[3]Discharge'!E20=0,0,IF(TRIM('[3]Discharge'!E20)="","",IF(COUNT(O6)=0,"",IF(O6=1,(((10^K4)*('[3]Discharge'!E20^N4))/100),((10^K4)*('[3]Discharge'!E20^N4))))))</f>
        <v>0.47970972384787913</v>
      </c>
      <c r="F22" s="25">
        <f>IF('[3]Discharge'!F20=0,0,IF(TRIM('[3]Discharge'!F20)="","",IF(COUNT(O6)=0,"",IF(O6=1,(((10^K4)*('[3]Discharge'!F20^N4))/100),((10^K4)*('[3]Discharge'!F20^N4))))))</f>
        <v>0.7300359515137008</v>
      </c>
      <c r="G22" s="25">
        <f>IF('[3]Discharge'!G20=0,0,IF(TRIM('[3]Discharge'!G20)="","",IF(COUNT(O6)=0,"",IF(O6=1,(((10^K4)*('[3]Discharge'!G20^N4))/100),((10^K4)*('[3]Discharge'!G20^N4))))))</f>
        <v>39.855201389565885</v>
      </c>
      <c r="H22" s="25">
        <f>IF('[3]Discharge'!H20=0,0,IF(TRIM('[3]Discharge'!H20)="","",IF(COUNT(O6)=0,"",IF(O6=1,(((10^K4)*('[3]Discharge'!H20^N4))/100),((10^K4)*('[3]Discharge'!H20^N4))))))</f>
        <v>19.017998760945208</v>
      </c>
      <c r="I22" s="25">
        <f>IF('[3]Discharge'!I20=0,0,IF(TRIM('[3]Discharge'!I20)="","",IF(COUNT(O6)=0,"",IF(O6=1,(((10^K4)*('[3]Discharge'!I20^N4))/100),((10^K4)*('[3]Discharge'!I20^N4))))))</f>
        <v>3.282717872476646</v>
      </c>
      <c r="J22" s="25">
        <f>IF('[3]Discharge'!J20=0,0,IF(TRIM('[3]Discharge'!J20)="","",IF(COUNT(O6)=0,"",IF(O6=1,(((10^K4)*('[3]Discharge'!J20^N4))/100),((10^K4)*('[3]Discharge'!J20^N4))))))</f>
        <v>1.170749701421027</v>
      </c>
      <c r="K22" s="25">
        <f>IF('[3]Discharge'!K20=0,0,IF(TRIM('[3]Discharge'!K20)="","",IF(COUNT(O6)=0,"",IF(O6=1,(((10^K4)*('[3]Discharge'!K20^N4))/100),((10^K4)*('[3]Discharge'!K20^N4))))))</f>
        <v>0.6224031044968887</v>
      </c>
      <c r="L22" s="25">
        <f>IF('[3]Discharge'!L20=0,0,IF(TRIM('[3]Discharge'!L20)="","",IF(COUNT(O6)=0,"",IF(O6=1,(((10^K4)*('[3]Discharge'!L20^N4))/100),((10^K4)*('[3]Discharge'!L20^N4))))))</f>
        <v>0.35513332959482424</v>
      </c>
      <c r="M22" s="25">
        <f>IF('[3]Discharge'!M20=0,0,IF(TRIM('[3]Discharge'!M20)="","",IF(COUNT(O6)=0,"",IF(O6=1,(((10^K4)*('[3]Discharge'!M20^N4))/100),((10^K4)*('[3]Discharge'!M20^N4))))))</f>
        <v>0.21871975914595052</v>
      </c>
      <c r="N22" s="25">
        <f>IF('[3]Discharge'!N20=0,0,IF(TRIM('[3]Discharge'!N20)="","",IF(COUNT(O6)=0,"",IF(O6=1,(((10^K4)*('[3]Discharge'!N20^N4))/100),((10^K4)*('[3]Discharge'!N20^N4))))))</f>
        <v>0.13460433582776307</v>
      </c>
      <c r="O22" s="25">
        <f t="shared" si="0"/>
        <v>66.25438578405067</v>
      </c>
      <c r="P22" s="33"/>
      <c r="Q22" s="4"/>
    </row>
    <row r="23" spans="1:17" ht="21.75">
      <c r="A23" s="1"/>
      <c r="B23" s="24">
        <v>12</v>
      </c>
      <c r="C23" s="25">
        <f>IF('[3]Discharge'!C21=0,0,IF(TRIM('[3]Discharge'!C21)="","",IF(COUNT(O6)=0,"",IF(O6=1,(((10^K4)*('[3]Discharge'!C21^N4))/100),((10^K4)*('[3]Discharge'!C21^N4))))))</f>
        <v>0.20529221927905617</v>
      </c>
      <c r="D23" s="25">
        <f>IF('[3]Discharge'!D21=0,0,IF(TRIM('[3]Discharge'!D21)="","",IF(COUNT(O6)=0,"",IF(O6=1,(((10^K4)*('[3]Discharge'!D21^N4))/100),((10^K4)*('[3]Discharge'!D21^N4))))))</f>
        <v>0.15677838018626533</v>
      </c>
      <c r="E23" s="25">
        <f>IF('[3]Discharge'!E21=0,0,IF(TRIM('[3]Discharge'!E21)="","",IF(COUNT(O6)=0,"",IF(O6=1,(((10^K4)*('[3]Discharge'!E21^N4))/100),((10^K4)*('[3]Discharge'!E21^N4))))))</f>
        <v>0.24663506589039333</v>
      </c>
      <c r="F23" s="25">
        <f>IF('[3]Discharge'!F21=0,0,IF(TRIM('[3]Discharge'!F21)="","",IF(COUNT(O6)=0,"",IF(O6=1,(((10^K4)*('[3]Discharge'!F21^N4))/100),((10^K4)*('[3]Discharge'!F21^N4))))))</f>
        <v>0.7300359515137008</v>
      </c>
      <c r="G23" s="25">
        <f>IF('[3]Discharge'!G21=0,0,IF(TRIM('[3]Discharge'!G21)="","",IF(COUNT(O6)=0,"",IF(O6=1,(((10^K4)*('[3]Discharge'!G21^N4))/100),((10^K4)*('[3]Discharge'!G21^N4))))))</f>
        <v>36.48486928366874</v>
      </c>
      <c r="H23" s="25">
        <f>IF('[3]Discharge'!H21=0,0,IF(TRIM('[3]Discharge'!H21)="","",IF(COUNT(O6)=0,"",IF(O6=1,(((10^K4)*('[3]Discharge'!H21^N4))/100),((10^K4)*('[3]Discharge'!H21^N4))))))</f>
        <v>18.273332272023353</v>
      </c>
      <c r="I23" s="25">
        <f>IF('[3]Discharge'!I21=0,0,IF(TRIM('[3]Discharge'!I21)="","",IF(COUNT(O6)=0,"",IF(O6=1,(((10^K4)*('[3]Discharge'!I21^N4))/100),((10^K4)*('[3]Discharge'!I21^N4))))))</f>
        <v>3.282717872476646</v>
      </c>
      <c r="J23" s="25">
        <f>IF('[3]Discharge'!J21=0,0,IF(TRIM('[3]Discharge'!J21)="","",IF(COUNT(O6)=0,"",IF(O6=1,(((10^K4)*('[3]Discharge'!J21^N4))/100),((10^K4)*('[3]Discharge'!J21^N4))))))</f>
        <v>1.1361646266610732</v>
      </c>
      <c r="K23" s="25">
        <f>IF('[3]Discharge'!K21=0,0,IF(TRIM('[3]Discharge'!K21)="","",IF(COUNT(O6)=0,"",IF(O6=1,(((10^K4)*('[3]Discharge'!K21^N4))/100),((10^K4)*('[3]Discharge'!K21^N4))))))</f>
        <v>0.6224031044968887</v>
      </c>
      <c r="L23" s="25">
        <f>IF('[3]Discharge'!L21=0,0,IF(TRIM('[3]Discharge'!L21)="","",IF(COUNT(O6)=0,"",IF(O6=1,(((10^K4)*('[3]Discharge'!L21^N4))/100),((10^K4)*('[3]Discharge'!L21^N4))))))</f>
        <v>0.35513332959482424</v>
      </c>
      <c r="M23" s="25">
        <f>IF('[3]Discharge'!M21=0,0,IF(TRIM('[3]Discharge'!M21)="","",IF(COUNT(O6)=0,"",IF(O6=1,(((10^K4)*('[3]Discharge'!M21^N4))/100),((10^K4)*('[3]Discharge'!M21^N4))))))</f>
        <v>0.21871975914595052</v>
      </c>
      <c r="N23" s="25">
        <f>IF('[3]Discharge'!N21=0,0,IF(TRIM('[3]Discharge'!N21)="","",IF(COUNT(O6)=0,"",IF(O6=1,(((10^K4)*('[3]Discharge'!N21^N4))/100),((10^K4)*('[3]Discharge'!N21^N4))))))</f>
        <v>0.13460433582776307</v>
      </c>
      <c r="O23" s="25">
        <f t="shared" si="0"/>
        <v>61.846686200764644</v>
      </c>
      <c r="P23" s="33"/>
      <c r="Q23" s="4"/>
    </row>
    <row r="24" spans="1:17" ht="21.75">
      <c r="A24" s="1"/>
      <c r="B24" s="24">
        <v>13</v>
      </c>
      <c r="C24" s="25">
        <f>IF('[3]Discharge'!C10=0,0,IF(TRIM('[3]Discharge'!C22)="","",IF(COUNT(O6)=0,"",IF(O6=1,(((10^K4)*('[3]Discharge'!C22^N4))/100),((10^K4)*('[3]Discharge'!C22^N4))))))</f>
        <v>0.18035149345887766</v>
      </c>
      <c r="D24" s="25">
        <f>IF('[3]Discharge'!D22=0,0,IF(TRIM('[3]Discharge'!D22)="","",IF(COUNT(O6)=0,"",IF(O6=1,(((10^K4)*('[3]Discharge'!D22^N4))/100),((10^K4)*('[3]Discharge'!D22^N4))))))</f>
        <v>0.15677838018626533</v>
      </c>
      <c r="E24" s="25">
        <f>IF('[3]Discharge'!E22=0,0,IF(TRIM('[3]Discharge'!E22)="","",IF(COUNT(O6)=0,"",IF(O6=1,(((10^K4)*('[3]Discharge'!E22^N4))/100),((10^K4)*('[3]Discharge'!E22^N4))))))</f>
        <v>0.24663506589039333</v>
      </c>
      <c r="F24" s="25">
        <f>IF('[3]Discharge'!F22=0,0,IF(TRIM('[3]Discharge'!F22)="","",IF(COUNT(O6)=0,"",IF(O6=1,(((10^K4)*('[3]Discharge'!F22^N4))/100),((10^K4)*('[3]Discharge'!F22^N4))))))</f>
        <v>0.7024552809208197</v>
      </c>
      <c r="G24" s="25">
        <f>IF('[3]Discharge'!G22=0,0,IF(TRIM('[3]Discharge'!G22)="","",IF(COUNT(O6)=0,"",IF(O6=1,(((10^K4)*('[3]Discharge'!G22^N4))/100),((10^K4)*('[3]Discharge'!G22^N4))))))</f>
        <v>34.307671028769825</v>
      </c>
      <c r="H24" s="25">
        <f>IF('[3]Discharge'!H22=0,0,IF(TRIM('[3]Discharge'!H22)="","",IF(COUNT(O6)=0,"",IF(O6=1,(((10^K4)*('[3]Discharge'!H22^N4))/100),((10^K4)*('[3]Discharge'!H22^N4))))))</f>
        <v>16.821586919756772</v>
      </c>
      <c r="I24" s="25">
        <f>IF('[3]Discharge'!I22=0,0,IF(TRIM('[3]Discharge'!I22)="","",IF(COUNT(O6)=0,"",IF(O6=1,(((10^K4)*('[3]Discharge'!I22^N4))/100),((10^K4)*('[3]Discharge'!I22^N4))))))</f>
        <v>3.927732751351404</v>
      </c>
      <c r="J24" s="25">
        <f>IF('[3]Discharge'!J22=0,0,IF(TRIM('[3]Discharge'!J22)="","",IF(COUNT(O6)=0,"",IF(O6=1,(((10^K4)*('[3]Discharge'!J22^N4))/100),((10^K4)*('[3]Discharge'!J22^N4))))))</f>
        <v>1.1361646266610732</v>
      </c>
      <c r="K24" s="25">
        <f>IF('[3]Discharge'!K22=0,0,IF(TRIM('[3]Discharge'!K22)="","",IF(COUNT(O6)=0,"",IF(O6=1,(((10^K4)*('[3]Discharge'!K22^N4))/100),((10^K4)*('[3]Discharge'!K22^N4))))))</f>
        <v>0.596625482817841</v>
      </c>
      <c r="L24" s="25">
        <f>IF('[3]Discharge'!L22=0,0,IF(TRIM('[3]Discharge'!L22)="","",IF(COUNT(O6)=0,"",IF(O6=1,(((10^K4)*('[3]Discharge'!L22^N4))/100),((10^K4)*('[3]Discharge'!L22^N4))))))</f>
        <v>0.33862896514000945</v>
      </c>
      <c r="M24" s="25">
        <f>IF('[3]Discharge'!M22=0,0,IF(TRIM('[3]Discharge'!M22)="","",IF(COUNT(O6)=0,"",IF(O6=1,(((10^K4)*('[3]Discharge'!M22^N4))/100),((10^K4)*('[3]Discharge'!M22^N4))))))</f>
        <v>0.20529221927905617</v>
      </c>
      <c r="N24" s="25">
        <f>IF('[3]Discharge'!N22=0,0,IF(TRIM('[3]Discharge'!N22)="","",IF(COUNT(O6)=0,"",IF(O6=1,(((10^K4)*('[3]Discharge'!N22^N4))/100),((10^K4)*('[3]Discharge'!N22^N4))))))</f>
        <v>0.13460433582776307</v>
      </c>
      <c r="O24" s="25">
        <f t="shared" si="0"/>
        <v>58.754526550060106</v>
      </c>
      <c r="P24" s="33"/>
      <c r="Q24" s="4"/>
    </row>
    <row r="25" spans="1:17" ht="21.75">
      <c r="A25" s="1"/>
      <c r="B25" s="24">
        <v>14</v>
      </c>
      <c r="C25" s="25">
        <f>IF('[3]Discharge'!C10=0,0,IF(TRIM('[3]Discharge'!C23)="","",IF(COUNT(O6)=0,"",IF(O6=1,(((10^K4)*('[3]Discharge'!C23^N4))/100),((10^K4)*('[3]Discharge'!C23^N4))))))</f>
        <v>0.16839209606895875</v>
      </c>
      <c r="D25" s="25">
        <f>IF('[3]Discharge'!D23=0,0,IF(TRIM('[3]Discharge'!D23)="","",IF(COUNT(O6)=0,"",IF(O6=1,(((10^K4)*('[3]Discharge'!D23^N4))/100),((10^K4)*('[3]Discharge'!D23^N4))))))</f>
        <v>0.15677838018626533</v>
      </c>
      <c r="E25" s="25">
        <f>IF('[3]Discharge'!E23=0,0,IF(TRIM('[3]Discharge'!E23)="","",IF(COUNT(O6)=0,"",IF(O6=1,(((10^K4)*('[3]Discharge'!E23^N4))/100),((10^K4)*('[3]Discharge'!E23^N4))))))</f>
        <v>0.23250187339579462</v>
      </c>
      <c r="F25" s="25">
        <f>IF('[3]Discharge'!F23=0,0,IF(TRIM('[3]Discharge'!F23)="","",IF(COUNT(O6)=0,"",IF(O6=1,(((10^K4)*('[3]Discharge'!F23^N4))/100),((10^K4)*('[3]Discharge'!F23^N4))))))</f>
        <v>0.6753209950946545</v>
      </c>
      <c r="G25" s="25">
        <f>IF('[3]Discharge'!G23=0,0,IF(TRIM('[3]Discharge'!G23)="","",IF(COUNT(O6)=0,"",IF(O6=1,(((10^K4)*('[3]Discharge'!G23^N4))/100),((10^K4)*('[3]Discharge'!G23^N4))))))</f>
        <v>25.849959356888167</v>
      </c>
      <c r="H25" s="25">
        <f>IF('[3]Discharge'!H23=0,0,IF(TRIM('[3]Discharge'!H23)="","",IF(COUNT(O6)=0,"",IF(O6=1,(((10^K4)*('[3]Discharge'!H23^N4))/100),((10^K4)*('[3]Discharge'!H23^N4))))))</f>
        <v>15.42052594613495</v>
      </c>
      <c r="I25" s="25">
        <f>IF('[3]Discharge'!I23=0,0,IF(TRIM('[3]Discharge'!I23)="","",IF(COUNT(O6)=0,"",IF(O6=1,(((10^K4)*('[3]Discharge'!I23^N4))/100),((10^K4)*('[3]Discharge'!I23^N4))))))</f>
        <v>4.579896265931215</v>
      </c>
      <c r="J25" s="25">
        <f>IF('[3]Discharge'!J23=0,0,IF(TRIM('[3]Discharge'!J23)="","",IF(COUNT(O6)=0,"",IF(O6=1,(((10^K4)*('[3]Discharge'!J23^N4))/100),((10^K4)*('[3]Discharge'!J23^N4))))))</f>
        <v>1.1361646266610732</v>
      </c>
      <c r="K25" s="25">
        <f>IF('[3]Discharge'!K23=0,0,IF(TRIM('[3]Discharge'!K23)="","",IF(COUNT(O6)=0,"",IF(O6=1,(((10^K4)*('[3]Discharge'!K23^N4))/100),((10^K4)*('[3]Discharge'!K23^N4))))))</f>
        <v>0.596625482817841</v>
      </c>
      <c r="L25" s="25">
        <f>IF('[3]Discharge'!L23=0,0,IF(TRIM('[3]Discharge'!L23)="","",IF(COUNT(O6)=0,"",IF(O6=1,(((10^K4)*('[3]Discharge'!L23^N4))/100),((10^K4)*('[3]Discharge'!L23^N4))))))</f>
        <v>0.3224549134418283</v>
      </c>
      <c r="M25" s="25">
        <f>IF('[3]Discharge'!M23=0,0,IF(TRIM('[3]Discharge'!M23)="","",IF(COUNT(O6)=0,"",IF(O6=1,(((10^K4)*('[3]Discharge'!M23^N4))/100),((10^K4)*('[3]Discharge'!M23^N4))))))</f>
        <v>0.20529221927905617</v>
      </c>
      <c r="N25" s="25">
        <f>IF('[3]Discharge'!N23=0,0,IF(TRIM('[3]Discharge'!N23)="","",IF(COUNT(O6)=0,"",IF(O6=1,(((10^K4)*('[3]Discharge'!N23^N4))/100),((10^K4)*('[3]Discharge'!N23^N4))))))</f>
        <v>0.13460433582776307</v>
      </c>
      <c r="O25" s="25">
        <f t="shared" si="0"/>
        <v>49.47851649172756</v>
      </c>
      <c r="P25" s="33"/>
      <c r="Q25" s="4"/>
    </row>
    <row r="26" spans="1:17" ht="21.75">
      <c r="A26" s="1"/>
      <c r="B26" s="24">
        <v>15</v>
      </c>
      <c r="C26" s="25">
        <f>IF('[3]Discharge'!C24=0,0,IF(TRIM('[3]Discharge'!C24)="","",IF(COUNT(O6)=0,"",IF(O6=1,(((10^K4)*('[3]Discharge'!C24^N4))/100),((10^K4)*('[3]Discharge'!C24^N4))))))</f>
        <v>0.16839209606895875</v>
      </c>
      <c r="D26" s="25">
        <f>IF('[3]Discharge'!D24=0,0,IF(TRIM('[3]Discharge'!D24)="","",IF(COUNT(O6)=0,"",IF(O6=1,(((10^K4)*('[3]Discharge'!D24^N4))/100),((10^K4)*('[3]Discharge'!D24^N4))))))</f>
        <v>0.15677838018626533</v>
      </c>
      <c r="E26" s="25">
        <f>IF('[3]Discharge'!E24=0,0,IF(TRIM('[3]Discharge'!E24)="","",IF(COUNT(O6)=0,"",IF(O6=1,(((10^K4)*('[3]Discharge'!E24^N4))/100),((10^K4)*('[3]Discharge'!E24^N4))))))</f>
        <v>0.29110837384466237</v>
      </c>
      <c r="F26" s="25">
        <f>IF('[3]Discharge'!F24=0,0,IF(TRIM('[3]Discharge'!F24)="","",IF(COUNT(O6)=0,"",IF(O6=1,(((10^K4)*('[3]Discharge'!F24^N4))/100),((10^K4)*('[3]Discharge'!F24^N4))))))</f>
        <v>0.6486359542241749</v>
      </c>
      <c r="G26" s="25">
        <f>IF('[3]Discharge'!G24=0,0,IF(TRIM('[3]Discharge'!G24)="","",IF(COUNT(O6)=0,"",IF(O6=1,(((10^K4)*('[3]Discharge'!G24^N4))/100),((10^K4)*('[3]Discharge'!G24^N4))))))</f>
        <v>18.520169415289793</v>
      </c>
      <c r="H26" s="25">
        <f>IF('[3]Discharge'!H24=0,0,IF(TRIM('[3]Discharge'!H24)="","",IF(COUNT(O6)=0,"",IF(O6=1,(((10^K4)*('[3]Discharge'!H24^N4))/100),((10^K4)*('[3]Discharge'!H24^N4))))))</f>
        <v>11.865198770917685</v>
      </c>
      <c r="I26" s="25">
        <f>IF('[3]Discharge'!I24=0,0,IF(TRIM('[3]Discharge'!I24)="","",IF(COUNT(O6)=0,"",IF(O6=1,(((10^K4)*('[3]Discharge'!I24^N4))/100),((10^K4)*('[3]Discharge'!I24^N4))))))</f>
        <v>2.8643744362883545</v>
      </c>
      <c r="J26" s="25">
        <f>IF('[3]Discharge'!J24=0,0,IF(TRIM('[3]Discharge'!J24)="","",IF(COUNT(O6)=0,"",IF(O6=1,(((10^K4)*('[3]Discharge'!J24^N4))/100),((10^K4)*('[3]Discharge'!J24^N4))))))</f>
        <v>1.102015081026175</v>
      </c>
      <c r="K26" s="25">
        <f>IF('[3]Discharge'!K24=0,0,IF(TRIM('[3]Discharge'!K24)="","",IF(COUNT(O6)=0,"",IF(O6=1,(((10^K4)*('[3]Discharge'!K24^N4))/100),((10^K4)*('[3]Discharge'!K24^N4))))))</f>
        <v>0.571306221910429</v>
      </c>
      <c r="L26" s="25">
        <f>IF('[3]Discharge'!L24=0,0,IF(TRIM('[3]Discharge'!L24)="","",IF(COUNT(O6)=0,"",IF(O6=1,(((10^K4)*('[3]Discharge'!L24^N4))/100),((10^K4)*('[3]Discharge'!L24^N4))))))</f>
        <v>0.33862896514000945</v>
      </c>
      <c r="M26" s="25">
        <f>IF('[3]Discharge'!M24=0,0,IF(TRIM('[3]Discharge'!M24)="","",IF(COUNT(O6)=0,"",IF(O6=1,(((10^K4)*('[3]Discharge'!M24^N4))/100),((10^K4)*('[3]Discharge'!M24^N4))))))</f>
        <v>0.19265274731388268</v>
      </c>
      <c r="N26" s="25">
        <f>IF('[3]Discharge'!N24=0,0,IF(TRIM('[3]Discharge'!N24)="","",IF(COUNT(O6)=0,"",IF(O6=1,(((10^K4)*('[3]Discharge'!N24^N4))/100),((10^K4)*('[3]Discharge'!N24^N4))))))</f>
        <v>0.1240527642030922</v>
      </c>
      <c r="O26" s="25">
        <f t="shared" si="0"/>
        <v>36.843313206413484</v>
      </c>
      <c r="P26" s="33"/>
      <c r="Q26" s="4"/>
    </row>
    <row r="27" spans="1:17" ht="21.75">
      <c r="A27" s="1"/>
      <c r="B27" s="24">
        <v>16</v>
      </c>
      <c r="C27" s="25">
        <f>IF('[3]Discharge'!C25=0,0,IF(TRIM('[3]Discharge'!C25)="","",IF(COUNT(O6)=0,"",IF(O6=1,(((10^K4)*('[3]Discharge'!C25^N4))/100),((10^K4)*('[3]Discharge'!C25^N4))))))</f>
        <v>0.16839209606895875</v>
      </c>
      <c r="D27" s="25">
        <f>IF('[3]Discharge'!D25=0,0,IF(TRIM('[3]Discharge'!D25)="","",IF(COUNT(O6)=0,"",IF(O6=1,(((10^K4)*('[3]Discharge'!D25^N4))/100),((10^K4)*('[3]Discharge'!D25^N4))))))</f>
        <v>0.21871975914595052</v>
      </c>
      <c r="E27" s="25">
        <f>IF('[3]Discharge'!E25=0,0,IF(TRIM('[3]Discharge'!E25)="","",IF(COUNT(O6)=0,"",IF(O6=1,(((10^K4)*('[3]Discharge'!E25^N4))/100),((10^K4)*('[3]Discharge'!E25^N4))))))</f>
        <v>0.4578652144614188</v>
      </c>
      <c r="F27" s="25">
        <f>IF('[3]Discharge'!F25=0,0,IF(TRIM('[3]Discharge'!F25)="","",IF(COUNT(O6)=0,"",IF(O6=1,(((10^K4)*('[3]Discharge'!F25^N4))/100),((10^K4)*('[3]Discharge'!F25^N4))))))</f>
        <v>0.6224031044968887</v>
      </c>
      <c r="G27" s="25">
        <f>IF('[3]Discharge'!G25=0,0,IF(TRIM('[3]Discharge'!G25)="","",IF(COUNT(O6)=0,"",IF(O6=1,(((10^K4)*('[3]Discharge'!G25^N4))/100),((10^K4)*('[3]Discharge'!G25^N4))))))</f>
        <v>20.620611476065847</v>
      </c>
      <c r="H27" s="25">
        <f>IF('[3]Discharge'!H25=0,0,IF(TRIM('[3]Discharge'!H25)="","",IF(COUNT(O6)=0,"",IF(O6=1,(((10^K4)*('[3]Discharge'!H25^N4))/100),((10^K4)*('[3]Discharge'!H25^N4))))))</f>
        <v>9.278730301244128</v>
      </c>
      <c r="I27" s="25">
        <f>IF('[3]Discharge'!I25=0,0,IF(TRIM('[3]Discharge'!I25)="","",IF(COUNT(O6)=0,"",IF(O6=1,(((10^K4)*('[3]Discharge'!I25^N4))/100),((10^K4)*('[3]Discharge'!I25^N4))))))</f>
        <v>2.6031292151651346</v>
      </c>
      <c r="J27" s="25">
        <f>IF('[3]Discharge'!J25=0,0,IF(TRIM('[3]Discharge'!J25)="","",IF(COUNT(O6)=0,"",IF(O6=1,(((10^K4)*('[3]Discharge'!J25^N4))/100),((10^K4)*('[3]Discharge'!J25^N4))))))</f>
        <v>1.035031268026288</v>
      </c>
      <c r="K27" s="25">
        <f>IF('[3]Discharge'!K25=0,0,IF(TRIM('[3]Discharge'!K25)="","",IF(COUNT(O6)=0,"",IF(O6=1,(((10^K4)*('[3]Discharge'!K25^N4))/100),((10^K4)*('[3]Discharge'!K25^N4))))))</f>
        <v>0.571306221910429</v>
      </c>
      <c r="L27" s="25">
        <f>IF('[3]Discharge'!L25=0,0,IF(TRIM('[3]Discharge'!L25)="","",IF(COUNT(O6)=0,"",IF(O6=1,(((10^K4)*('[3]Discharge'!L25^N4))/100),((10^K4)*('[3]Discharge'!L25^N4))))))</f>
        <v>0.33862896514000945</v>
      </c>
      <c r="M27" s="25">
        <f>IF('[3]Discharge'!M25=0,0,IF(TRIM('[3]Discharge'!M25)="","",IF(COUNT(O6)=0,"",IF(O6=1,(((10^K4)*('[3]Discharge'!M25^N4))/100),((10^K4)*('[3]Discharge'!M25^N4))))))</f>
        <v>0.19265274731388268</v>
      </c>
      <c r="N27" s="25">
        <f>IF('[3]Discharge'!N25=0,0,IF(TRIM('[3]Discharge'!N25)="","",IF(COUNT(O6)=0,"",IF(O6=1,(((10^K4)*('[3]Discharge'!N25^N4))/100),((10^K4)*('[3]Discharge'!N25^N4))))))</f>
        <v>0.1240527642030922</v>
      </c>
      <c r="O27" s="25">
        <f t="shared" si="0"/>
        <v>36.23152313324203</v>
      </c>
      <c r="P27" s="33"/>
      <c r="Q27" s="4"/>
    </row>
    <row r="28" spans="1:17" ht="21.75">
      <c r="A28" s="1"/>
      <c r="B28" s="24">
        <v>17</v>
      </c>
      <c r="C28" s="25">
        <f>IF('[3]Discharge'!C26=0,0,IF(TRIM('[3]Discharge'!C26)="","",IF(COUNT(O6)=0,"",IF(O6=1,(((10^K4)*('[3]Discharge'!C26^N4))/100),((10^K4)*('[3]Discharge'!C26^N4))))))</f>
        <v>0.1455143753291855</v>
      </c>
      <c r="D28" s="25">
        <f>IF('[3]Discharge'!D26=0,0,IF(TRIM('[3]Discharge'!D26)="","",IF(COUNT(O6)=0,"",IF(O6=1,(((10^K4)*('[3]Discharge'!D26^N4))/100),((10^K4)*('[3]Discharge'!D26^N4))))))</f>
        <v>0.21871975914595052</v>
      </c>
      <c r="E28" s="25">
        <f>IF('[3]Discharge'!E26=0,0,IF(TRIM('[3]Discharge'!E26)="","",IF(COUNT(O6)=0,"",IF(O6=1,(((10^K4)*('[3]Discharge'!E26^N4))/100),((10^K4)*('[3]Discharge'!E26^N4))))))</f>
        <v>0.41546393461020764</v>
      </c>
      <c r="F28" s="25">
        <f>IF('[3]Discharge'!F26=0,0,IF(TRIM('[3]Discharge'!F26)="","",IF(COUNT(O6)=0,"",IF(O6=1,(((10^K4)*('[3]Discharge'!F26^N4))/100),((10^K4)*('[3]Discharge'!F26^N4))))))</f>
        <v>0.596625482817841</v>
      </c>
      <c r="G28" s="25">
        <f>IF('[3]Discharge'!G26=0,0,IF(TRIM('[3]Discharge'!G26)="","",IF(COUNT(O6)=0,"",IF(O6=1,(((10^K4)*('[3]Discharge'!G26^N4))/100),((10^K4)*('[3]Discharge'!G26^N4))))))</f>
        <v>278.66378445029784</v>
      </c>
      <c r="H28" s="25">
        <f>IF('[3]Discharge'!H26=0,0,IF(TRIM('[3]Discharge'!H26)="","",IF(COUNT(O6)=0,"",IF(O6=1,(((10^K4)*('[3]Discharge'!H26^N4))/100),((10^K4)*('[3]Discharge'!H26^N4))))))</f>
        <v>8.31957120310328</v>
      </c>
      <c r="I28" s="25">
        <f>IF('[3]Discharge'!I26=0,0,IF(TRIM('[3]Discharge'!I26)="","",IF(COUNT(O6)=0,"",IF(O6=1,(((10^K4)*('[3]Discharge'!I26^N4))/100),((10^K4)*('[3]Discharge'!I26^N4))))))</f>
        <v>2.3708647621587566</v>
      </c>
      <c r="J28" s="25">
        <f>IF('[3]Discharge'!J26=0,0,IF(TRIM('[3]Discharge'!J26)="","",IF(COUNT(O6)=0,"",IF(O6=1,(((10^K4)*('[3]Discharge'!J26^N4))/100),((10^K4)*('[3]Discharge'!J26^N4))))))</f>
        <v>1.0022014732381175</v>
      </c>
      <c r="K28" s="25">
        <f>IF('[3]Discharge'!K26=0,0,IF(TRIM('[3]Discharge'!K26)="","",IF(COUNT(O6)=0,"",IF(O6=1,(((10^K4)*('[3]Discharge'!K26^N4))/100),((10^K4)*('[3]Discharge'!K26^N4))))))</f>
        <v>0.571306221910429</v>
      </c>
      <c r="L28" s="25">
        <f>IF('[3]Discharge'!L26=0,0,IF(TRIM('[3]Discharge'!L26)="","",IF(COUNT(O6)=0,"",IF(O6=1,(((10^K4)*('[3]Discharge'!L26^N4))/100),((10^K4)*('[3]Discharge'!L26^N4))))))</f>
        <v>0.33862896514000945</v>
      </c>
      <c r="M28" s="25">
        <f>IF('[3]Discharge'!M26=0,0,IF(TRIM('[3]Discharge'!M26)="","",IF(COUNT(O6)=0,"",IF(O6=1,(((10^K4)*('[3]Discharge'!M26^N4))/100),((10^K4)*('[3]Discharge'!M26^N4))))))</f>
        <v>0.19265274731388268</v>
      </c>
      <c r="N28" s="25">
        <f>IF('[3]Discharge'!N26=0,0,IF(TRIM('[3]Discharge'!N26)="","",IF(COUNT(O6)=0,"",IF(O6=1,(((10^K4)*('[3]Discharge'!N26^N4))/100),((10^K4)*('[3]Discharge'!N26^N4))))))</f>
        <v>0.1240527642030922</v>
      </c>
      <c r="O28" s="25">
        <f t="shared" si="0"/>
        <v>292.95938613926864</v>
      </c>
      <c r="P28" s="33"/>
      <c r="Q28" s="4"/>
    </row>
    <row r="29" spans="1:17" ht="21.75">
      <c r="A29" s="1"/>
      <c r="B29" s="24">
        <v>18</v>
      </c>
      <c r="C29" s="25">
        <f>IF('[3]Discharge'!C27=0,0,IF(TRIM('[3]Discharge'!C27)="","",IF(COUNT(O6)=0,"",IF(O6=1,(((10^K4)*('[3]Discharge'!C27^N4))/100),((10^K4)*('[3]Discharge'!C27^N4))))))</f>
        <v>0.1455143753291855</v>
      </c>
      <c r="D29" s="25">
        <f>IF('[3]Discharge'!D27=0,0,IF(TRIM('[3]Discharge'!D27)="","",IF(COUNT(O6)=0,"",IF(O6=1,(((10^K4)*('[3]Discharge'!D27^N4))/100),((10^K4)*('[3]Discharge'!D27^N4))))))</f>
        <v>0.16839209606895875</v>
      </c>
      <c r="E29" s="25">
        <f>IF('[3]Discharge'!E27=0,0,IF(TRIM('[3]Discharge'!E27)="","",IF(COUNT(O6)=0,"",IF(O6=1,(((10^K4)*('[3]Discharge'!E27^N4))/100),((10^K4)*('[3]Discharge'!E27^N4))))))</f>
        <v>0.7024552809208197</v>
      </c>
      <c r="F29" s="25">
        <f>IF('[3]Discharge'!F27=0,0,IF(TRIM('[3]Discharge'!F27)="","",IF(COUNT(O6)=0,"",IF(O6=1,(((10^K4)*('[3]Discharge'!F27^N4))/100),((10^K4)*('[3]Discharge'!F27^N4))))))</f>
        <v>0.47970972384787913</v>
      </c>
      <c r="G29" s="25">
        <f>IF('[3]Discharge'!G27=0,0,IF(TRIM('[3]Discharge'!G27)="","",IF(COUNT(O6)=0,"",IF(O6=1,(((10^K4)*('[3]Discharge'!G27^N4))/100),((10^K4)*('[3]Discharge'!G27^N4))))))</f>
        <v>228.8408725476979</v>
      </c>
      <c r="H29" s="25">
        <f>IF('[3]Discharge'!H27=0,0,IF(TRIM('[3]Discharge'!H27)="","",IF(COUNT(O6)=0,"",IF(O6=1,(((10^K4)*('[3]Discharge'!H27^N4))/100),((10^K4)*('[3]Discharge'!H27^N4))))))</f>
        <v>8.31957120310328</v>
      </c>
      <c r="I29" s="25">
        <f>IF('[3]Discharge'!I27=0,0,IF(TRIM('[3]Discharge'!I27)="","",IF(COUNT(O6)=0,"",IF(O6=1,(((10^K4)*('[3]Discharge'!I27^N4))/100),((10^K4)*('[3]Discharge'!I27^N4))))))</f>
        <v>2.1007441609560003</v>
      </c>
      <c r="J29" s="25">
        <f>IF('[3]Discharge'!J27=0,0,IF(TRIM('[3]Discharge'!J27)="","",IF(COUNT(O6)=0,"",IF(O6=1,(((10^K4)*('[3]Discharge'!J27^N4))/100),((10^K4)*('[3]Discharge'!J27^N4))))))</f>
        <v>0.9378776928953948</v>
      </c>
      <c r="K29" s="25">
        <f>IF('[3]Discharge'!K27=0,0,IF(TRIM('[3]Discharge'!K27)="","",IF(COUNT(O6)=0,"",IF(O6=1,(((10^K4)*('[3]Discharge'!K27^N4))/100),((10^K4)*('[3]Discharge'!K27^N4))))))</f>
        <v>0.5477803573564015</v>
      </c>
      <c r="L29" s="25">
        <f>IF('[3]Discharge'!L27=0,0,IF(TRIM('[3]Discharge'!L27)="","",IF(COUNT(O6)=0,"",IF(O6=1,(((10^K4)*('[3]Discharge'!L27^N4))/100),((10^K4)*('[3]Discharge'!L27^N4))))))</f>
        <v>0.3224549134418283</v>
      </c>
      <c r="M29" s="25">
        <f>IF('[3]Discharge'!M27=0,0,IF(TRIM('[3]Discharge'!M27)="","",IF(COUNT(O6)=0,"",IF(O6=1,(((10^K4)*('[3]Discharge'!M27^N4))/100),((10^K4)*('[3]Discharge'!M27^N4))))))</f>
        <v>0.19265274731388268</v>
      </c>
      <c r="N29" s="25">
        <f>IF('[3]Discharge'!N27=0,0,IF(TRIM('[3]Discharge'!N27)="","",IF(COUNT(O6)=0,"",IF(O6=1,(((10^K4)*('[3]Discharge'!N27^N4))/100),((10^K4)*('[3]Discharge'!N27^N4))))))</f>
        <v>0.1240527642030922</v>
      </c>
      <c r="O29" s="25">
        <f t="shared" si="0"/>
        <v>242.88207786313458</v>
      </c>
      <c r="P29" s="33"/>
      <c r="Q29" s="4"/>
    </row>
    <row r="30" spans="1:17" ht="21.75">
      <c r="A30" s="1"/>
      <c r="B30" s="24">
        <v>19</v>
      </c>
      <c r="C30" s="25">
        <f>IF('[3]Discharge'!C28=0,0,IF(TRIM('[3]Discharge'!C28)="","",IF(COUNT(O6)=0,"",IF(O6=1,(((10^K4)*('[3]Discharge'!C28^N4))/100),((10^K4)*('[3]Discharge'!C28^N4))))))</f>
        <v>0.24663506589039333</v>
      </c>
      <c r="D30" s="25">
        <f>IF('[3]Discharge'!D28=0,0,IF(TRIM('[3]Discharge'!D28)="","",IF(COUNT(O6)=0,"",IF(O6=1,(((10^K4)*('[3]Discharge'!D28^N4))/100),((10^K4)*('[3]Discharge'!D28^N4))))))</f>
        <v>0.10404444236044236</v>
      </c>
      <c r="E30" s="25">
        <f>IF('[3]Discharge'!E28=0,0,IF('[3]Discharge'!E28=0,0,IF(TRIM('[3]Discharge'!E28)="","",IF(COUNT(O6)=0,"",IF(O6=1,(((10^K4)*('[3]Discharge'!E28^N4))/100),((10^K4)*('[3]Discharge'!E28^N4)))))))</f>
        <v>1.1361646266610732</v>
      </c>
      <c r="F30" s="25">
        <f>IF('[3]Discharge'!F28=0,0,IF(TRIM('[3]Discharge'!F28)="","",IF(COUNT(O6)=0,"",IF(O6=1,(((10^K4)*('[3]Discharge'!F28^N4))/100),((10^K4)*('[3]Discharge'!F28^N4))))))</f>
        <v>0.47970972384787913</v>
      </c>
      <c r="G30" s="25">
        <f>IF('[3]Discharge'!G28=0,0,IF(TRIM('[3]Discharge'!G28)="","",IF(COUNT(O6)=0,"",IF(O6=1,(((10^K4)*('[3]Discharge'!G28^N4))/100),((10^K4)*('[3]Discharge'!G28^N4))))))</f>
        <v>133.8466042745424</v>
      </c>
      <c r="H30" s="25">
        <f>IF('[3]Discharge'!H28=0,0,IF(TRIM('[3]Discharge'!H28)="","",IF(COUNT(O6)=0,"",IF(O6=1,(((10^K4)*('[3]Discharge'!H28^N4))/100),((10^K4)*('[3]Discharge'!H28^N4))))))</f>
        <v>18.273332272023353</v>
      </c>
      <c r="I30" s="25">
        <f>IF('[3]Discharge'!I28=0,0,IF(TRIM('[3]Discharge'!I28)="","",IF(COUNT(O6)=0,"",IF(O6=1,(((10^K4)*('[3]Discharge'!I28^N4))/100),((10^K4)*('[3]Discharge'!I28^N4))))))</f>
        <v>2.0483697804965546</v>
      </c>
      <c r="J30" s="25">
        <f>IF('[3]Discharge'!J28=0,0,IF(TRIM('[3]Discharge'!J28)="","",IF(COUNT(O6)=0,"",IF(O6=1,(((10^K4)*('[3]Discharge'!J28^N4))/100),((10^K4)*('[3]Discharge'!J28^N4))))))</f>
        <v>0.9063885133806902</v>
      </c>
      <c r="K30" s="25">
        <f>IF('[3]Discharge'!K28=0,0,IF(TRIM('[3]Discharge'!K28)="","",IF(COUNT(O6)=0,"",IF(O6=1,(((10^K4)*('[3]Discharge'!K28^N4))/100),((10^K4)*('[3]Discharge'!K28^N4))))))</f>
        <v>0.5477803573564015</v>
      </c>
      <c r="L30" s="25">
        <f>IF('[3]Discharge'!L28=0,0,IF(TRIM('[3]Discharge'!L28)="","",IF(COUNT(O6)=0,"",IF(O6=1,(((10^K4)*('[3]Discharge'!L28^N4))/100),((10^K4)*('[3]Discharge'!L28^N4))))))</f>
        <v>0.3224549134418283</v>
      </c>
      <c r="M30" s="25">
        <f>IF('[3]Discharge'!M28=0,0,IF(TRIM('[3]Discharge'!M28)="","",IF(COUNT(O6)=0,"",IF(O6=1,(((10^K4)*('[3]Discharge'!M28^N4))/100),((10^K4)*('[3]Discharge'!M28^N4))))))</f>
        <v>0.19265274731388268</v>
      </c>
      <c r="N30" s="25">
        <f>IF('[3]Discharge'!N28=0,0,IF(TRIM('[3]Discharge'!N28)="","",IF(COUNT(O6)=0,"",IF(O6=1,(((10^K4)*('[3]Discharge'!N28^N4))/100),((10^K4)*('[3]Discharge'!N28^N4))))))</f>
        <v>0.1240527642030922</v>
      </c>
      <c r="O30" s="25">
        <f t="shared" si="0"/>
        <v>158.22818948151797</v>
      </c>
      <c r="P30" s="33"/>
      <c r="Q30" s="4"/>
    </row>
    <row r="31" spans="1:17" ht="21.75">
      <c r="A31" s="1"/>
      <c r="B31" s="24">
        <v>20</v>
      </c>
      <c r="C31" s="25">
        <f>IF('[3]Discharge'!C29=0,0,IF(TRIM('[3]Discharge'!C29)="","",IF(COUNT(O6)=0,"",IF(O6=1,(((10^K4)*('[3]Discharge'!C29^N4))/100),((10^K4)*('[3]Discharge'!C29^N4))))))</f>
        <v>0.23250187339579462</v>
      </c>
      <c r="D31" s="25">
        <f>IF('[3]Discharge'!D29=0,0,IF(TRIM('[3]Discharge'!D29)="","",IF(COUNT(O6)=0,"",IF(O6=1,(((10^K4)*('[3]Discharge'!D29^N4))/100),((10^K4)*('[3]Discharge'!D29^N4))))))</f>
        <v>0.07109223212902464</v>
      </c>
      <c r="E31" s="25">
        <f>IF('[3]Discharge'!E29=0,0,IF(TRIM('[3]Discharge'!E29)="","",IF(COUNT(O6)=0,"",IF(O6=1,(((10^K4)*('[3]Discharge'!E29^N4))/100),((10^K4)*('[3]Discharge'!E29^N4))))))</f>
        <v>1.3211014800605352</v>
      </c>
      <c r="F31" s="25">
        <f>IF('[3]Discharge'!F29=0,0,IF(TRIM('[3]Discharge'!F29)="","",IF(COUNT(O6)=0,"",IF(O6=1,(((10^K4)*('[3]Discharge'!F29^N4))/100),((10^K4)*('[3]Discharge'!F29^N4))))))</f>
        <v>0.43644883860106526</v>
      </c>
      <c r="G31" s="25">
        <f>IF('[3]Discharge'!G29=0,0,IF(TRIM('[3]Discharge'!G29)="","",IF(COUNT(O6)=0,"",IF(O6=1,(((10^K4)*('[3]Discharge'!G29^N4))/100),((10^K4)*('[3]Discharge'!G29^N4))))))</f>
        <v>72.5606002716539</v>
      </c>
      <c r="H31" s="25">
        <f>IF('[3]Discharge'!H29=0,0,IF(TRIM('[3]Discharge'!H29)="","",IF(COUNT(O6)=0,"",IF(O6=1,(((10^K4)*('[3]Discharge'!H29^N4))/100),((10^K4)*('[3]Discharge'!H29^N4))))))</f>
        <v>15.42052594613495</v>
      </c>
      <c r="I31" s="25">
        <f>IF('[3]Discharge'!I29=0,0,IF(TRIM('[3]Discharge'!I29)="","",IF(COUNT(O6)=0,"",IF(O6=1,(((10^K4)*('[3]Discharge'!I29^N4))/100),((10^K4)*('[3]Discharge'!I29^N4))))))</f>
        <v>1.9965505083734534</v>
      </c>
      <c r="J31" s="25">
        <f>IF('[3]Discharge'!J29=0,0,IF(TRIM('[3]Discharge'!J29)="","",IF(COUNT(O6)=0,"",IF(O6=1,(((10^K4)*('[3]Discharge'!J29^N4))/100),((10^K4)*('[3]Discharge'!J29^N4))))))</f>
        <v>0.9063885133806902</v>
      </c>
      <c r="K31" s="25">
        <f>IF('[3]Discharge'!K29=0,0,IF(TRIM('[3]Discharge'!K29)="","",IF(COUNT(O6)=0,"",IF(O6=1,(((10^K4)*('[3]Discharge'!K29^N4))/100),((10^K4)*('[3]Discharge'!K29^N4))))))</f>
        <v>0.5477803573564015</v>
      </c>
      <c r="L31" s="25">
        <f>IF('[3]Discharge'!L29=0,0,IF(TRIM('[3]Discharge'!L29)="","",IF(COUNT(O6)=0,"",IF(O6=1,(((10^K4)*('[3]Discharge'!L29^N4))/100),((10^K4)*('[3]Discharge'!L29^N4))))))</f>
        <v>0.30661380614247125</v>
      </c>
      <c r="M31" s="25">
        <f>IF('[3]Discharge'!M29=0,0,IF(TRIM('[3]Discharge'!M29)="","",IF(COUNT(O6)=0,"",IF(O6=1,(((10^K4)*('[3]Discharge'!M29^N4))/100),((10^K4)*('[3]Discharge'!M29^N4))))))</f>
        <v>0.19265274731388268</v>
      </c>
      <c r="N31" s="25">
        <f>IF('[3]Discharge'!N29=0,0,IF(TRIM('[3]Discharge'!N29)="","",IF(COUNT(O6)=0,"",IF(O6=1,(((10^K4)*('[3]Discharge'!N29^N4))/100),((10^K4)*('[3]Discharge'!N29^N4))))))</f>
        <v>0.1240527642030922</v>
      </c>
      <c r="O31" s="25">
        <f t="shared" si="0"/>
        <v>94.11630933874525</v>
      </c>
      <c r="P31" s="33"/>
      <c r="Q31" s="4"/>
    </row>
    <row r="32" spans="1:17" ht="21.75">
      <c r="A32" s="1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33"/>
      <c r="Q32" s="4"/>
    </row>
    <row r="33" spans="1:17" ht="21.75">
      <c r="A33" s="1"/>
      <c r="B33" s="24">
        <v>21</v>
      </c>
      <c r="C33" s="25">
        <f>IF('[3]Discharge'!C31=0,0,IF(TRIM('[3]Discharge'!C31)="","",IF(COUNT(O6)=0,"",IF(O6=1,(((10^K4)*('[3]Discharge'!C31^N4))/100),((10^K4)*('[3]Discharge'!C31^N4))))))</f>
        <v>0.21871975914595052</v>
      </c>
      <c r="D33" s="25">
        <f>IF('[3]Discharge'!D31=0,0,IF(TRIM('[3]Discharge'!D31)="","",IF(COUNT(O6)=0,"",IF(O6=1,(((10^K4)*('[3]Discharge'!D31^N4))/100),((10^K4)*('[3]Discharge'!D31^N4))))))</f>
        <v>0.1455143753291855</v>
      </c>
      <c r="E33" s="25">
        <f>IF('[3]Discharge'!E31=0,0,IF(TRIM('[3]Discharge'!E31)="","",IF(COUNT(O6)=0,"",IF(O6=1,(((10^K4)*('[3]Discharge'!E31^N4))/100),((10^K4)*('[3]Discharge'!E31^N4))))))</f>
        <v>0.7300359515137008</v>
      </c>
      <c r="F33" s="25">
        <f>IF('[3]Discharge'!F31=0,0,IF(TRIM('[3]Discharge'!F31)="","",IF(COUNT(O6)=0,"",IF(O6=1,(((10^K4)*('[3]Discharge'!F31^N4))/100),((10^K4)*('[3]Discharge'!F31^N4))))))</f>
        <v>0.35513332959482424</v>
      </c>
      <c r="G33" s="25">
        <f>IF('[3]Discharge'!G31=0,0,IF(TRIM('[3]Discharge'!G31)="","",IF(COUNT(O6)=0,"",IF(O6=1,(((10^K4)*('[3]Discharge'!G31^N4))/100),((10^K4)*('[3]Discharge'!G31^N4))))))</f>
        <v>134.64789582250626</v>
      </c>
      <c r="H33" s="25">
        <f>IF('[3]Discharge'!H31=0,0,IF(TRIM('[3]Discharge'!H31)="","",IF(COUNT(O6)=0,"",IF(O6=1,(((10^K4)*('[3]Discharge'!H31^N4))/100),((10^K4)*('[3]Discharge'!H31^N4))))))</f>
        <v>9.608143749821805</v>
      </c>
      <c r="I33" s="25">
        <f>IF('[3]Discharge'!I31=0,0,IF(TRIM('[3]Discharge'!I31)="","",IF(COUNT(O6)=0,"",IF(O6=1,(((10^K4)*('[3]Discharge'!I31^N4))/100),((10^K4)*('[3]Discharge'!I31^N4))))))</f>
        <v>1.8610973615632571</v>
      </c>
      <c r="J33" s="25">
        <f>IF('[3]Discharge'!J31=0,0,IF(TRIM('[3]Discharge'!J31)="","",IF(COUNT(O6)=0,"",IF(O6=1,(((10^K4)*('[3]Discharge'!J31^N4))/100),((10^K4)*('[3]Discharge'!J31^N4))))))</f>
        <v>0.8753511130778847</v>
      </c>
      <c r="K33" s="25">
        <f>IF('[3]Discharge'!K31=0,0,IF(TRIM('[3]Discharge'!K31)="","",IF(COUNT(O6)=0,"",IF(O6=1,(((10^K4)*('[3]Discharge'!K31^N4))/100),((10^K4)*('[3]Discharge'!K31^N4))))))</f>
        <v>0.5246703590765702</v>
      </c>
      <c r="L33" s="25">
        <f>IF('[3]Discharge'!L31=0,0,IF(TRIM('[3]Discharge'!L31)="","",IF(COUNT(O6)=0,"",IF(O6=1,(((10^K4)*('[3]Discharge'!L31^N4))/100),((10^K4)*('[3]Discharge'!L31^N4))))))</f>
        <v>0.30661380614247125</v>
      </c>
      <c r="M33" s="25">
        <f>IF('[3]Discharge'!M31=0,0,IF(TRIM('[3]Discharge'!M31)="","",IF(COUNT(O6)=0,"",IF(O6=1,(((10^K4)*('[3]Discharge'!M31^N4))/100),((10^K4)*('[3]Discharge'!M31^N4))))))</f>
        <v>0.19265274731388268</v>
      </c>
      <c r="N33" s="25">
        <f>IF('[3]Discharge'!N31=0,0,IF(TRIM('[3]Discharge'!N31)="","",IF(COUNT(O6)=0,"",IF(O6=1,(((10^K4)*('[3]Discharge'!N31^N4))/100),((10^K4)*('[3]Discharge'!N31^N4))))))</f>
        <v>0.1240527642030922</v>
      </c>
      <c r="O33" s="25">
        <f t="shared" si="0"/>
        <v>149.5898811392889</v>
      </c>
      <c r="P33" s="33"/>
      <c r="Q33" s="4"/>
    </row>
    <row r="34" spans="1:17" ht="21.75">
      <c r="A34" s="1"/>
      <c r="B34" s="24">
        <v>22</v>
      </c>
      <c r="C34" s="25">
        <f>IF('[3]Discharge'!C32=0,0,IF(TRIM('[3]Discharge'!C32)="","",IF(COUNT(O6)=0,"",IF(O6=1,(((10^K4)*('[3]Discharge'!C32^N4))/100),((10^K4)*('[3]Discharge'!C32^N4))))))</f>
        <v>0.20529221927905617</v>
      </c>
      <c r="D34" s="25">
        <f>IF('[3]Discharge'!D32=0,0,IF(TRIM('[3]Discharge'!D32)="","",IF(COUNT(O6)=0,"",IF(O6=1,(((10^K4)*('[3]Discharge'!D32^N4))/100),((10^K4)*('[3]Discharge'!D32^N4))))))</f>
        <v>0.37480251781611357</v>
      </c>
      <c r="E34" s="25">
        <f>IF('[3]Discharge'!E32=0,0,IF(TRIM('[3]Discharge'!E32)="","",IF(COUNT(O6)=0,"",IF(O6=1,(((10^K4)*('[3]Discharge'!E32^N4))/100),((10^K4)*('[3]Discharge'!E32^N4))))))</f>
        <v>0.41546393461020764</v>
      </c>
      <c r="F34" s="25">
        <f>IF('[3]Discharge'!F32=0,0,IF(TRIM('[3]Discharge'!F32)="","",IF(COUNT(O6)=0,"",IF(O6=1,(((10^K4)*('[3]Discharge'!F32^N4))/100),((10^K4)*('[3]Discharge'!F32^N4))))))</f>
        <v>0.33862896514000945</v>
      </c>
      <c r="G34" s="25">
        <f>IF('[3]Discharge'!G32=0,0,IF(TRIM('[3]Discharge'!G32)="","",IF(COUNT(O6)=0,"",IF(O6=1,(((10^K4)*('[3]Discharge'!G32^N4))/100),((10^K4)*('[3]Discharge'!G32^N4))))))</f>
        <v>157.03364170447898</v>
      </c>
      <c r="H34" s="25">
        <f>IF('[3]Discharge'!H32=0,0,IF(TRIM('[3]Discharge'!H32)="","",IF(COUNT(O6)=0,"",IF(O6=1,(((10^K4)*('[3]Discharge'!H32^N4))/100),((10^K4)*('[3]Discharge'!H32^N4))))))</f>
        <v>7.414565505593677</v>
      </c>
      <c r="I34" s="25">
        <f>IF('[3]Discharge'!I32=0,0,IF(TRIM('[3]Discharge'!I32)="","",IF(COUNT(O6)=0,"",IF(O6=1,(((10^K4)*('[3]Discharge'!I32^N4))/100),((10^K4)*('[3]Discharge'!I32^N4))))))</f>
        <v>1.905805207698252</v>
      </c>
      <c r="J34" s="25">
        <f>IF('[3]Discharge'!J32=0,0,IF(TRIM('[3]Discharge'!J32)="","",IF(COUNT(O6)=0,"",IF(O6=1,(((10^K4)*('[3]Discharge'!J32^N4))/100),((10^K4)*('[3]Discharge'!J32^N4))))))</f>
        <v>0.8753511130778847</v>
      </c>
      <c r="K34" s="25">
        <f>IF('[3]Discharge'!K32=0,0,IF(TRIM('[3]Discharge'!K32)="","",IF(COUNT(O6)=0,"",IF(O6=1,(((10^K4)*('[3]Discharge'!K32^N4))/100),((10^K4)*('[3]Discharge'!K32^N4))))))</f>
        <v>0.5246703590765702</v>
      </c>
      <c r="L34" s="25">
        <f>IF('[3]Discharge'!L32=0,0,IF(TRIM('[3]Discharge'!L32)="","",IF(COUNT(O6)=0,"",IF(O6=1,(((10^K4)*('[3]Discharge'!L32^N4))/100),((10^K4)*('[3]Discharge'!L32^N4))))))</f>
        <v>0.30661380614247125</v>
      </c>
      <c r="M34" s="25">
        <f>IF('[3]Discharge'!M32=0,0,IF(TRIM('[3]Discharge'!M32)="","",IF(COUNT(O6)=0,"",IF(O6=1,(((10^K4)*('[3]Discharge'!M32^N4))/100),((10^K4)*('[3]Discharge'!M32^N4))))))</f>
        <v>0.19265274731388268</v>
      </c>
      <c r="N34" s="25">
        <f>IF('[3]Discharge'!N32=0,0,IF(TRIM('[3]Discharge'!N32)="","",IF(COUNT(O6)=0,"",IF(O6=1,(((10^K4)*('[3]Discharge'!N32^N4))/100),((10^K4)*('[3]Discharge'!N32^N4))))))</f>
        <v>0.1240527642030922</v>
      </c>
      <c r="O34" s="25">
        <f t="shared" si="0"/>
        <v>169.71154084443023</v>
      </c>
      <c r="P34" s="33"/>
      <c r="Q34" s="4"/>
    </row>
    <row r="35" spans="1:17" ht="21.75">
      <c r="A35" s="1"/>
      <c r="B35" s="24">
        <v>23</v>
      </c>
      <c r="C35" s="25">
        <f>IF('[3]Discharge'!C33=0,0,IF(TRIM('[3]Discharge'!C33)="","",IF(COUNT(O6)=0,"",IF(O6=1,(((10^K4)*('[3]Discharge'!C33^N4))/100),((10^K4)*('[3]Discharge'!C33^N4))))))</f>
        <v>0.16839209606895875</v>
      </c>
      <c r="D35" s="25">
        <f>IF('[3]Discharge'!D33=0,0,IF(TRIM('[3]Discharge'!D33)="","",IF(COUNT(O6)=0,"",IF(O6=1,(((10^K4)*('[3]Discharge'!D33^N4))/100),((10^K4)*('[3]Discharge'!D33^N4))))))</f>
        <v>0.20529221927905617</v>
      </c>
      <c r="E35" s="25">
        <f>IF('[3]Discharge'!E33=0,0,IF(TRIM('[3]Discharge'!E33)="","",IF(COUNT(O6)=0,"",IF(O6=1,(((10^K4)*('[3]Discharge'!E33^N4))/100),((10^K4)*('[3]Discharge'!E33^N4))))))</f>
        <v>0.29110837384466237</v>
      </c>
      <c r="F35" s="25">
        <f>IF('[3]Discharge'!F33=0,0,IF(TRIM('[3]Discharge'!F33)="","",IF(COUNT(O6)=0,"",IF(O6=1,(((10^K4)*('[3]Discharge'!F33^N4))/100),((10^K4)*('[3]Discharge'!F33^N4))))))</f>
        <v>0.8753511130778847</v>
      </c>
      <c r="G35" s="25">
        <f>IF('[3]Discharge'!G33=0,0,IF(TRIM('[3]Discharge'!G33)="","",IF(COUNT(O6)=0,"",IF(O6=1,(((10^K4)*('[3]Discharge'!G33^N4))/100),((10^K4)*('[3]Discharge'!G33^N4))))))</f>
        <v>74.68918305502316</v>
      </c>
      <c r="H35" s="25">
        <f>IF('[3]Discharge'!H33=0,0,IF(TRIM('[3]Discharge'!H33)="","",IF(COUNT(O6)=0,"",IF(O6=1,(((10^K4)*('[3]Discharge'!H33^N4))/100),((10^K4)*('[3]Discharge'!H33^N4))))))</f>
        <v>6.7336832259612125</v>
      </c>
      <c r="I35" s="25">
        <f>IF('[3]Discharge'!I33=0,0,IF(TRIM('[3]Discharge'!I33)="","",IF(COUNT(O6)=0,"",IF(O6=1,(((10^K4)*('[3]Discharge'!I33^N4))/100),((10^K4)*('[3]Discharge'!I33^N4))))))</f>
        <v>1.8168349898030192</v>
      </c>
      <c r="J35" s="25">
        <f>IF('[3]Discharge'!J33=0,0,IF(TRIM('[3]Discharge'!J33)="","",IF(COUNT(O6)=0,"",IF(O6=1,(((10^K4)*('[3]Discharge'!J33^N4))/100),((10^K4)*('[3]Discharge'!J33^N4))))))</f>
        <v>0.8753511130778847</v>
      </c>
      <c r="K35" s="25">
        <f>IF('[3]Discharge'!K33=0,0,IF(TRIM('[3]Discharge'!K33)="","",IF(COUNT(O6)=0,"",IF(O6=1,(((10^K4)*('[3]Discharge'!K33^N4))/100),((10^K4)*('[3]Discharge'!K33^N4))))))</f>
        <v>0.5019791436476798</v>
      </c>
      <c r="L35" s="25">
        <f>IF('[3]Discharge'!L33=0,0,IF(TRIM('[3]Discharge'!L33)="","",IF(COUNT(O6)=0,"",IF(O6=1,(((10^K4)*('[3]Discharge'!L33^N4))/100),((10^K4)*('[3]Discharge'!L33^N4))))))</f>
        <v>0.30661380614247125</v>
      </c>
      <c r="M35" s="25">
        <f>IF('[3]Discharge'!M33=0,0,IF(TRIM('[3]Discharge'!M33)="","",IF(COUNT(O6)=0,"",IF(O6=1,(((10^K4)*('[3]Discharge'!M33^N4))/100),((10^K4)*('[3]Discharge'!M33^N4))))))</f>
        <v>0.19265274731388268</v>
      </c>
      <c r="N35" s="25">
        <f>IF('[3]Discharge'!N33=0,0,IF(TRIM('[3]Discharge'!N33)="","",IF(COUNT(O6)=0,"",IF(O6=1,(((10^K4)*('[3]Discharge'!N33^N4))/100),((10^K4)*('[3]Discharge'!N33^N4))))))</f>
        <v>0.1240527642030922</v>
      </c>
      <c r="O35" s="25">
        <f t="shared" si="0"/>
        <v>86.78049464744295</v>
      </c>
      <c r="P35" s="33"/>
      <c r="Q35" s="4"/>
    </row>
    <row r="36" spans="1:17" ht="21.75">
      <c r="A36" s="1"/>
      <c r="B36" s="24">
        <v>24</v>
      </c>
      <c r="C36" s="25">
        <f>IF('[3]Discharge'!C34=0,0,IF(TRIM('[3]Discharge'!C34)="","",IF(COUNT(O6)=0,"",IF(O6=1,(((10^K4)*('[3]Discharge'!C34^N4))/100),((10^K4)*('[3]Discharge'!C34^N4))))))</f>
        <v>0.16839209606895875</v>
      </c>
      <c r="D36" s="25">
        <f>IF('[3]Discharge'!D34=0,0,IF(TRIM('[3]Discharge'!D34)="","",IF(COUNT(O6)=0,"",IF(O6=1,(((10^K4)*('[3]Discharge'!D34^N4))/100),((10^K4)*('[3]Discharge'!D34^N4))))))</f>
        <v>0.10404444236044236</v>
      </c>
      <c r="E36" s="25">
        <f>IF('[3]Discharge'!E34=0,0,IF(TRIM('[3]Discharge'!E34)="","",IF(COUNT(O6)=0,"",IF(O6=1,(((10^K4)*('[3]Discharge'!E34^N4))/100),((10^K4)*('[3]Discharge'!E34^N4))))))</f>
        <v>0.23250187339579462</v>
      </c>
      <c r="F36" s="25">
        <f>IF('[3]Discharge'!F34=0,0,IF(TRIM('[3]Discharge'!F34)="","",IF(COUNT(O6)=0,"",IF(O6=1,(((10^K4)*('[3]Discharge'!F34^N4))/100),((10^K4)*('[3]Discharge'!F34^N4))))))</f>
        <v>1.170749701421027</v>
      </c>
      <c r="G36" s="25">
        <f>IF('[3]Discharge'!G34=0,0,IF(TRIM('[3]Discharge'!G34)="","",IF(COUNT(O6)=0,"",IF(O6=1,(((10^K4)*('[3]Discharge'!G34^N4))/100),((10^K4)*('[3]Discharge'!G34^N4))))))</f>
        <v>139.49763506372403</v>
      </c>
      <c r="H36" s="25">
        <f>IF('[3]Discharge'!H34=0,0,IF(TRIM('[3]Discharge'!H34)="","",IF(COUNT(O6)=0,"",IF(O6=1,(((10^K4)*('[3]Discharge'!H34^N4))/100),((10^K4)*('[3]Discharge'!H34^N4))))))</f>
        <v>5.702059893719126</v>
      </c>
      <c r="I36" s="25">
        <f>IF('[3]Discharge'!I34=0,0,IF(TRIM('[3]Discharge'!I34)="","",IF(COUNT(O6)=0,"",IF(O6=1,(((10^K4)*('[3]Discharge'!I34^N4))/100),((10^K4)*('[3]Discharge'!I34^N4))))))</f>
        <v>1.6442755634138222</v>
      </c>
      <c r="J36" s="25">
        <f>IF('[3]Discharge'!J34=0,0,IF(TRIM('[3]Discharge'!J34)="","",IF(COUNT(O6)=0,"",IF(O6=1,(((10^K4)*('[3]Discharge'!J34^N4))/100),((10^K4)*('[3]Discharge'!J34^N4))))))</f>
        <v>0.8753511130778847</v>
      </c>
      <c r="K36" s="25">
        <f>IF('[3]Discharge'!K34=0,0,IF(TRIM('[3]Discharge'!K34)="","",IF(COUNT(O6)=0,"",IF(O6=1,(((10^K4)*('[3]Discharge'!K34^N4))/100),((10^K4)*('[3]Discharge'!K34^N4))))))</f>
        <v>0.47970972384787913</v>
      </c>
      <c r="L36" s="25">
        <f>IF('[3]Discharge'!L34=0,0,IF(TRIM('[3]Discharge'!L34)="","",IF(COUNT(O6)=0,"",IF(O6=1,(((10^K4)*('[3]Discharge'!L34^N4))/100),((10^K4)*('[3]Discharge'!L34^N4))))))</f>
        <v>0.29110837384466237</v>
      </c>
      <c r="M36" s="25">
        <f>IF('[3]Discharge'!M34=0,0,IF(TRIM('[3]Discharge'!M34)="","",IF(COUNT(O6)=0,"",IF(O6=1,(((10^K4)*('[3]Discharge'!M34^N4))/100),((10^K4)*('[3]Discharge'!M34^N4))))))</f>
        <v>0.19265274731388268</v>
      </c>
      <c r="N36" s="25">
        <f>IF('[3]Discharge'!N34=0,0,IF(TRIM('[3]Discharge'!N34)="","",IF(COUNT(O6)=0,"",IF(O6=1,(((10^K4)*('[3]Discharge'!N34^N4))/100),((10^K4)*('[3]Discharge'!N34^N4))))))</f>
        <v>0.1240527642030922</v>
      </c>
      <c r="O36" s="25">
        <f t="shared" si="0"/>
        <v>150.48253335639063</v>
      </c>
      <c r="P36" s="33"/>
      <c r="Q36" s="4"/>
    </row>
    <row r="37" spans="1:17" ht="21.75">
      <c r="A37" s="1"/>
      <c r="B37" s="24">
        <v>25</v>
      </c>
      <c r="C37" s="25">
        <f>IF('[3]Discharge'!C35=0,0,IF(TRIM('[3]Discharge'!C35)="","",IF(COUNT(O6)=0,"",IF(O6=1,(((10^K4)*('[3]Discharge'!C35^N4))/100),((10^K4)*('[3]Discharge'!C35^N4))))))</f>
        <v>0.16839209606895875</v>
      </c>
      <c r="D37" s="25">
        <f>IF('[3]Discharge'!D35=0,0,IF(TRIM('[3]Discharge'!D35)="","",IF(COUNT(O6)=0,"",IF(O6=1,(((10^K4)*('[3]Discharge'!D35^N4))/100),((10^K4)*('[3]Discharge'!D35^N4))))))</f>
        <v>0.11386443821407699</v>
      </c>
      <c r="E37" s="25">
        <f>IF('[3]Discharge'!E35=0,0,IF(TRIM('[3]Discharge'!E35)="","",IF(COUNT(O6)=0,"",IF(O6=1,(((10^K4)*('[3]Discharge'!E35^N4))/100),((10^K4)*('[3]Discharge'!E35^N4))))))</f>
        <v>0.19265274731388268</v>
      </c>
      <c r="F37" s="25">
        <f>IF('[3]Discharge'!F35=0,0,IF(TRIM('[3]Discharge'!F35)="","",IF(COUNT(O6)=0,"",IF(O6=1,(((10^K4)*('[3]Discharge'!F35^N4))/100),((10^K4)*('[3]Discharge'!F35^N4))))))</f>
        <v>2.9989014333123754</v>
      </c>
      <c r="G37" s="25">
        <f>IF('[3]Discharge'!G35=0,0,IF(TRIM('[3]Discharge'!G35)="","",IF(COUNT(O6)=0,"",IF(O6=1,(((10^K4)*('[3]Discharge'!G35^N4))/100),((10^K4)*('[3]Discharge'!G35^N4))))))</f>
        <v>207.00565079673012</v>
      </c>
      <c r="H37" s="25">
        <f>IF('[3]Discharge'!H35=0,0,IF(TRIM('[3]Discharge'!H35)="","",IF(COUNT(O6)=0,"",IF(O6=1,(((10^K4)*('[3]Discharge'!H35^N4))/100),((10^K4)*('[3]Discharge'!H35^N4))))))</f>
        <v>4.67763751441255</v>
      </c>
      <c r="I37" s="25">
        <f>IF('[3]Discharge'!I35=0,0,IF(TRIM('[3]Discharge'!I35)="","",IF(COUNT(O6)=0,"",IF(O6=1,(((10^K4)*('[3]Discharge'!I35^N4))/100),((10^K4)*('[3]Discharge'!I35^N4))))))</f>
        <v>1.6022673394662055</v>
      </c>
      <c r="J37" s="25">
        <f>IF('[3]Discharge'!J35=0,0,IF(TRIM('[3]Discharge'!J35)="","",IF(COUNT(O6)=0,"",IF(O6=1,(((10^K4)*('[3]Discharge'!J35^N4))/100),((10^K4)*('[3]Discharge'!J35^N4))))))</f>
        <v>0.8753511130778847</v>
      </c>
      <c r="K37" s="25">
        <f>IF('[3]Discharge'!K35=0,0,IF(TRIM('[3]Discharge'!K35)="","",IF(COUNT(O6)=0,"",IF(O6=1,(((10^K4)*('[3]Discharge'!K35^N4))/100),((10^K4)*('[3]Discharge'!K35^N4))))))</f>
        <v>0.47970972384787913</v>
      </c>
      <c r="L37" s="25">
        <f>IF('[3]Discharge'!L35=0,0,IF(TRIM('[3]Discharge'!L35)="","",IF(COUNT(O6)=0,"",IF(O6=1,(((10^K4)*('[3]Discharge'!L35^N4))/100),((10^K4)*('[3]Discharge'!L35^N4))))))</f>
        <v>0.27594145294482064</v>
      </c>
      <c r="M37" s="25">
        <f>IF('[3]Discharge'!M35=0,0,IF(TRIM('[3]Discharge'!M35)="","",IF(COUNT(O6)=0,"",IF(O6=1,(((10^K4)*('[3]Discharge'!M35^N4))/100),((10^K4)*('[3]Discharge'!M35^N4))))))</f>
        <v>0.19265274731388268</v>
      </c>
      <c r="N37" s="25">
        <f>IF('[3]Discharge'!N35=0,0,IF(TRIM('[3]Discharge'!N35)="","",IF(COUNT(O6)=0,"",IF(O6=1,(((10^K4)*('[3]Discharge'!N35^N4))/100),((10^K4)*('[3]Discharge'!N35^N4))))))</f>
        <v>0.1240527642030922</v>
      </c>
      <c r="O37" s="25">
        <f t="shared" si="0"/>
        <v>218.70707416690573</v>
      </c>
      <c r="P37" s="33"/>
      <c r="Q37" s="4"/>
    </row>
    <row r="38" spans="1:17" ht="21.75">
      <c r="A38" s="1"/>
      <c r="B38" s="24">
        <v>26</v>
      </c>
      <c r="C38" s="25">
        <f>IF('[3]Discharge'!C36=0,0,IF(TRIM('[3]Discharge'!C36)="","",IF(COUNT(O6)=0,"",IF(O6=1,(((10^K4)*('[3]Discharge'!C36^N4))/100),((10^K4)*('[3]Discharge'!C36^N4))))))</f>
        <v>0.20529221927905617</v>
      </c>
      <c r="D38" s="25">
        <f>IF('[3]Discharge'!D36=0,0,IF(TRIM('[3]Discharge'!D36)="","",IF(COUNT(O6)=0,"",IF(O6=1,(((10^K4)*('[3]Discharge'!D36^N4))/100),((10^K4)*('[3]Discharge'!D36^N4))))))</f>
        <v>0.29110837384466237</v>
      </c>
      <c r="E38" s="25">
        <f>IF('[3]Discharge'!E36=0,0,IF(TRIM('[3]Discharge'!E36)="","",IF(COUNT(O6)=0,"",IF(O6=1,(((10^K4)*('[3]Discharge'!E36^N4))/100),((10^K4)*('[3]Discharge'!E36^N4))))))</f>
        <v>0.21871975914595052</v>
      </c>
      <c r="F38" s="25">
        <f>IF('[3]Discharge'!F36=0,0,IF(TRIM('[3]Discharge'!F36)="","",IF(COUNT(O6)=0,"",IF(O6=1,(((10^K4)*('[3]Discharge'!F36^N4))/100),((10^K4)*('[3]Discharge'!F36^N4))))))</f>
        <v>2.9989014333123754</v>
      </c>
      <c r="G38" s="25">
        <f>IF('[3]Discharge'!G36=0,0,IF(TRIM('[3]Discharge'!G36)="","",IF(COUNT(O6)=0,"",IF(O6=1,(((10^K4)*('[3]Discharge'!G36^N4))/100),((10^K4)*('[3]Discharge'!G36^N4))))))</f>
        <v>176.02920069395697</v>
      </c>
      <c r="H38" s="25">
        <f>IF('[3]Discharge'!H36=0,0,IF(TRIM('[3]Discharge'!H36)="","",IF(COUNT(O6)=0,"",IF(O6=1,(((10^K4)*('[3]Discharge'!H36^N4))/100),((10^K4)*('[3]Discharge'!H36^N4))))))</f>
        <v>4.1976233006826655</v>
      </c>
      <c r="I38" s="25">
        <f>IF('[3]Discharge'!I36=0,0,IF(TRIM('[3]Discharge'!I36)="","",IF(COUNT(O6)=0,"",IF(O6=1,(((10^K4)*('[3]Discharge'!I36^N4))/100),((10^K4)*('[3]Discharge'!I36^N4))))))</f>
        <v>1.6022673394662055</v>
      </c>
      <c r="J38" s="25">
        <f>IF('[3]Discharge'!J36=0,0,IF(TRIM('[3]Discharge'!J36)="","",IF(COUNT(O6)=0,"",IF(O6=1,(((10^K4)*('[3]Discharge'!J36^N4))/100),((10^K4)*('[3]Discharge'!J36^N4))))))</f>
        <v>0.8447680513377768</v>
      </c>
      <c r="K38" s="25">
        <f>IF('[3]Discharge'!K36=0,0,IF(TRIM('[3]Discharge'!K36)="","",IF(COUNT(O6)=0,"",IF(O6=1,(((10^K4)*('[3]Discharge'!K36^N4))/100),((10^K4)*('[3]Discharge'!K36^N4))))))</f>
        <v>0.4578652144614188</v>
      </c>
      <c r="L38" s="25">
        <f>IF('[3]Discharge'!L36=0,0,IF(TRIM('[3]Discharge'!L36)="","",IF(COUNT(O6)=0,"",IF(O6=1,(((10^K4)*('[3]Discharge'!L36^N4))/100),((10^K4)*('[3]Discharge'!L36^N4))))))</f>
        <v>0.2611159931664433</v>
      </c>
      <c r="M38" s="25">
        <f>IF('[3]Discharge'!M36=0,0,IF(TRIM('[3]Discharge'!M36)="","",IF(COUNT(O6)=0,"",IF(O6=1,(((10^K4)*('[3]Discharge'!M36^N4))/100),((10^K4)*('[3]Discharge'!M36^N4))))))</f>
        <v>0.19265274731388268</v>
      </c>
      <c r="N38" s="25">
        <f>IF('[3]Discharge'!N36=0,0,IF(TRIM('[3]Discharge'!N36)="","",IF(COUNT(O6)=0,"",IF(O6=1,(((10^K4)*('[3]Discharge'!N36^N4))/100),((10^K4)*('[3]Discharge'!N36^N4))))))</f>
        <v>0.1240527642030922</v>
      </c>
      <c r="O38" s="25">
        <f t="shared" si="0"/>
        <v>187.4235678901705</v>
      </c>
      <c r="P38" s="33"/>
      <c r="Q38" s="4"/>
    </row>
    <row r="39" spans="1:17" ht="21.75">
      <c r="A39" s="1"/>
      <c r="B39" s="24">
        <v>27</v>
      </c>
      <c r="C39" s="25">
        <f>IF('[3]Discharge'!C37=0,0,IF(TRIM('[3]Discharge'!C37)="","",IF(COUNT(O6)=0,"",IF(O6=1,(((10^K4)*('[3]Discharge'!C37^N4))/100),((10^K4)*('[3]Discharge'!C37^N4))))))</f>
        <v>0.19265274731388268</v>
      </c>
      <c r="D39" s="25">
        <f>IF('[3]Discharge'!D37=0,0,IF(TRIM('[3]Discharge'!D37)="","",IF(COUNT(O6)=0,"",IF(O6=1,(((10^K4)*('[3]Discharge'!D37^N4))/100),((10^K4)*('[3]Discharge'!D37^N4))))))</f>
        <v>0.33862896514000945</v>
      </c>
      <c r="E39" s="25">
        <f>IF('[3]Discharge'!E37=0,0,IF(TRIM('[3]Discharge'!E37)="","",IF(COUNT(O6)=0,"",IF(O6=1,(((10^K4)*('[3]Discharge'!E37^N4))/100),((10^K4)*('[3]Discharge'!E37^N4))))))</f>
        <v>0.6486359542241749</v>
      </c>
      <c r="F39" s="25">
        <f>IF('[3]Discharge'!F37=0,0,IF(TRIM('[3]Discharge'!F37)="","",IF(COUNT(O6)=0,"",IF(O6=1,(((10^K4)*('[3]Discharge'!F37^N4))/100),((10^K4)*('[3]Discharge'!F37^N4))))))</f>
        <v>8.634415694993205</v>
      </c>
      <c r="G39" s="25">
        <f>IF('[3]Discharge'!G37=0,0,IF(TRIM('[3]Discharge'!G37)="","",IF(COUNT(O6)=0,"",IF(O6=1,(((10^K4)*('[3]Discharge'!G37^N4))/100),((10^K4)*('[3]Discharge'!G37^N4))))))</f>
        <v>113.72251587536292</v>
      </c>
      <c r="H39" s="25">
        <f>IF('[3]Discharge'!H37=0,0,IF(TRIM('[3]Discharge'!H37)="","",IF(COUNT(O6)=0,"",IF(O6=1,(((10^K4)*('[3]Discharge'!H37^N4))/100),((10^K4)*('[3]Discharge'!H37^N4))))))</f>
        <v>4.387015289730636</v>
      </c>
      <c r="I39" s="25">
        <f>IF('[3]Discharge'!I37=0,0,IF(TRIM('[3]Discharge'!I37)="","",IF(COUNT(O6)=0,"",IF(O6=1,(((10^K4)*('[3]Discharge'!I37^N4))/100),((10^K4)*('[3]Discharge'!I37^N4))))))</f>
        <v>1.6022673394662055</v>
      </c>
      <c r="J39" s="25">
        <f>IF('[3]Discharge'!J37=0,0,IF(TRIM('[3]Discharge'!J37)="","",IF(COUNT(O6)=0,"",IF(O6=1,(((10^K4)*('[3]Discharge'!J37^N4))/100),((10^K4)*('[3]Discharge'!J37^N4))))))</f>
        <v>0.8154288702972886</v>
      </c>
      <c r="K39" s="25">
        <f>IF('[3]Discharge'!K37=0,0,IF(TRIM('[3]Discharge'!K37)="","",IF(COUNT(O6)=0,"",IF(O6=1,(((10^K4)*('[3]Discharge'!K37^N4))/100),((10^K4)*('[3]Discharge'!K37^N4))))))</f>
        <v>0.4578652144614188</v>
      </c>
      <c r="L39" s="25">
        <f>IF('[3]Discharge'!L37=0,0,IF(TRIM('[3]Discharge'!L37)="","",IF(COUNT(O6)=0,"",IF(O6=1,(((10^K4)*('[3]Discharge'!L37^N4))/100),((10^K4)*('[3]Discharge'!L37^N4))))))</f>
        <v>0.2611159931664433</v>
      </c>
      <c r="M39" s="25">
        <f>IF('[3]Discharge'!M37=0,0,IF(TRIM('[3]Discharge'!M37)="","",IF(COUNT(O6)=0,"",IF(O6=1,(((10^K4)*('[3]Discharge'!M37^N4))/100),((10^K4)*('[3]Discharge'!M37^N4))))))</f>
        <v>0.19265274731388268</v>
      </c>
      <c r="N39" s="25">
        <f>IF('[3]Discharge'!N37=0,0,IF(TRIM('[3]Discharge'!N37)="","",IF(COUNT(O6)=0,"",IF(O6=1,(((10^K4)*('[3]Discharge'!N37^N4))/100),((10^K4)*('[3]Discharge'!N37^N4))))))</f>
        <v>0.1240527642030922</v>
      </c>
      <c r="O39" s="25">
        <f t="shared" si="0"/>
        <v>131.37724745567314</v>
      </c>
      <c r="P39" s="33"/>
      <c r="Q39" s="4"/>
    </row>
    <row r="40" spans="1:17" ht="21.75">
      <c r="A40" s="1"/>
      <c r="B40" s="24">
        <v>28</v>
      </c>
      <c r="C40" s="25">
        <f>IF('[3]Discharge'!C38=0,0,IF(TRIM('[3]Discharge'!C38)="","",IF(COUNT(O6)=0,"",IF(O6=1,(((10^K4)*('[3]Discharge'!C38^N4))/100),((10^K4)*('[3]Discharge'!C38^N4))))))</f>
        <v>0.21871975914595052</v>
      </c>
      <c r="D40" s="25">
        <f>IF('[3]Discharge'!D38=0,0,IF(TRIM('[3]Discharge'!D38)="","",IF(COUNT(O6)=0,"",IF(O6=1,(((10^K4)*('[3]Discharge'!D38^N4))/100),((10^K4)*('[3]Discharge'!D38^N4))))))</f>
        <v>0.19265274731388268</v>
      </c>
      <c r="E40" s="25">
        <f>IF('[3]Discharge'!E38=0,0,IF(TRIM('[3]Discharge'!E38)="","",IF(COUNT(O6)=0,"",IF(O6=1,(((10^K4)*('[3]Discharge'!E38^N4))/100),((10^K4)*('[3]Discharge'!E38^N4))))))</f>
        <v>0.37480251781611357</v>
      </c>
      <c r="F40" s="25">
        <f>IF('[3]Discharge'!F38=0,0,IF(TRIM('[3]Discharge'!F38)="","",IF(COUNT(O6)=0,"",IF(O6=1,(((10^K4)*('[3]Discharge'!F38^N4))/100),((10^K4)*('[3]Discharge'!F38^N4))))))</f>
        <v>3.3606859148026653</v>
      </c>
      <c r="G40" s="25">
        <f>IF('[3]Discharge'!G38=0,0,IF(TRIM('[3]Discharge'!G38)="","",IF(COUNT(O6)=0,"",IF(O6=1,(((10^K4)*('[3]Discharge'!G38^N4))/100),((10^K4)*('[3]Discharge'!G38^N4))))))</f>
        <v>126.72542574100991</v>
      </c>
      <c r="H40" s="25">
        <f>IF('[3]Discharge'!H38=0,0,IF(TRIM('[3]Discharge'!H38)="","",IF(COUNT(O6)=0,"",IF(O6=1,(((10^K4)*('[3]Discharge'!H38^N4))/100),((10^K4)*('[3]Discharge'!H38^N4))))))</f>
        <v>7.704655416513694</v>
      </c>
      <c r="I40" s="25">
        <f>IF('[3]Discharge'!I38=0,0,IF(TRIM('[3]Discharge'!I38)="","",IF(COUNT(O6)=0,"",IF(O6=1,(((10^K4)*('[3]Discharge'!I38^N4))/100),((10^K4)*('[3]Discharge'!I38^N4))))))</f>
        <v>1.6022673394662055</v>
      </c>
      <c r="J40" s="25">
        <f>IF('[3]Discharge'!J38=0,0,IF(TRIM('[3]Discharge'!J38)="","",IF(COUNT(O6)=0,"",IF(O6=1,(((10^K4)*('[3]Discharge'!J38^N4))/100),((10^K4)*('[3]Discharge'!J38^N4))))))</f>
        <v>0.8154288702972886</v>
      </c>
      <c r="K40" s="25">
        <f>IF('[3]Discharge'!K38=0,0,IF(TRIM('[3]Discharge'!K38)="","",IF(COUNT(O6)=0,"",IF(O6=1,(((10^K4)*('[3]Discharge'!K38^N4))/100),((10^K4)*('[3]Discharge'!K38^N4))))))</f>
        <v>0.4578652144614188</v>
      </c>
      <c r="L40" s="25">
        <f>IF('[3]Discharge'!L38=0,0,IF(TRIM('[3]Discharge'!L38)="","",IF(COUNT(O6)=0,"",IF(O6=1,(((10^K4)*('[3]Discharge'!L38^N4))/100),((10^K4)*('[3]Discharge'!L38^N4))))))</f>
        <v>0.2611159931664433</v>
      </c>
      <c r="M40" s="25">
        <f>IF('[3]Discharge'!M38=0,0,IF(TRIM('[3]Discharge'!M38)="","",IF(COUNT(O6)=0,"",IF(O6=1,(((10^K4)*('[3]Discharge'!M38^N4))/100),((10^K4)*('[3]Discharge'!M38^N4))))))</f>
        <v>0.19265274731388268</v>
      </c>
      <c r="N40" s="25">
        <f>IF('[3]Discharge'!N38=0,0,IF(TRIM('[3]Discharge'!N38)="","",IF(COUNT(O6)=0,"",IF(O6=1,(((10^K4)*('[3]Discharge'!N38^N4))/100),((10^K4)*('[3]Discharge'!N38^N4))))))</f>
        <v>0.1240527642030922</v>
      </c>
      <c r="O40" s="25">
        <f t="shared" si="0"/>
        <v>142.03032502551056</v>
      </c>
      <c r="P40" s="33"/>
      <c r="Q40" s="4"/>
    </row>
    <row r="41" spans="1:17" ht="21.75">
      <c r="A41" s="1"/>
      <c r="B41" s="24">
        <v>29</v>
      </c>
      <c r="C41" s="25">
        <f>IF('[3]Discharge'!C39=0,0,IF(TRIM('[3]Discharge'!C39)="","",IF(COUNT(O6)=0,"",IF(O6=1,(((10^K4)*('[3]Discharge'!C39^N4))/100),((10^K4)*('[3]Discharge'!C39^N4))))))</f>
        <v>0.21871975914595052</v>
      </c>
      <c r="D41" s="25">
        <f>IF('[3]Discharge'!D39=0,0,IF(TRIM('[3]Discharge'!D39)="","",IF(COUNT(O6)=0,"",IF(O6=1,(((10^K4)*('[3]Discharge'!D39^N4))/100),((10^K4)*('[3]Discharge'!D39^N4))))))</f>
        <v>0.1455143753291855</v>
      </c>
      <c r="E41" s="25">
        <f>IF('[3]Discharge'!E39=0,0,IF(TRIM('[3]Discharge'!E39)="","",IF(COUNT(O6)=0,"",IF(O6=1,(((10^K4)*('[3]Discharge'!E39^N4))/100),((10^K4)*('[3]Discharge'!E39^N4))))))</f>
        <v>0.27594145294482064</v>
      </c>
      <c r="F41" s="25">
        <f>IF('[3]Discharge'!F39=0,0,IF(TRIM('[3]Discharge'!F39)="","",IF(COUNT(O6)=0,"",IF(O6=1,(((10^K4)*('[3]Discharge'!F39^N4))/100),((10^K4)*('[3]Discharge'!F39^N4))))))</f>
        <v>2.3157480356404685</v>
      </c>
      <c r="G41" s="25">
        <f>IF('[3]Discharge'!G39=0,0,IF(TRIM('[3]Discharge'!G39)="","",IF(COUNT(O6)=0,"",IF(O6=1,(((10^K4)*('[3]Discharge'!G39^N4))/100),((10^K4)*('[3]Discharge'!G39^N4))))))</f>
        <v>96.55530625781718</v>
      </c>
      <c r="H41" s="25">
        <f>IF('[3]Discharge'!H39=0,0,IF(TRIM('[3]Discharge'!H39)="","",IF(COUNT(O6)=0,"",IF(O6=1,(((10^K4)*('[3]Discharge'!H39^N4))/100),((10^K4)*('[3]Discharge'!H39^N4))))))</f>
        <v>5.094151381913623</v>
      </c>
      <c r="I41" s="25">
        <f>IF('[3]Discharge'!I39=0,0,IF(TRIM('[3]Discharge'!I39)="","",IF(COUNT(O6)=0,"",IF(O6=1,(((10^K4)*('[3]Discharge'!I39^N4))/100),((10^K4)*('[3]Discharge'!I39^N4))))))</f>
        <v>1.5607155371395585</v>
      </c>
      <c r="J41" s="25">
        <f>IF('[3]Discharge'!J39=0,0,IF(TRIM('[3]Discharge'!J39)="","",IF(COUNT(O6)=0,"",IF(O6=1,(((10^K4)*('[3]Discharge'!J39^N4))/100),((10^K4)*('[3]Discharge'!J39^N4))))))</f>
        <v>0.786525410307605</v>
      </c>
      <c r="K41" s="25">
        <f>IF('[3]Discharge'!K39=0,0,IF(TRIM('[3]Discharge'!K39)="","",IF(COUNT(O6)=0,"",IF(O6=1,(((10^K4)*('[3]Discharge'!K39^N4))/100),((10^K4)*('[3]Discharge'!K39^N4))))))</f>
        <v>0.4578652144614188</v>
      </c>
      <c r="L41" s="25">
        <f>IF('[3]Discharge'!L39=0,0,IF(TRIM('[3]Discharge'!L39)="","",IF(COUNT(O6)=0,"",IF(O6=1,(((10^K4)*('[3]Discharge'!L39^N4))/100),((10^K4)*('[3]Discharge'!L39^N4))))))</f>
        <v>0.2611159931664433</v>
      </c>
      <c r="M41" s="25">
        <f>IF('[3]Discharge'!M39=0,0,IF(TRIM('[3]Discharge'!M39)="","",IF(COUNT(O6)=0,"",IF(O6=1,(((10^K4)*('[3]Discharge'!M39^N4))/100),((10^K4)*('[3]Discharge'!M39^N4))))))</f>
        <v>0.19265274731389329</v>
      </c>
      <c r="N41" s="25">
        <f>IF('[3]Discharge'!N39=0,0,IF(TRIM('[3]Discharge'!N39)="","",IF(COUNT(O6)=0,"",IF(O6=1,(((10^K4)*('[3]Discharge'!N39^N4))/100),((10^K4)*('[3]Discharge'!N39^N4))))))</f>
        <v>0.1240527642030922</v>
      </c>
      <c r="O41" s="25">
        <f t="shared" si="0"/>
        <v>107.98830892938324</v>
      </c>
      <c r="P41" s="33"/>
      <c r="Q41" s="4"/>
    </row>
    <row r="42" spans="1:17" ht="21.75">
      <c r="A42" s="1"/>
      <c r="B42" s="24">
        <v>30</v>
      </c>
      <c r="C42" s="25">
        <f>IF('[3]Discharge'!C40=0,0,IF(TRIM('[3]Discharge'!C40)="","",IF(COUNT(O6)=0,"",IF(O6=1,(((10^K4)*('[3]Discharge'!C40^N4))/100),((10^K4)*('[3]Discharge'!C40^N4))))))</f>
        <v>0.24663506589039333</v>
      </c>
      <c r="D42" s="25">
        <f>IF('[3]Discharge'!D40=0,0,IF(TRIM('[3]Discharge'!D40)="","",IF(COUNT(O6)=0,"",IF(O6=1,(((10^K4)*('[3]Discharge'!D40^N4))/100),((10^K4)*('[3]Discharge'!D40^N4))))))</f>
        <v>0.16839209606895875</v>
      </c>
      <c r="E42" s="25">
        <f>IF('[3]Discharge'!E40=0,0,IF(TRIM('[3]Discharge'!E40)="","",IF(COUNT(O6)=0,"",IF(O6=1,(((10^K4)*('[3]Discharge'!E40^N4))/100),((10^K4)*('[3]Discharge'!E40^N4))))))</f>
        <v>0.20529221927905617</v>
      </c>
      <c r="F42" s="25">
        <f>IF('[3]Discharge'!F40=0,0,IF(TRIM('[3]Discharge'!F40)="","",IF(COUNT(O6)=0,"",IF(O6=1,(((10^K4)*('[3]Discharge'!F40^N4))/100),((10^K4)*('[3]Discharge'!F40^N4))))))</f>
        <v>1.6022673394662055</v>
      </c>
      <c r="G42" s="25">
        <f>IF('[3]Discharge'!G40=0,0,IF(TRIM('[3]Discharge'!G40)="","",IF(COUNT(O6)=0,"",IF(O6=1,(((10^K4)*('[3]Discharge'!G40^N4))/100),((10^K4)*('[3]Discharge'!G40^N4))))))</f>
        <v>66.97779400056669</v>
      </c>
      <c r="H42" s="25">
        <f>IF('[3]Discharge'!H40=0,0,IF(TRIM('[3]Discharge'!H40)="","",IF(COUNT(O6)=0,"",IF(O6=1,(((10^K4)*('[3]Discharge'!H40^N4))/100),((10^K4)*('[3]Discharge'!H40^N4))))))</f>
        <v>4.1976233006826655</v>
      </c>
      <c r="I42" s="25">
        <f>IF('[3]Discharge'!I40=0,0,IF(TRIM('[3]Discharge'!I40)="","",IF(COUNT(O6)=0,"",IF(O6=1,(((10^K4)*('[3]Discharge'!I40^N4))/100),((10^K4)*('[3]Discharge'!I40^N4))))))</f>
        <v>1.5196221048623713</v>
      </c>
      <c r="J42" s="25">
        <f>IF('[3]Discharge'!J40=0,0,IF(TRIM('[3]Discharge'!J40)="","",IF(COUNT(O6)=0,"",IF(O6=1,(((10^K4)*('[3]Discharge'!J40^N4))/100),((10^K4)*('[3]Discharge'!J40^N4))))))</f>
        <v>0.786525410307605</v>
      </c>
      <c r="K42" s="25">
        <f>IF('[3]Discharge'!K40=0,0,IF(TRIM('[3]Discharge'!K40)="","",IF(COUNT(O6)=0,"",IF(O6=1,(((10^K4)*('[3]Discharge'!K40^N4))/100),((10^K4)*('[3]Discharge'!K40^N4))))))</f>
        <v>0.4578652144614188</v>
      </c>
      <c r="L42" s="25">
        <f>IF('[3]Discharge'!L40=0,0,IF(TRIM('[3]Discharge'!L40)="","",IF(COUNT(O6)=0,"",IF(O6=1,(((10^K4)*('[3]Discharge'!L40^N4))/100),((10^K4)*('[3]Discharge'!L40^N4))))))</f>
        <v>0.2611159931664433</v>
      </c>
      <c r="M42" s="25"/>
      <c r="N42" s="25">
        <f>IF('[3]Discharge'!N40=0,0,IF(TRIM('[3]Discharge'!N40)="","",IF(COUNT(O6)=0,"",IF(O6=1,(((10^K4)*('[3]Discharge'!N40^N4))/100),((10^K4)*('[3]Discharge'!N40^N4))))))</f>
        <v>0.1240527642030922</v>
      </c>
      <c r="O42" s="25">
        <f>IF(AND(C42="",D42="",E42="",F42="",G42="",H42="",I42="",J42="",K42="",L42="",M42="",N42=""),"",SUM(C42:N42))</f>
        <v>76.5471855089549</v>
      </c>
      <c r="P42" s="33"/>
      <c r="Q42" s="4"/>
    </row>
    <row r="43" spans="1:17" ht="21.75">
      <c r="A43" s="1"/>
      <c r="B43" s="24">
        <v>31</v>
      </c>
      <c r="C43" s="25"/>
      <c r="D43" s="25">
        <f>IF('[3]Discharge'!D41=0,0,IF(TRIM('[3]Discharge'!D41)="","",IF(COUNT(O6)=0,"",IF(O6=1,(((10^K4)*('[3]Discharge'!D41^N4))/100),((10^K4)*('[3]Discharge'!D41^N4))))))</f>
        <v>0.35513332959482424</v>
      </c>
      <c r="E43" s="25"/>
      <c r="F43" s="25">
        <f>IF('[3]Discharge'!F41=0,0,IF(TRIM('[3]Discharge'!F41)="","",IF(COUNT(O6)=0,"",IF(O6=1,(((10^K4)*('[3]Discharge'!F41^N4))/100),((10^K4)*('[3]Discharge'!F41^N4))))))</f>
        <v>138.68435595318286</v>
      </c>
      <c r="G43" s="25">
        <f>IF('[3]Discharge'!G41=0,0,IF(TRIM('[3]Discharge'!G41)="","",IF(COUNT(O6)=0,"",IF(O6=1,(((10^K4)*('[3]Discharge'!G41^N4))/100),((10^K4)*('[3]Discharge'!G41^N4))))))</f>
        <v>67.97890458850041</v>
      </c>
      <c r="H43" s="25"/>
      <c r="I43" s="25">
        <f>IF('[3]Discharge'!I41=0,0,IF(TRIM('[3]Discharge'!I41)="","",IF(COUNT(O6)=0,"",IF(O6=1,(((10^K4)*('[3]Discharge'!I41^N4))/100),((10^K4)*('[3]Discharge'!I41^N4))))))</f>
        <v>1.5607155371395585</v>
      </c>
      <c r="J43" s="25"/>
      <c r="K43" s="25">
        <f>IF('[3]Discharge'!K41=0,0,IF(TRIM('[3]Discharge'!K41)="","",IF(COUNT(O6)=0,"",IF(O6=1,(((10^K4)*('[3]Discharge'!K41^N4))/100),((10^K4)*('[3]Discharge'!K41^N4))))))</f>
        <v>0.4578652144614188</v>
      </c>
      <c r="L43" s="25">
        <f>IF(TRIM('[3]Discharge'!L41)="","",IF(COUNT(O6)=0,"",IF(O6=1,(((10^K4)*('[3]Discharge'!L41^N4))/100),((10^K4)*('[3]Discharge'!L41^N4)))))</f>
        <v>0.2611159931664433</v>
      </c>
      <c r="M43" s="25"/>
      <c r="N43" s="27">
        <f>IF('[3]Discharge'!N41=0,0,IF(TRIM('[3]Discharge'!N41)="","",IF(COUNT(O6)=0,"",IF(O6=1,(((10^K4)*('[3]Discharge'!N41^N4))/100),((10^K4)*('[3]Discharge'!N41^N4))))))</f>
        <v>0.1240527642030922</v>
      </c>
      <c r="O43" s="25">
        <f t="shared" si="0"/>
        <v>209.4221433802486</v>
      </c>
      <c r="P43" s="33"/>
      <c r="Q43" s="4"/>
    </row>
    <row r="44" spans="1:17" ht="21.75">
      <c r="A44" s="1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4"/>
    </row>
    <row r="45" spans="1:16" ht="21.75">
      <c r="A45" s="1"/>
      <c r="B45" s="2" t="s">
        <v>28</v>
      </c>
      <c r="C45" s="25">
        <f>IF(COUNT(C11:C43)=0,"",SUM(C11:C43))</f>
        <v>6.597603172516223</v>
      </c>
      <c r="D45" s="25">
        <f aca="true" t="shared" si="1" ref="D45:M45">IF(COUNT(D11:D43)=0,"",SUM(D11:D43))</f>
        <v>6.096512265056072</v>
      </c>
      <c r="E45" s="25">
        <f t="shared" si="1"/>
        <v>20.883627020224413</v>
      </c>
      <c r="F45" s="25">
        <f t="shared" si="1"/>
        <v>176.06465164143992</v>
      </c>
      <c r="G45" s="25">
        <f t="shared" si="1"/>
        <v>2962.690484719829</v>
      </c>
      <c r="H45" s="25">
        <f t="shared" si="1"/>
        <v>836.3860058266717</v>
      </c>
      <c r="I45" s="25">
        <f t="shared" si="1"/>
        <v>82.72060820334927</v>
      </c>
      <c r="J45" s="25">
        <f t="shared" si="1"/>
        <v>32.58912276759443</v>
      </c>
      <c r="K45" s="25">
        <f t="shared" si="1"/>
        <v>17.870578787923243</v>
      </c>
      <c r="L45" s="25">
        <f t="shared" si="1"/>
        <v>10.445549744949544</v>
      </c>
      <c r="M45" s="25">
        <f t="shared" si="1"/>
        <v>6.162809452322755</v>
      </c>
      <c r="N45" s="25">
        <f>IF(COUNT(N11:N43)=0,"",SUM(N11:N43))</f>
        <v>4.428281725475043</v>
      </c>
      <c r="O45" s="35">
        <f>IF(COUNT(C45:N45)=0,"",SUM(C45:N45))</f>
        <v>4162.935835327353</v>
      </c>
      <c r="P45" s="30" t="s">
        <v>29</v>
      </c>
    </row>
    <row r="46" spans="1:17" ht="21.75">
      <c r="A46" s="1"/>
      <c r="B46" s="2" t="s">
        <v>30</v>
      </c>
      <c r="C46" s="25">
        <f>IF(COUNT(C11:C43)=0,"",AVERAGE(C11:C43))</f>
        <v>0.21992010575054077</v>
      </c>
      <c r="D46" s="25">
        <f aca="true" t="shared" si="2" ref="D46:N46">IF(COUNT(D11:D43)=0,"",AVERAGE(D11:D43))</f>
        <v>0.19666168596955072</v>
      </c>
      <c r="E46" s="25">
        <f t="shared" si="2"/>
        <v>0.6961209006741471</v>
      </c>
      <c r="F46" s="25">
        <f t="shared" si="2"/>
        <v>5.679504891659352</v>
      </c>
      <c r="G46" s="25">
        <f t="shared" si="2"/>
        <v>95.57066079741384</v>
      </c>
      <c r="H46" s="25">
        <f t="shared" si="2"/>
        <v>27.879533527555726</v>
      </c>
      <c r="I46" s="25">
        <f t="shared" si="2"/>
        <v>2.6684067162370733</v>
      </c>
      <c r="J46" s="25">
        <f t="shared" si="2"/>
        <v>1.0863040922531477</v>
      </c>
      <c r="K46" s="25">
        <f t="shared" si="2"/>
        <v>0.576470283481395</v>
      </c>
      <c r="L46" s="25">
        <f t="shared" si="2"/>
        <v>0.3369532175790175</v>
      </c>
      <c r="M46" s="25">
        <f t="shared" si="2"/>
        <v>0.21251067076975017</v>
      </c>
      <c r="N46" s="25">
        <f t="shared" si="2"/>
        <v>0.14284779759596913</v>
      </c>
      <c r="O46" s="25">
        <f>IF(COUNT(C46:N46)=0,"",SUM(C46:N46))</f>
        <v>135.26589468693953</v>
      </c>
      <c r="P46" s="33"/>
      <c r="Q46" s="4"/>
    </row>
    <row r="47" spans="1:17" ht="21.75">
      <c r="A47" s="1"/>
      <c r="B47" s="2" t="s">
        <v>31</v>
      </c>
      <c r="C47" s="25">
        <f>IF(COUNT(C11:C43)=0,"",MAX(C11:C43))</f>
        <v>0.3949139636160052</v>
      </c>
      <c r="D47" s="25">
        <f aca="true" t="shared" si="3" ref="D47:N47">IF(COUNT(D11:D43)=0,"",MAX(D11:D43))</f>
        <v>0.37480251781611357</v>
      </c>
      <c r="E47" s="25">
        <f t="shared" si="3"/>
        <v>2.6031292151651346</v>
      </c>
      <c r="F47" s="25">
        <f t="shared" si="3"/>
        <v>138.68435595318286</v>
      </c>
      <c r="G47" s="25">
        <f t="shared" si="3"/>
        <v>278.66378445029784</v>
      </c>
      <c r="H47" s="25">
        <f t="shared" si="3"/>
        <v>136.25648516201124</v>
      </c>
      <c r="I47" s="25">
        <f t="shared" si="3"/>
        <v>4.579896265931215</v>
      </c>
      <c r="J47" s="25">
        <f t="shared" si="3"/>
        <v>1.5607155371395585</v>
      </c>
      <c r="K47" s="25">
        <f t="shared" si="3"/>
        <v>0.786525410307605</v>
      </c>
      <c r="L47" s="25">
        <f t="shared" si="3"/>
        <v>0.43644883860106526</v>
      </c>
      <c r="M47" s="25">
        <f t="shared" si="3"/>
        <v>0.2611159931664433</v>
      </c>
      <c r="N47" s="25">
        <f t="shared" si="3"/>
        <v>0.19265274731388268</v>
      </c>
      <c r="O47" s="25">
        <f>IF(COUNT(C47:N47)=0,"",MAX(C47:N47))</f>
        <v>278.66378445029784</v>
      </c>
      <c r="P47" s="33"/>
      <c r="Q47" s="4"/>
    </row>
    <row r="48" spans="1:17" ht="21.75">
      <c r="A48" s="1"/>
      <c r="B48" s="2" t="s">
        <v>32</v>
      </c>
      <c r="C48" s="25">
        <f>IF(COUNT(C11:C43)=0,"",MIN(C11:C43))</f>
        <v>0.1455143753291855</v>
      </c>
      <c r="D48" s="25">
        <f aca="true" t="shared" si="4" ref="D48:N48">IF(COUNT(D11:D43)=0,"",MIN(D11:D43))</f>
        <v>0.07109223212902464</v>
      </c>
      <c r="E48" s="25">
        <f t="shared" si="4"/>
        <v>0.19265274731388268</v>
      </c>
      <c r="F48" s="25">
        <f t="shared" si="4"/>
        <v>0.20529221927905617</v>
      </c>
      <c r="G48" s="25">
        <f t="shared" si="4"/>
        <v>14.514996876191429</v>
      </c>
      <c r="H48" s="25">
        <f t="shared" si="4"/>
        <v>4.1976233006826655</v>
      </c>
      <c r="I48" s="25">
        <f t="shared" si="4"/>
        <v>1.5196221048623713</v>
      </c>
      <c r="J48" s="25">
        <f t="shared" si="4"/>
        <v>0.786525410307605</v>
      </c>
      <c r="K48" s="25">
        <f t="shared" si="4"/>
        <v>0.4578652144614188</v>
      </c>
      <c r="L48" s="25">
        <f t="shared" si="4"/>
        <v>0.2611159931664433</v>
      </c>
      <c r="M48" s="25">
        <f t="shared" si="4"/>
        <v>0.19265274731388268</v>
      </c>
      <c r="N48" s="25">
        <f t="shared" si="4"/>
        <v>0.1240527642030922</v>
      </c>
      <c r="O48" s="25">
        <f>IF(COUNT(C48:N48)=0,"",MIN(C48:N48))</f>
        <v>0.07109223212902464</v>
      </c>
      <c r="P48" s="33"/>
      <c r="Q48" s="4"/>
    </row>
    <row r="49" spans="1:17" ht="21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0" ht="21.75">
      <c r="A50" s="1"/>
      <c r="B50" s="31" t="s">
        <v>33</v>
      </c>
      <c r="C50" s="1"/>
      <c r="D50" s="1"/>
      <c r="E50" s="1"/>
      <c r="F50" s="1"/>
      <c r="G50" s="1"/>
      <c r="H50" s="1"/>
      <c r="I50" s="1"/>
      <c r="J50" s="1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O5" sqref="O5"/>
    </sheetView>
  </sheetViews>
  <sheetFormatPr defaultColWidth="9.140625" defaultRowHeight="21.75"/>
  <cols>
    <col min="7" max="7" width="9.57421875" style="0" customWidth="1"/>
  </cols>
  <sheetData>
    <row r="1" spans="1:14" ht="21.75">
      <c r="A1" s="80" t="s">
        <v>0</v>
      </c>
      <c r="B1" s="81"/>
      <c r="C1" s="82" t="str">
        <f>'[4]c-form'!AG4</f>
        <v>SapanThali Bridge ,Wiangsa,  Nan,N.75</v>
      </c>
      <c r="D1" s="82"/>
      <c r="E1" s="82"/>
      <c r="F1" s="82"/>
      <c r="G1" s="82"/>
      <c r="H1" s="82"/>
      <c r="I1" s="82"/>
      <c r="J1" s="82"/>
      <c r="K1" s="37"/>
      <c r="M1" s="80" t="s">
        <v>1</v>
      </c>
      <c r="N1" s="81"/>
    </row>
    <row r="2" spans="1:14" ht="21.75">
      <c r="A2" s="80" t="s">
        <v>2</v>
      </c>
      <c r="B2" s="81"/>
      <c r="C2" s="82" t="str">
        <f>'[4]c-form'!AG3</f>
        <v>Nam Wa</v>
      </c>
      <c r="D2" s="82"/>
      <c r="E2" s="82"/>
      <c r="F2" s="82"/>
      <c r="G2" s="82"/>
      <c r="H2" s="38"/>
      <c r="I2" s="38"/>
      <c r="J2" s="38"/>
      <c r="K2" s="37"/>
      <c r="M2" s="39" t="s">
        <v>3</v>
      </c>
      <c r="N2" s="40"/>
    </row>
    <row r="3" spans="1:14" ht="21.75">
      <c r="A3" s="36" t="s">
        <v>4</v>
      </c>
      <c r="B3" s="36"/>
      <c r="C3" s="82" t="str">
        <f>'[4]c-form'!AH3</f>
        <v>Nan</v>
      </c>
      <c r="D3" s="82"/>
      <c r="E3" s="82"/>
      <c r="F3" s="82"/>
      <c r="G3" s="82"/>
      <c r="H3" s="38"/>
      <c r="I3" s="38"/>
      <c r="J3" s="38"/>
      <c r="K3" s="37"/>
      <c r="M3" s="80" t="s">
        <v>5</v>
      </c>
      <c r="N3" s="80"/>
    </row>
    <row r="4" spans="1:15" ht="21.75">
      <c r="A4" s="39" t="s">
        <v>6</v>
      </c>
      <c r="B4" s="41"/>
      <c r="C4" s="83" t="str">
        <f>'[4]c-form'!AI3</f>
        <v>Nan</v>
      </c>
      <c r="D4" s="83"/>
      <c r="E4" s="83"/>
      <c r="F4" s="83"/>
      <c r="G4" s="83"/>
      <c r="J4" s="43" t="s">
        <v>7</v>
      </c>
      <c r="K4" s="84">
        <v>-0.412289035</v>
      </c>
      <c r="L4" s="85"/>
      <c r="M4" s="11" t="s">
        <v>8</v>
      </c>
      <c r="N4" s="86">
        <v>1.9</v>
      </c>
      <c r="O4" s="87"/>
    </row>
    <row r="5" spans="1:17" ht="21.75">
      <c r="A5" s="39"/>
      <c r="B5" s="41"/>
      <c r="C5" s="42"/>
      <c r="D5" s="42"/>
      <c r="E5" s="42"/>
      <c r="F5" s="42"/>
      <c r="G5" s="42"/>
      <c r="J5" s="88" t="s">
        <v>9</v>
      </c>
      <c r="K5" s="89"/>
      <c r="L5" s="46">
        <v>2020</v>
      </c>
      <c r="M5" s="44" t="s">
        <v>10</v>
      </c>
      <c r="N5" s="46">
        <v>2020</v>
      </c>
      <c r="O5" s="14" t="s">
        <v>11</v>
      </c>
      <c r="P5" s="47">
        <v>30</v>
      </c>
      <c r="Q5" s="48" t="s">
        <v>12</v>
      </c>
    </row>
    <row r="6" spans="1:15" ht="21.75">
      <c r="A6" s="39"/>
      <c r="B6" s="41"/>
      <c r="C6" s="42"/>
      <c r="D6" s="42"/>
      <c r="E6" s="42"/>
      <c r="F6" s="42"/>
      <c r="G6" s="42"/>
      <c r="H6" s="80" t="str">
        <f>IF(TRIM('[4]c-form'!AJ3)&lt;&gt;"","Water  Year   "&amp;'[4]c-form'!AJ3,"Water  Year   ")</f>
        <v>Water  Year   2020</v>
      </c>
      <c r="I6" s="80"/>
      <c r="J6" s="49"/>
      <c r="N6" s="50" t="s">
        <v>13</v>
      </c>
      <c r="O6" s="19">
        <v>1</v>
      </c>
    </row>
    <row r="7" spans="2:15" ht="21.75">
      <c r="B7" s="90" t="str">
        <f>IF(TRIM('[4]c-form'!AJ3)&lt;&gt;"","Suspended Sediment, in Tons per Day, Water Year April 1, "&amp;'[4]c-form'!AJ3&amp;" to March 31,  "&amp;'[4]c-form'!AJ3+1,"Suspended Sediment, in  Tons per Day, Water Year April 1,         to March 31,  ")</f>
        <v>Suspended Sediment, in Tons per Day, Water Year April 1, 2020 to March 31,  2021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1" ht="21.75">
      <c r="B8" s="52"/>
      <c r="C8" s="37"/>
      <c r="D8" s="37"/>
      <c r="E8" s="37"/>
      <c r="F8" s="37"/>
      <c r="G8" s="37"/>
      <c r="H8" s="37"/>
      <c r="I8" s="37"/>
      <c r="J8" s="37"/>
      <c r="K8" s="37"/>
    </row>
    <row r="9" spans="1:17" ht="23.25">
      <c r="A9" s="53"/>
      <c r="B9" s="54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79" t="s">
        <v>27</v>
      </c>
      <c r="P9" s="63"/>
      <c r="Q9" s="53"/>
    </row>
    <row r="11" spans="2:17" ht="21.75">
      <c r="B11" s="51">
        <v>1</v>
      </c>
      <c r="C11" s="56">
        <f>IF('[4]Discharge'!C9=0,0,IF(TRIM('[4]Discharge'!C9)="","",IF(COUNT(O6)=0,"",IF(O6=1,(((10^K4)*('[4]Discharge'!C9^N4))/100),((10^K4)*('[4]Discharge'!C9^N4))))))</f>
        <v>0.09004102086059868</v>
      </c>
      <c r="D11" s="56">
        <f>IF('[4]Discharge'!D9=0,0,IF(TRIM('[4]Discharge'!D9)="","",IF(COUNT(O6)=0,"",IF(O6=1,(((10^K4)*('[4]Discharge'!D9^N4))/100),((10^K4)*('[4]Discharge'!D9^N4))))))</f>
        <v>0.3050729544831331</v>
      </c>
      <c r="E11" s="56">
        <f>IF('[4]Discharge'!E9=0,0,IF(TRIM('[4]Discharge'!E9)="","",IF(COUNT(O6)=0,"",IF(O6=1,(((10^K4)*('[4]Discharge'!E9^N4))/100),((10^K4)*('[4]Discharge'!E9^N4))))))</f>
        <v>0.47258102980766425</v>
      </c>
      <c r="F11" s="56">
        <f>IF('[4]Discharge'!F9=0,0,IF(TRIM('[4]Discharge'!F9)="","",IF(COUNT(O6)=0,"",IF(O6=1,(((10^K4)*('[4]Discharge'!F9^N4))/100),((10^K4)*('[4]Discharge'!F9^N4))))))</f>
        <v>1.8997453073560198</v>
      </c>
      <c r="G11" s="56">
        <f>IF('[4]Discharge'!G9=0,0,IF(TRIM('[4]Discharge'!G9)="","",IF(COUNT(O6)=0,"",IF(O6=1,(((10^K4)*('[4]Discharge'!G9^N4))/100),((10^K4)*('[4]Discharge'!G9^N4))))))</f>
        <v>4.106574215968062</v>
      </c>
      <c r="H11" s="56">
        <f>IF('[4]Discharge'!H9=0,0,IF(TRIM('[4]Discharge'!H9)="","",IF(COUNT(O6)=0,"",IF(O6=1,(((10^K4)*('[4]Discharge'!H9^N4))/100),((10^K4)*('[4]Discharge'!H9^N4))))))</f>
        <v>18.334033576149935</v>
      </c>
      <c r="I11" s="56">
        <f>IF('[4]Discharge'!I9=0,0,IF(TRIM('[4]Discharge'!I9)="","",IF(COUNT(O6)=0,"",IF(O6=1,(((10^K4)*('[4]Discharge'!I9^N4))/100),((10^K4)*('[4]Discharge'!I9^N4))))))</f>
        <v>26.668809252324035</v>
      </c>
      <c r="J11" s="56">
        <f>IF('[4]Discharge'!J9=0,0,IF(TRIM('[4]Discharge'!J9)="","",IF(COUNT(O6)=0,"",IF(O6=1,(((10^K4)*('[4]Discharge'!J9^N4))/100),((10^K4)*('[4]Discharge'!J9^N4))))))</f>
        <v>4.208863993434176</v>
      </c>
      <c r="K11" s="56">
        <f>IF('[4]Discharge'!K9=0,0,IF(TRIM('[4]Discharge'!K9)="","",IF(COUNT(O6)=0,"",IF(O6=1,(((10^K4)*('[4]Discharge'!K9^N4))/100),((10^K4)*('[4]Discharge'!K9^N4))))))</f>
        <v>1.353739131397182</v>
      </c>
      <c r="L11" s="56">
        <f>IF('[4]Discharge'!L9=0,0,IF(TRIM('[4]Discharge'!L9)="","",IF(COUNT(O6)=0,"",IF(O6=1,(((10^K4)*('[4]Discharge'!L9^N4))/100),((10^K4)*('[4]Discharge'!L9^N4))))))</f>
        <v>0.6491163553890895</v>
      </c>
      <c r="M11" s="56">
        <f>IF('[4]Discharge'!M9=0,0,IF(TRIM('[4]Discharge'!M9)="","",IF(COUNT(O6)=0,"",IF(O6=1,(((10^K4)*('[4]Discharge'!M9^N4))/100),((10^K4)*('[4]Discharge'!M9^N4))))))</f>
        <v>0.3263641071160032</v>
      </c>
      <c r="N11" s="56">
        <f>IF('[4]Discharge'!N9=0,0,IF(TRIM('[4]Discharge'!N9)="","",IF(COUNT(O6)=0,"",IF(O6=1,(((10^K4)*('[4]Discharge'!N9^N4))/100),((10^K4)*('[4]Discharge'!N9^N4))))))</f>
        <v>0.19173028159202218</v>
      </c>
      <c r="O11" s="78">
        <f>IF(AND(C11="",D11="",E11="",F11="",G11="",H11="",I11="",J11="",K11="",L11="",M11="",N11=""),"",SUM(C11:N11))</f>
        <v>58.606671225877925</v>
      </c>
      <c r="P11" s="61"/>
      <c r="Q11" s="45"/>
    </row>
    <row r="12" spans="2:17" ht="21.75">
      <c r="B12" s="51">
        <v>2</v>
      </c>
      <c r="C12" s="56">
        <f>IF('[4]Discharge'!C10=0,0,IF(TRIM('[4]Discharge'!C10)="","",IF(COUNT(O6)=0,"",IF(O6=1,(((10^K4)*('[4]Discharge'!C10^N4))/100),((10^K4)*('[4]Discharge'!C10^N4))))))</f>
        <v>0.09004102086059868</v>
      </c>
      <c r="D12" s="56">
        <f>IF('[4]Discharge'!D10=0,0,IF(TRIM('[4]Discharge'!D10)="","",IF(COUNT(O6)=0,"",IF(O6=1,(((10^K4)*('[4]Discharge'!D10^N4))/100),((10^K4)*('[4]Discharge'!D10^N4))))))</f>
        <v>0.3050729544831331</v>
      </c>
      <c r="E12" s="56">
        <f>IF('[4]Discharge'!E10=0,0,IF(TRIM('[4]Discharge'!E10)="","",IF(COUNT(O6)=0,"",IF(O6=1,(((10^K4)*('[4]Discharge'!E10^N4))/100),((10^K4)*('[4]Discharge'!E10^N4))))))</f>
        <v>2.6640729819262416</v>
      </c>
      <c r="F12" s="56">
        <f>IF('[4]Discharge'!F10=0,0,IF(TRIM('[4]Discharge'!F10)="","",IF(COUNT(O6)=0,"",IF(O6=1,(((10^K4)*('[4]Discharge'!F10^N4))/100),((10^K4)*('[4]Discharge'!F10^N4))))))</f>
        <v>26.30718080650904</v>
      </c>
      <c r="G12" s="56">
        <f>IF('[4]Discharge'!G10=0,0,IF(TRIM('[4]Discharge'!G10)="","",IF(COUNT(O6)=0,"",IF(O6=1,(((10^K4)*('[4]Discharge'!G10^N4))/100),((10^K4)*('[4]Discharge'!G10^N4))))))</f>
        <v>33.71132563348245</v>
      </c>
      <c r="H12" s="56">
        <f>IF('[4]Discharge'!H10=0,0,IF(TRIM('[4]Discharge'!H10)="","",IF(COUNT(O6)=0,"",IF(O6=1,(((10^K4)*('[4]Discharge'!H10^N4))/100),((10^K4)*('[4]Discharge'!H10^N4))))))</f>
        <v>15.734398096580156</v>
      </c>
      <c r="I12" s="56">
        <f>IF('[4]Discharge'!I10=0,0,IF(TRIM('[4]Discharge'!I10)="","",IF(COUNT(O6)=0,"",IF(O6=1,(((10^K4)*('[4]Discharge'!I10^N4))/100),((10^K4)*('[4]Discharge'!I10^N4))))))</f>
        <v>24.534165437248568</v>
      </c>
      <c r="J12" s="56">
        <f>IF('[4]Discharge'!J10=0,0,IF(TRIM('[4]Discharge'!J10)="","",IF(COUNT(O6)=0,"",IF(O6=1,(((10^K4)*('[4]Discharge'!J10^N4))/100),((10^K4)*('[4]Discharge'!J10^N4))))))</f>
        <v>3.5235030244850964</v>
      </c>
      <c r="K12" s="56">
        <f>IF('[4]Discharge'!K10=0,0,IF(TRIM('[4]Discharge'!K10)="","",IF(COUNT(O6)=0,"",IF(O6=1,(((10^K4)*('[4]Discharge'!K10^N4))/100),((10^K4)*('[4]Discharge'!K10^N4))))))</f>
        <v>1.3046593599837377</v>
      </c>
      <c r="L12" s="56">
        <f>IF('[4]Discharge'!L10=0,0,IF(TRIM('[4]Discharge'!L10)="","",IF(COUNT(O6)=0,"",IF(O6=1,(((10^K4)*('[4]Discharge'!L10^N4))/100),((10^K4)*('[4]Discharge'!L10^N4))))))</f>
        <v>0.617857940060422</v>
      </c>
      <c r="M12" s="56">
        <f>IF('[4]Discharge'!M10=0,0,IF(TRIM('[4]Discharge'!M10)="","",IF(COUNT(O6)=0,"",IF(O6=1,(((10^K4)*('[4]Discharge'!M10^N4))/100),((10^K4)*('[4]Discharge'!M10^N4))))))</f>
        <v>0.3263641071160032</v>
      </c>
      <c r="N12" s="56">
        <f>IF('[4]Discharge'!N10=0,0,IF(TRIM('[4]Discharge'!N10)="","",IF(COUNT(O6)=0,"",IF(O6=1,(((10^K4)*('[4]Discharge'!N10^N4))/100),((10^K4)*('[4]Discharge'!N10^N4))))))</f>
        <v>0.19173028159202218</v>
      </c>
      <c r="O12" s="78">
        <f aca="true" t="shared" si="0" ref="O12:O43">IF(AND(C12="",D12="",E12="",F12="",G12="",H12="",I12="",J12="",K12="",L12="",M12="",N12=""),"",SUM(C12:N12))</f>
        <v>109.31037164432745</v>
      </c>
      <c r="P12" s="61"/>
      <c r="Q12" s="45"/>
    </row>
    <row r="13" spans="2:17" ht="21.75">
      <c r="B13" s="51">
        <v>3</v>
      </c>
      <c r="C13" s="56">
        <f>IF('[4]Discharge'!C11=0,0,IF(TRIM('[4]Discharge'!C11)="","",IF(COUNT(O6)=0,"",IF(O6=1,(((10^K4)*('[4]Discharge'!C11^N4))/100),((10^K4)*('[4]Discharge'!C11^N4))))))</f>
        <v>0.09004102086059868</v>
      </c>
      <c r="D13" s="56">
        <f>IF('[4]Discharge'!D11=0,0,IF(TRIM('[4]Discharge'!D11)="","",IF(COUNT(O6)=0,"",IF(O6=1,(((10^K4)*('[4]Discharge'!D11^N4))/100),((10^K4)*('[4]Discharge'!D11^N4))))))</f>
        <v>0.3050729544831331</v>
      </c>
      <c r="E13" s="56">
        <f>IF('[4]Discharge'!E11=0,0,IF(TRIM('[4]Discharge'!E11)="","",IF(COUNT(O6)=0,"",IF(O6=1,(((10^K4)*('[4]Discharge'!E11^N4))/100),((10^K4)*('[4]Discharge'!E11^N4))))))</f>
        <v>1.6132515549006774</v>
      </c>
      <c r="F13" s="56">
        <f>IF('[4]Discharge'!F11=0,0,IF(TRIM('[4]Discharge'!F11)="","",IF(COUNT(O6)=0,"",IF(O6=1,(((10^K4)*('[4]Discharge'!F11^N4))/100),((10^K4)*('[4]Discharge'!F11^N4))))))</f>
        <v>25.5909441641368</v>
      </c>
      <c r="G13" s="56">
        <f>IF('[4]Discharge'!G11=0,0,IF(TRIM('[4]Discharge'!G11)="","",IF(COUNT(O6)=0,"",IF(O6=1,(((10^K4)*('[4]Discharge'!G11^N4))/100),((10^K4)*('[4]Discharge'!G11^N4))))))</f>
        <v>601.6383461971013</v>
      </c>
      <c r="H13" s="56">
        <f>IF('[4]Discharge'!H11=0,0,IF(TRIM('[4]Discharge'!H11)="","",IF(COUNT(O6)=0,"",IF(O6=1,(((10^K4)*('[4]Discharge'!H11^N4))/100),((10^K4)*('[4]Discharge'!H11^N4))))))</f>
        <v>15.007860709656473</v>
      </c>
      <c r="I13" s="56">
        <f>IF('[4]Discharge'!I11=0,0,IF(TRIM('[4]Discharge'!I11)="","",IF(COUNT(O6)=0,"",IF(O6=1,(((10^K4)*('[4]Discharge'!I11^N4))/100),((10^K4)*('[4]Discharge'!I11^N4))))))</f>
        <v>21.164470603712957</v>
      </c>
      <c r="J13" s="56">
        <f>IF('[4]Discharge'!J11=0,0,IF(TRIM('[4]Discharge'!J11)="","",IF(COUNT(O6)=0,"",IF(O6=1,(((10^K4)*('[4]Discharge'!J11^N4))/100),((10^K4)*('[4]Discharge'!J11^N4))))))</f>
        <v>3.250540284588752</v>
      </c>
      <c r="K13" s="56">
        <f>IF('[4]Discharge'!K11=0,0,IF(TRIM('[4]Discharge'!K11)="","",IF(COUNT(O6)=0,"",IF(O6=1,(((10^K4)*('[4]Discharge'!K11^N4))/100),((10^K4)*('[4]Discharge'!K11^N4))))))</f>
        <v>1.2564389301233752</v>
      </c>
      <c r="L13" s="56">
        <f>IF('[4]Discharge'!L11=0,0,IF(TRIM('[4]Discharge'!L11)="","",IF(COUNT(O6)=0,"",IF(O6=1,(((10^K4)*('[4]Discharge'!L11^N4))/100),((10^K4)*('[4]Discharge'!L11^N4))))))</f>
        <v>0.617857940060422</v>
      </c>
      <c r="M13" s="56">
        <f>IF('[4]Discharge'!M11=0,0,IF(TRIM('[4]Discharge'!M11)="","",IF(COUNT(O6)=0,"",IF(O6=1,(((10^K4)*('[4]Discharge'!M11^N4))/100),((10^K4)*('[4]Discharge'!M11^N4))))))</f>
        <v>0.3263641071160032</v>
      </c>
      <c r="N13" s="56">
        <f>IF('[4]Discharge'!N11=0,0,IF(TRIM('[4]Discharge'!N11)="","",IF(COUNT(O6)=0,"",IF(O6=1,(((10^K4)*('[4]Discharge'!N11^N4))/100),((10^K4)*('[4]Discharge'!N11^N4))))))</f>
        <v>0.19173028159202218</v>
      </c>
      <c r="O13" s="78">
        <f t="shared" si="0"/>
        <v>671.0529187483326</v>
      </c>
      <c r="P13" s="61"/>
      <c r="Q13" s="45"/>
    </row>
    <row r="14" spans="2:17" ht="21.75">
      <c r="B14" s="51">
        <v>4</v>
      </c>
      <c r="C14" s="56">
        <f>IF('[4]Discharge'!C12=0,0,IF(TRIM('[4]Discharge'!C12)="","",IF(COUNT(O6)=0,"",IF(O6=1,(((10^K4)*('[4]Discharge'!C12^N4))/100),((10^K4)*('[4]Discharge'!C12^N4))))))</f>
        <v>0.09004102086059868</v>
      </c>
      <c r="D14" s="56">
        <f>IF('[4]Discharge'!D12=0,0,IF(TRIM('[4]Discharge'!D12)="","",IF(COUNT(O6)=0,"",IF(O6=1,(((10^K4)*('[4]Discharge'!D12^N4))/100),((10^K4)*('[4]Discharge'!D12^N4))))))</f>
        <v>0.3050729544831331</v>
      </c>
      <c r="E14" s="56">
        <f>IF('[4]Discharge'!E12=0,0,IF(TRIM('[4]Discharge'!E12)="","",IF(COUNT(O6)=0,"",IF(O6=1,(((10^K4)*('[4]Discharge'!E12^N4))/100),((10^K4)*('[4]Discharge'!E12^N4))))))</f>
        <v>0.9872899179279732</v>
      </c>
      <c r="F14" s="56">
        <f>IF('[4]Discharge'!F12=0,0,IF(TRIM('[4]Discharge'!F12)="","",IF(COUNT(O6)=0,"",IF(O6=1,(((10^K4)*('[4]Discharge'!F12^N4))/100),((10^K4)*('[4]Discharge'!F12^N4))))))</f>
        <v>5.897183569159169</v>
      </c>
      <c r="G14" s="56">
        <f>IF('[4]Discharge'!G12=0,0,IF(TRIM('[4]Discharge'!G12)="","",IF(COUNT(O6)=0,"",IF(O6=1,(((10^K4)*('[4]Discharge'!G12^N4))/100),((10^K4)*('[4]Discharge'!G12^N4))))))</f>
        <v>1196.2170236686147</v>
      </c>
      <c r="H14" s="56">
        <f>IF('[4]Discharge'!H12=0,0,IF(TRIM('[4]Discharge'!H12)="","",IF(COUNT(O6)=0,"",IF(O6=1,(((10^K4)*('[4]Discharge'!H12^N4))/100),((10^K4)*('[4]Discharge'!H12^N4))))))</f>
        <v>32.79837796120001</v>
      </c>
      <c r="I14" s="56">
        <f>IF('[4]Discharge'!I12=0,0,IF(TRIM('[4]Discharge'!I12)="","",IF(COUNT(O6)=0,"",IF(O6=1,(((10^K4)*('[4]Discharge'!I12^N4))/100),((10^K4)*('[4]Discharge'!I12^N4))))))</f>
        <v>19.8827491723676</v>
      </c>
      <c r="J14" s="56">
        <f>IF('[4]Discharge'!J12=0,0,IF(TRIM('[4]Discharge'!J12)="","",IF(COUNT(O6)=0,"",IF(O6=1,(((10^K4)*('[4]Discharge'!J12^N4))/100),((10^K4)*('[4]Discharge'!J12^N4))))))</f>
        <v>3.161872002866239</v>
      </c>
      <c r="K14" s="56">
        <f>IF('[4]Discharge'!K12=0,0,IF(TRIM('[4]Discharge'!K12)="","",IF(COUNT(O6)=0,"",IF(O6=1,(((10^K4)*('[4]Discharge'!K12^N4))/100),((10^K4)*('[4]Discharge'!K12^N4))))))</f>
        <v>1.2564389301233752</v>
      </c>
      <c r="L14" s="56">
        <f>IF('[4]Discharge'!L12=0,0,IF(TRIM('[4]Discharge'!L12)="","",IF(COUNT(O6)=0,"",IF(O6=1,(((10^K4)*('[4]Discharge'!L12^N4))/100),((10^K4)*('[4]Discharge'!L12^N4))))))</f>
        <v>0.5873312032535849</v>
      </c>
      <c r="M14" s="56">
        <f>IF('[4]Discharge'!M12=0,0,IF(TRIM('[4]Discharge'!M12)="","",IF(COUNT(O6)=0,"",IF(O6=1,(((10^K4)*('[4]Discharge'!M12^N4))/100),((10^K4)*('[4]Discharge'!M12^N4))))))</f>
        <v>0.2844633418432691</v>
      </c>
      <c r="N14" s="56">
        <f>IF('[4]Discharge'!N12=0,0,IF(TRIM('[4]Discharge'!N12)="","",IF(COUNT(O6)=0,"",IF(O6=1,(((10^K4)*('[4]Discharge'!N12^N4))/100),((10^K4)*('[4]Discharge'!N12^N4))))))</f>
        <v>0.34833438355233526</v>
      </c>
      <c r="O14" s="78">
        <f t="shared" si="0"/>
        <v>1261.816178126252</v>
      </c>
      <c r="P14" s="61"/>
      <c r="Q14" s="45"/>
    </row>
    <row r="15" spans="2:17" ht="21.75">
      <c r="B15" s="51">
        <v>5</v>
      </c>
      <c r="C15" s="56">
        <f>IF('[4]Discharge'!C13=0,0,IF(TRIM('[4]Discharge'!C13)="","",IF(COUNT(O6)=0,"",IF(O6=1,(((10^K4)*('[4]Discharge'!C13^N4))/100),(((10^K4)*('[4]Discharge'!C13^N4)))))))</f>
        <v>0.09004102086059868</v>
      </c>
      <c r="D15" s="56">
        <f>IF('[4]Discharge'!D13=0,0,IF(TRIM('[4]Discharge'!D13)="","",IF(COUNT(O6)=0,"",IF(O6=1,(((10^K4)*('[4]Discharge'!D13^N4))/100),((10^K4)*('[4]Discharge'!D13^N4))))))</f>
        <v>0.2844633418432691</v>
      </c>
      <c r="E15" s="56">
        <f>IF('[4]Discharge'!E13=0,0,IF(TRIM('[4]Discharge'!E13)="","",IF(COUNT(O6)=0,"",IF(O6=1,(((10^K4)*('[4]Discharge'!E13^N4))/100),((10^K4)*('[4]Discharge'!E13^N4))))))</f>
        <v>0.5873312032535849</v>
      </c>
      <c r="F15" s="56">
        <f>IF('[4]Discharge'!F13=0,0,IF(TRIM('[4]Discharge'!F13)="","",IF(COUNT(O6)=0,"",IF(O6=1,(((10^K4)*('[4]Discharge'!F13^N4))/100),((10^K4)*('[4]Discharge'!F13^N4))))))</f>
        <v>10.613886100010811</v>
      </c>
      <c r="G15" s="56">
        <f>IF('[4]Discharge'!G13=0,0,IF(TRIM('[4]Discharge'!G13)="","",IF(COUNT(O6)=0,"",IF(O6=1,(((10^K4)*('[4]Discharge'!G13^N4))/100),((10^K4)*('[4]Discharge'!G13^N4))))))</f>
        <v>426.1356718062966</v>
      </c>
      <c r="H15" s="56">
        <f>IF('[4]Discharge'!H13=0,0,IF(TRIM('[4]Discharge'!H13)="","",IF(COUNT(O6)=0,"",IF(O6=1,(((10^K4)*('[4]Discharge'!H13^N4))/100),((10^K4)*('[4]Discharge'!H13^N4))))))</f>
        <v>74.59826463751237</v>
      </c>
      <c r="I15" s="56">
        <f>IF('[4]Discharge'!I13=0,0,IF(TRIM('[4]Discharge'!I13)="","",IF(COUNT(O6)=0,"",IF(O6=1,(((10^K4)*('[4]Discharge'!I13^N4))/100),((10^K4)*('[4]Discharge'!I13^N4))))))</f>
        <v>16.266037676437442</v>
      </c>
      <c r="J15" s="56">
        <f>IF('[4]Discharge'!J13=0,0,IF(TRIM('[4]Discharge'!J13)="","",IF(COUNT(O6)=0,"",IF(O6=1,(((10^K4)*('[4]Discharge'!J13^N4))/100),((10^K4)*('[4]Discharge'!J13^N4))))))</f>
        <v>2.902848731170483</v>
      </c>
      <c r="K15" s="56">
        <f>IF('[4]Discharge'!K13=0,0,IF(TRIM('[4]Discharge'!K13)="","",IF(COUNT(O6)=0,"",IF(O6=1,(((10^K4)*('[4]Discharge'!K13^N4))/100),((10^K4)*('[4]Discharge'!K13^N4))))))</f>
        <v>1.209079546956597</v>
      </c>
      <c r="L15" s="56">
        <f>IF('[4]Discharge'!L13=0,0,IF(TRIM('[4]Discharge'!L13)="","",IF(COUNT(O6)=0,"",IF(O6=1,(((10^K4)*('[4]Discharge'!L13^N4))/100),((10^K4)*('[4]Discharge'!L13^N4))))))</f>
        <v>0.5873312032535849</v>
      </c>
      <c r="M15" s="56">
        <f>IF('[4]Discharge'!M13=0,0,IF(TRIM('[4]Discharge'!M13)="","",IF(COUNT(O6)=0,"",IF(O6=1,(((10^K4)*('[4]Discharge'!M13^N4))/100),((10^K4)*('[4]Discharge'!M13^N4))))))</f>
        <v>0.2844633418432691</v>
      </c>
      <c r="N15" s="56">
        <f>IF('[4]Discharge'!N13=0,0,IF(TRIM('[4]Discharge'!N13)="","",IF(COUNT(O6)=0,"",IF(O6=1,(((10^K4)*('[4]Discharge'!N13^N4))/100),((10^K4)*('[4]Discharge'!N13^N4))))))</f>
        <v>0.8661841927085208</v>
      </c>
      <c r="O15" s="78">
        <f t="shared" si="0"/>
        <v>534.4256028021472</v>
      </c>
      <c r="P15" s="61"/>
      <c r="Q15" s="45"/>
    </row>
    <row r="16" spans="2:17" ht="21.75">
      <c r="B16" s="51">
        <v>6</v>
      </c>
      <c r="C16" s="56">
        <f>IF('[4]Discharge'!C14=0,0,IF(TRIM('[4]Discharge'!C14)="","",IF(COUNT(O6)=0,"",IF(O6=1,(((10^K4)*('[4]Discharge'!C14^N4))/100),((10^K4)*('[4]Discharge'!C14^N4))))))</f>
        <v>0.09004102086059868</v>
      </c>
      <c r="D16" s="56">
        <f>IF('[4]Discharge'!D14=0,0,IF(TRIM('[4]Discharge'!D14)="","",IF(COUNT(O6)=0,"",IF(O6=1,(((10^K4)*('[4]Discharge'!D14^N4))/100),((10^K4)*('[4]Discharge'!D14^N4))))))</f>
        <v>0.2844633418432691</v>
      </c>
      <c r="E16" s="56">
        <f>IF('[4]Discharge'!E14=0,0,IF(TRIM('[4]Discharge'!E14)="","",IF(COUNT(O6)=0,"",IF(O6=1,(((10^K4)*('[4]Discharge'!E14^N4))/100),((10^K4)*('[4]Discharge'!E14^N4))))))</f>
        <v>19.56824952416114</v>
      </c>
      <c r="F16" s="56">
        <f>IF('[4]Discharge'!F14=0,0,IF(TRIM('[4]Discharge'!F14)="","",IF(COUNT(O6)=0,"",IF(O6=1,(((10^K4)*('[4]Discharge'!F14^N4))/100),((10^K4)*('[4]Discharge'!F14^N4))))))</f>
        <v>18.63901610480345</v>
      </c>
      <c r="G16" s="56">
        <f>IF('[4]Discharge'!G14=0,0,IF(TRIM('[4]Discharge'!G14)="","",IF(COUNT(O6)=0,"",IF(O6=1,(((10^K4)*('[4]Discharge'!G14^N4))/100),((10^K4)*('[4]Discharge'!G14^N4))))))</f>
        <v>162.31274318723428</v>
      </c>
      <c r="H16" s="56">
        <f>IF('[4]Discharge'!H14=0,0,IF(TRIM('[4]Discharge'!H14)="","",IF(COUNT(O6)=0,"",IF(O6=1,(((10^K4)*('[4]Discharge'!H14^N4))/100),((10^K4)*('[4]Discharge'!H14^N4))))))</f>
        <v>21.490821929164834</v>
      </c>
      <c r="I16" s="56">
        <f>IF('[4]Discharge'!I14=0,0,IF(TRIM('[4]Discharge'!I14)="","",IF(COUNT(O6)=0,"",IF(O6=1,(((10^K4)*('[4]Discharge'!I14^N4))/100),((10^K4)*('[4]Discharge'!I14^N4))))))</f>
        <v>25.236339368958497</v>
      </c>
      <c r="J16" s="56">
        <f>IF('[4]Discharge'!J14=0,0,IF(TRIM('[4]Discharge'!J14)="","",IF(COUNT(O6)=0,"",IF(O6=1,(((10^K4)*('[4]Discharge'!J14^N4))/100),((10^K4)*('[4]Discharge'!J14^N4))))))</f>
        <v>2.9880244935526212</v>
      </c>
      <c r="K16" s="56">
        <f>IF('[4]Discharge'!K14=0,0,IF(TRIM('[4]Discharge'!K14)="","",IF(COUNT(O6)=0,"",IF(O6=1,(((10^K4)*('[4]Discharge'!K14^N4))/100),((10^K4)*('[4]Discharge'!K14^N4))))))</f>
        <v>1.209079546956597</v>
      </c>
      <c r="L16" s="56">
        <f>IF('[4]Discharge'!L14=0,0,IF(TRIM('[4]Discharge'!L14)="","",IF(COUNT(O6)=0,"",IF(O6=1,(((10^K4)*('[4]Discharge'!L14^N4))/100),((10^K4)*('[4]Discharge'!L14^N4))))))</f>
        <v>0.5873312032535849</v>
      </c>
      <c r="M16" s="56">
        <f>IF('[4]Discharge'!M14=0,0,IF(TRIM('[4]Discharge'!M14)="","",IF(COUNT(O6)=0,"",IF(O6=1,(((10^K4)*('[4]Discharge'!M14^N4))/100),((10^K4)*('[4]Discharge'!M14^N4))))))</f>
        <v>0.3050729544831331</v>
      </c>
      <c r="N16" s="56">
        <f>IF('[4]Discharge'!N14=0,0,IF(TRIM('[4]Discharge'!N14)="","",IF(COUNT(O6)=0,"",IF(O6=1,(((10^K4)*('[4]Discharge'!N14^N4))/100),((10^K4)*('[4]Discharge'!N14^N4))))))</f>
        <v>0.41964979650918155</v>
      </c>
      <c r="O16" s="78">
        <f t="shared" si="0"/>
        <v>253.13083247178122</v>
      </c>
      <c r="P16" s="61"/>
      <c r="Q16" s="45"/>
    </row>
    <row r="17" spans="2:17" ht="21.75">
      <c r="B17" s="51">
        <v>7</v>
      </c>
      <c r="C17" s="56">
        <f>IF('[4]Discharge'!C15=0,0,IF(TRIM('[4]Discharge'!C15)="","",IF(COUNT(O6)=0,"",IF(O6=1,(((10^K4)*('[4]Discharge'!C15^N4))/100),((10^K4)*('[4]Discharge'!C15^N4))))))</f>
        <v>0.09004102086059868</v>
      </c>
      <c r="D17" s="56">
        <f>IF('[4]Discharge'!D15=0,0,IF(TRIM('[4]Discharge'!D15)="","",IF(COUNT(O6)=0,"",IF(O6=1,(((10^K4)*('[4]Discharge'!D15^N4))/100),((10^K4)*('[4]Discharge'!D15^N4))))))</f>
        <v>0.2645377834662093</v>
      </c>
      <c r="E17" s="56">
        <f>IF('[4]Discharge'!E15=0,0,IF(TRIM('[4]Discharge'!E15)="","",IF(COUNT(O6)=0,"",IF(O6=1,(((10^K4)*('[4]Discharge'!E15^N4))/100),((10^K4)*('[4]Discharge'!E15^N4))))))</f>
        <v>2.9880244935526212</v>
      </c>
      <c r="F17" s="56">
        <f>IF('[4]Discharge'!F15=0,0,IF(TRIM('[4]Discharge'!F15)="","",IF(COUNT(O6)=0,"",IF(O6=1,(((10^K4)*('[4]Discharge'!F15^N4))/100),((10^K4)*('[4]Discharge'!F15^N4))))))</f>
        <v>11.2093837234974</v>
      </c>
      <c r="G17" s="56">
        <f>IF('[4]Discharge'!G15=0,0,IF(TRIM('[4]Discharge'!G15)="","",IF(COUNT(O6)=0,"",IF(O6=1,(((10^K4)*('[4]Discharge'!G15^N4))/100),((10^K4)*('[4]Discharge'!G15^N4))))))</f>
        <v>91.99907782230936</v>
      </c>
      <c r="H17" s="56">
        <f>IF('[4]Discharge'!H15=0,0,IF(TRIM('[4]Discharge'!H15)="","",IF(COUNT(O6)=0,"",IF(O6=1,(((10^K4)*('[4]Discharge'!H15^N4))/100),((10^K4)*('[4]Discharge'!H15^N4))))))</f>
        <v>24.534165437248568</v>
      </c>
      <c r="I17" s="56">
        <f>IF('[4]Discharge'!I15=0,0,IF(TRIM('[4]Discharge'!I15)="","",IF(COUNT(O6)=0,"",IF(O6=1,(((10^K4)*('[4]Discharge'!I15^N4))/100),((10^K4)*('[4]Discharge'!I15^N4))))))</f>
        <v>18.334033576149935</v>
      </c>
      <c r="J17" s="56">
        <f>IF('[4]Discharge'!J15=0,0,IF(TRIM('[4]Discharge'!J15)="","",IF(COUNT(O6)=0,"",IF(O6=1,(((10^K4)*('[4]Discharge'!J15^N4))/100),((10^K4)*('[4]Discharge'!J15^N4))))))</f>
        <v>3.340369320622996</v>
      </c>
      <c r="K17" s="56">
        <f>IF('[4]Discharge'!K15=0,0,IF(TRIM('[4]Discharge'!K15)="","",IF(COUNT(O6)=0,"",IF(O6=1,(((10^K4)*('[4]Discharge'!K15^N4))/100),((10^K4)*('[4]Discharge'!K15^N4))))))</f>
        <v>1.0721853086396642</v>
      </c>
      <c r="L17" s="56">
        <f>IF('[4]Discharge'!L15=0,0,IF(TRIM('[4]Discharge'!L15)="","",IF(COUNT(O6)=0,"",IF(O6=1,(((10^K4)*('[4]Discharge'!L15^N4))/100),((10^K4)*('[4]Discharge'!L15^N4))))))</f>
        <v>0.5873312032535849</v>
      </c>
      <c r="M17" s="56">
        <f>IF('[4]Discharge'!M15=0,0,IF(TRIM('[4]Discharge'!M15)="","",IF(COUNT(O6)=0,"",IF(O6=1,(((10^K4)*('[4]Discharge'!M15^N4))/100),((10^K4)*('[4]Discharge'!M15^N4))))))</f>
        <v>0.2645377834662093</v>
      </c>
      <c r="N17" s="56">
        <f>IF('[4]Discharge'!N15=0,0,IF(TRIM('[4]Discharge'!N15)="","",IF(COUNT(O6)=0,"",IF(O6=1,(((10^K4)*('[4]Discharge'!N15^N4))/100),((10^K4)*('[4]Discharge'!N15^N4))))))</f>
        <v>0.2844633418432691</v>
      </c>
      <c r="O17" s="78">
        <f t="shared" si="0"/>
        <v>154.9681508149104</v>
      </c>
      <c r="P17" s="61"/>
      <c r="Q17" s="45"/>
    </row>
    <row r="18" spans="2:17" ht="21.75">
      <c r="B18" s="51">
        <v>8</v>
      </c>
      <c r="C18" s="56">
        <f>IF('[4]Discharge'!C16=0,0,IF(TRIM('[4]Discharge'!C16)="","",IF(COUNT(O6)=0,"",IF(O6=1,(((10^K4)*('[4]Discharge'!C16^N4))/100),((10^K4)*('[4]Discharge'!C16^N4))))))</f>
        <v>0.09004102086059868</v>
      </c>
      <c r="D18" s="56">
        <f>IF('[4]Discharge'!D16=0,0,IF(TRIM('[4]Discharge'!D16)="","",IF(COUNT(O6)=0,"",IF(O6=1,(((10^K4)*('[4]Discharge'!D16^N4))/100),((10^K4)*('[4]Discharge'!D16^N4))))))</f>
        <v>0.19173028159202218</v>
      </c>
      <c r="E18" s="56">
        <f>IF('[4]Discharge'!E16=0,0,IF(TRIM('[4]Discharge'!E16)="","",IF(COUNT(O6)=0,"",IF(O6=1,(((10^K4)*('[4]Discharge'!E16^N4))/100),((10^K4)*('[4]Discharge'!E16^N4))))))</f>
        <v>1.8997453073560198</v>
      </c>
      <c r="F18" s="56">
        <f>IF('[4]Discharge'!F16=0,0,IF(TRIM('[4]Discharge'!F16)="","",IF(COUNT(O6)=0,"",IF(O6=1,(((10^K4)*('[4]Discharge'!F16^N4))/100),((10^K4)*('[4]Discharge'!F16^N4))))))</f>
        <v>8.045929470158088</v>
      </c>
      <c r="G18" s="56">
        <f>IF('[4]Discharge'!G16=0,0,IF(TRIM('[4]Discharge'!G16)="","",IF(COUNT(O6)=0,"",IF(O6=1,(((10^K4)*('[4]Discharge'!G16^N4))/100),((10^K4)*('[4]Discharge'!G16^N4))))))</f>
        <v>104.64723183941632</v>
      </c>
      <c r="H18" s="56">
        <f>IF('[4]Discharge'!H16=0,0,IF(TRIM('[4]Discharge'!H16)="","",IF(COUNT(O6)=0,"",IF(O6=1,(((10^K4)*('[4]Discharge'!H16^N4))/100),((10^K4)*('[4]Discharge'!H16^N4))))))</f>
        <v>76.18098824471502</v>
      </c>
      <c r="I18" s="56">
        <f>IF('[4]Discharge'!I16=0,0,IF(TRIM('[4]Discharge'!I16)="","",IF(COUNT(O6)=0,"",IF(O6=1,(((10^K4)*('[4]Discharge'!I16^N4))/100),((10^K4)*('[4]Discharge'!I16^N4))))))</f>
        <v>13.833184207441656</v>
      </c>
      <c r="J18" s="56">
        <f>IF('[4]Discharge'!J16=0,0,IF(TRIM('[4]Discharge'!J16)="","",IF(COUNT(O6)=0,"",IF(O6=1,(((10^K4)*('[4]Discharge'!J16^N4))/100),((10^K4)*('[4]Discharge'!J16^N4))))))</f>
        <v>2.5102915062278166</v>
      </c>
      <c r="K18" s="56">
        <f>IF('[4]Discharge'!K16=0,0,IF(TRIM('[4]Discharge'!K16)="","",IF(COUNT(O6)=0,"",IF(O6=1,(((10^K4)*('[4]Discharge'!K16^N4))/100),((10^K4)*('[4]Discharge'!K16^N4))))))</f>
        <v>1.0293230188444094</v>
      </c>
      <c r="L18" s="56">
        <f>IF('[4]Discharge'!L16=0,0,IF(TRIM('[4]Discharge'!L16)="","",IF(COUNT(O6)=0,"",IF(O6=1,(((10^K4)*('[4]Discharge'!L16^N4))/100),((10^K4)*('[4]Discharge'!L16^N4))))))</f>
        <v>0.5873312032535849</v>
      </c>
      <c r="M18" s="56">
        <f>IF('[4]Discharge'!M16=0,0,IF(TRIM('[4]Discharge'!M16)="","",IF(COUNT(O6)=0,"",IF(O6=1,(((10^K4)*('[4]Discharge'!M16^N4))/100),((10^K4)*('[4]Discharge'!M16^N4))))))</f>
        <v>0.24529889959683618</v>
      </c>
      <c r="N18" s="56">
        <f>IF('[4]Discharge'!N16=0,0,IF(TRIM('[4]Discharge'!N16)="","",IF(COUNT(O6)=0,"",IF(O6=1,(((10^K4)*('[4]Discharge'!N16^N4))/100),((10^K4)*('[4]Discharge'!N16^N4))))))</f>
        <v>0.24529889959683618</v>
      </c>
      <c r="O18" s="78">
        <f t="shared" si="0"/>
        <v>209.50639389905922</v>
      </c>
      <c r="P18" s="61"/>
      <c r="Q18" s="45"/>
    </row>
    <row r="19" spans="2:17" ht="21.75">
      <c r="B19" s="51">
        <v>9</v>
      </c>
      <c r="C19" s="56">
        <f>IF('[4]Discharge'!C17=0,0,IF(TRIM('[4]Discharge'!C17)="","",IF(COUNT(O6)=0,"",IF(O6=1,(((10^K4)*('[4]Discharge'!C17^N4))/100),((10^K4)*('[4]Discharge'!C17^N4))))))</f>
        <v>0.09004102086059868</v>
      </c>
      <c r="D19" s="56">
        <f>IF('[4]Discharge'!D17=0,0,IF(TRIM('[4]Discharge'!D17)="","",IF(COUNT(O6)=0,"",IF(O6=1,(((10^K4)*('[4]Discharge'!D17^N4))/100),((10^K4)*('[4]Discharge'!D17^N4))))))</f>
        <v>0.2267494253258062</v>
      </c>
      <c r="E19" s="56">
        <f>IF('[4]Discharge'!E17=0,0,IF(TRIM('[4]Discharge'!E17)="","",IF(COUNT(O6)=0,"",IF(O6=1,(((10^K4)*('[4]Discharge'!E17^N4))/100),((10^K4)*('[4]Discharge'!E17^N4))))))</f>
        <v>2.020535050616268</v>
      </c>
      <c r="F19" s="56">
        <f>IF('[4]Discharge'!F17=0,0,IF(TRIM('[4]Discharge'!F17)="","",IF(COUNT(O6)=0,"",IF(O6=1,(((10^K4)*('[4]Discharge'!F17^N4))/100),((10^K4)*('[4]Discharge'!F17^N4))))))</f>
        <v>4.629921360412206</v>
      </c>
      <c r="G19" s="56">
        <f>IF('[4]Discharge'!G17=0,0,IF(TRIM('[4]Discharge'!G17)="","",IF(COUNT(O6)=0,"",IF(O6=1,(((10^K4)*('[4]Discharge'!G17^N4))/100),((10^K4)*('[4]Discharge'!G17^N4))))))</f>
        <v>54.84838284594898</v>
      </c>
      <c r="H19" s="56">
        <f>IF('[4]Discharge'!H17=0,0,IF(TRIM('[4]Discharge'!H17)="","",IF(COUNT(O6)=0,"",IF(O6=1,(((10^K4)*('[4]Discharge'!H17^N4))/100),((10^K4)*('[4]Discharge'!H17^N4))))))</f>
        <v>194.16362986920458</v>
      </c>
      <c r="I19" s="56">
        <f>IF('[4]Discharge'!I17=0,0,IF(TRIM('[4]Discharge'!I17)="","",IF(COUNT(O6)=0,"",IF(O6=1,(((10^K4)*('[4]Discharge'!I17^N4))/100),((10^K4)*('[4]Discharge'!I17^N4))))))</f>
        <v>11.620365458978386</v>
      </c>
      <c r="J19" s="56">
        <f>IF('[4]Discharge'!J17=0,0,IF(TRIM('[4]Discharge'!J17)="","",IF(COUNT(O6)=0,"",IF(O6=1,(((10^K4)*('[4]Discharge'!J17^N4))/100),((10^K4)*('[4]Discharge'!J17^N4))))))</f>
        <v>2.36084766419369</v>
      </c>
      <c r="K19" s="56">
        <f>IF('[4]Discharge'!K17=0,0,IF(TRIM('[4]Discharge'!K17)="","",IF(COUNT(O6)=0,"",IF(O6=1,(((10^K4)*('[4]Discharge'!K17^N4))/100),((10^K4)*('[4]Discharge'!K17^N4))))))</f>
        <v>1.0721853086396642</v>
      </c>
      <c r="L19" s="56">
        <f>IF('[4]Discharge'!L17=0,0,IF(TRIM('[4]Discharge'!L17)="","",IF(COUNT(O6)=0,"",IF(O6=1,(((10^K4)*('[4]Discharge'!L17^N4))/100),((10^K4)*('[4]Discharge'!L17^N4))))))</f>
        <v>0.5575380990863016</v>
      </c>
      <c r="M19" s="56">
        <f>IF('[4]Discharge'!M17=0,0,IF(TRIM('[4]Discharge'!M17)="","",IF(COUNT(O6)=0,"",IF(O6=1,(((10^K4)*('[4]Discharge'!M17^N4))/100),((10^K4)*('[4]Discharge'!M17^N4))))))</f>
        <v>0.34833438355233526</v>
      </c>
      <c r="N19" s="56">
        <f>IF('[4]Discharge'!N17=0,0,IF(TRIM('[4]Discharge'!N17)="","",IF(COUNT(O6)=0,"",IF(O6=1,(((10^K4)*('[4]Discharge'!N17^N4))/100),((10^K4)*('[4]Discharge'!N17^N4))))))</f>
        <v>0.2267494253258062</v>
      </c>
      <c r="O19" s="78">
        <f t="shared" si="0"/>
        <v>272.1652799121446</v>
      </c>
      <c r="P19" s="61"/>
      <c r="Q19" s="45"/>
    </row>
    <row r="20" spans="2:17" ht="21.75">
      <c r="B20" s="51">
        <v>10</v>
      </c>
      <c r="C20" s="56">
        <f>IF('[4]Discharge'!C18=0,0,IF(TRIM('[4]Discharge'!C18)="","",IF(COUNT(O6)=0,"",IF(O6=1,(((10^K4)*('[4]Discharge'!C18^N4))/100),((10^K4)*('[4]Discharge'!C18^N4))))))</f>
        <v>0.1007750608372458</v>
      </c>
      <c r="D20" s="56">
        <f>IF('[4]Discharge'!D18=0,0,IF(TRIM('[4]Discharge'!D18)="","",IF(COUNT(O6)=0,"",IF(O6=1,(((10^K4)*('[4]Discharge'!D18^N4))/100),((10^K4)*('[4]Discharge'!D18^N4))))))</f>
        <v>0.2267494253258062</v>
      </c>
      <c r="E20" s="56">
        <f>IF('[4]Discharge'!E18=0,0,IF(TRIM('[4]Discharge'!E18)="","",IF(COUNT(O6)=0,"",IF(O6=1,(((10^K4)*('[4]Discharge'!E18^N4))/100),((10^K4)*('[4]Discharge'!E18^N4))))))</f>
        <v>1.4036765756490488</v>
      </c>
      <c r="F20" s="56">
        <f>IF('[4]Discharge'!F18=0,0,IF(TRIM('[4]Discharge'!F18)="","",IF(COUNT(O6)=0,"",IF(O6=1,(((10^K4)*('[4]Discharge'!F18^N4))/100),((10^K4)*('[4]Discharge'!F18^N4))))))</f>
        <v>4.005477319495943</v>
      </c>
      <c r="G20" s="56">
        <f>IF('[4]Discharge'!G18=0,0,IF(TRIM('[4]Discharge'!G18)="","",IF(COUNT(O6)=0,"",IF(O6=1,(((10^K4)*('[4]Discharge'!G18^N4))/100),((10^K4)*('[4]Discharge'!G18^N4))))))</f>
        <v>37.96616660706017</v>
      </c>
      <c r="H20" s="56">
        <f>IF('[4]Discharge'!H18=0,0,IF(TRIM('[4]Discharge'!H18)="","",IF(COUNT(O6)=0,"",IF(O6=1,(((10^K4)*('[4]Discharge'!H18^N4))/100),((10^K4)*('[4]Discharge'!H18^N4))))))</f>
        <v>76.18098824471502</v>
      </c>
      <c r="I20" s="56">
        <f>IF('[4]Discharge'!I18=0,0,IF(TRIM('[4]Discharge'!I18)="","",IF(COUNT(O6)=0,"",IF(O6=1,(((10^K4)*('[4]Discharge'!I18^N4))/100),((10^K4)*('[4]Discharge'!I18^N4))))))</f>
        <v>10.226475252251944</v>
      </c>
      <c r="J20" s="56">
        <f>IF('[4]Discharge'!J18=0,0,IF(TRIM('[4]Discharge'!J18)="","",IF(COUNT(O6)=0,"",IF(O6=1,(((10^K4)*('[4]Discharge'!J18^N4))/100),((10^K4)*('[4]Discharge'!J18^N4))))))</f>
        <v>2.2157554935901125</v>
      </c>
      <c r="K20" s="56">
        <f>IF('[4]Discharge'!K18=0,0,IF(TRIM('[4]Discharge'!K18)="","",IF(COUNT(O6)=0,"",IF(O6=1,(((10^K4)*('[4]Discharge'!K18^N4))/100),((10^K4)*('[4]Discharge'!K18^N4))))))</f>
        <v>1.0721853086396642</v>
      </c>
      <c r="L20" s="56">
        <f>IF('[4]Discharge'!L18=0,0,IF(TRIM('[4]Discharge'!L18)="","",IF(COUNT(O6)=0,"",IF(O6=1,(((10^K4)*('[4]Discharge'!L18^N4))/100),((10^K4)*('[4]Discharge'!L18^N4))))))</f>
        <v>0.5575380990863016</v>
      </c>
      <c r="M20" s="56">
        <f>IF('[4]Discharge'!M18=0,0,IF(TRIM('[4]Discharge'!M18)="","",IF(COUNT(O6)=0,"",IF(O6=1,(((10^K4)*('[4]Discharge'!M18^N4))/100),((10^K4)*('[4]Discharge'!M18^N4))))))</f>
        <v>1.162582953598601</v>
      </c>
      <c r="N20" s="56">
        <f>IF('[4]Discharge'!N18=0,0,IF(TRIM('[4]Discharge'!N18)="","",IF(COUNT(O6)=0,"",IF(O6=1,(((10^K4)*('[4]Discharge'!N18^N4))/100),((10^K4)*('[4]Discharge'!N18^N4))))))</f>
        <v>0.2267494253258062</v>
      </c>
      <c r="O20" s="78">
        <f t="shared" si="0"/>
        <v>135.34511976557565</v>
      </c>
      <c r="P20" s="61"/>
      <c r="Q20" s="45"/>
    </row>
    <row r="21" spans="2:17" ht="21.75">
      <c r="B21" s="5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78"/>
      <c r="P21" s="61"/>
      <c r="Q21" s="45"/>
    </row>
    <row r="22" spans="2:17" ht="21.75">
      <c r="B22" s="51">
        <v>11</v>
      </c>
      <c r="C22" s="56">
        <f>IF('[4]Discharge'!C20=0,0,IF(TRIM('[4]Discharge'!C20)="","",IF(COUNT(O6)=0,"",IF(O6=1,(((10^K4)*('[4]Discharge'!C20^N4))/100),((10^K4)*('[4]Discharge'!C20^N4))))))</f>
        <v>0.20889222060232765</v>
      </c>
      <c r="D22" s="56">
        <f>IF('[4]Discharge'!D20=0,0,IF(TRIM('[4]Discharge'!D20)="","",IF(COUNT(O6)=0,"",IF(O6=1,(((10^K4)*('[4]Discharge'!D20^N4))/100),((10^K4)*('[4]Discharge'!D20^N4))))))</f>
        <v>0.20889222060232765</v>
      </c>
      <c r="E22" s="56">
        <f>IF('[4]Discharge'!E20=0,0,IF(TRIM('[4]Discharge'!E20)="","",IF(COUNT(O6)=0,"",IF(O6=1,(((10^K4)*('[4]Discharge'!E20^N4))/100),((10^K4)*('[4]Discharge'!E20^N4))))))</f>
        <v>0.9872899179279732</v>
      </c>
      <c r="F22" s="56">
        <f>IF('[4]Discharge'!F20=0,0,IF(TRIM('[4]Discharge'!F20)="","",IF(COUNT(O6)=0,"",IF(O6=1,(((10^K4)*('[4]Discharge'!F20^N4))/100),((10^K4)*('[4]Discharge'!F20^N4))))))</f>
        <v>2.742586078436886</v>
      </c>
      <c r="G22" s="56">
        <f>IF('[4]Discharge'!G20=0,0,IF(TRIM('[4]Discharge'!G20)="","",IF(COUNT(O6)=0,"",IF(O6=1,(((10^K4)*('[4]Discharge'!G20^N4))/100),((10^K4)*('[4]Discharge'!G20^N4))))))</f>
        <v>28.887616618187135</v>
      </c>
      <c r="H22" s="56">
        <f>IF('[4]Discharge'!H20=0,0,IF(TRIM('[4]Discharge'!H20)="","",IF(COUNT(O6)=0,"",IF(O6=1,(((10^K4)*('[4]Discharge'!H20^N4))/100),((10^K4)*('[4]Discharge'!H20^N4))))))</f>
        <v>58.58232062936027</v>
      </c>
      <c r="I22" s="56">
        <f>IF('[4]Discharge'!I20=0,0,IF(TRIM('[4]Discharge'!I20)="","",IF(COUNT(O6)=0,"",IF(O6=1,(((10^K4)*('[4]Discharge'!I20^N4))/100),((10^K4)*('[4]Discharge'!I20^N4))))))</f>
        <v>9.472157294224662</v>
      </c>
      <c r="J22" s="56">
        <f>IF('[4]Discharge'!J20=0,0,IF(TRIM('[4]Discharge'!J20)="","",IF(COUNT(O6)=0,"",IF(O6=1,(((10^K4)*('[4]Discharge'!J20^N4))/100),((10^K4)*('[4]Discharge'!J20^N4))))))</f>
        <v>2.2157554935901125</v>
      </c>
      <c r="K22" s="56">
        <f>IF('[4]Discharge'!K20=0,0,IF(TRIM('[4]Discharge'!K20)="","",IF(COUNT(O6)=0,"",IF(O6=1,(((10^K4)*('[4]Discharge'!K20^N4))/100),((10^K4)*('[4]Discharge'!K20^N4))))))</f>
        <v>1.0293230188444094</v>
      </c>
      <c r="L22" s="56">
        <f>IF('[4]Discharge'!L20=0,0,IF(TRIM('[4]Discharge'!L20)="","",IF(COUNT(O6)=0,"",IF(O6=1,(((10^K4)*('[4]Discharge'!L20^N4))/100),((10^K4)*('[4]Discharge'!L20^N4))))))</f>
        <v>0.5575380990863016</v>
      </c>
      <c r="M22" s="56">
        <f>IF('[4]Discharge'!M20=0,0,IF(TRIM('[4]Discharge'!M20)="","",IF(COUNT(O6)=0,"",IF(O6=1,(((10^K4)*('[4]Discharge'!M20^N4))/100),((10^K4)*('[4]Discharge'!M20^N4))))))</f>
        <v>0.681104550900716</v>
      </c>
      <c r="N22" s="56">
        <f>IF('[4]Discharge'!N20=0,0,IF(TRIM('[4]Discharge'!N20)="","",IF(COUNT(O6)=0,"",IF(O6=1,(((10^K4)*('[4]Discharge'!N20^N4))/100),((10^K4)*('[4]Discharge'!N20^N4))))))</f>
        <v>0.2267494253258062</v>
      </c>
      <c r="O22" s="78">
        <f t="shared" si="0"/>
        <v>105.80022556708892</v>
      </c>
      <c r="P22" s="61"/>
      <c r="Q22" s="45"/>
    </row>
    <row r="23" spans="2:17" ht="21.75">
      <c r="B23" s="51">
        <v>12</v>
      </c>
      <c r="C23" s="56">
        <f>IF('[4]Discharge'!C21=0,0,IF(TRIM('[4]Discharge'!C21)="","",IF(COUNT(O6)=0,"",IF(O6=1,(((10^K4)*('[4]Discharge'!C21^N4))/100),((10^K4)*('[4]Discharge'!C21^N4))))))</f>
        <v>0.1770614436804204</v>
      </c>
      <c r="D23" s="56">
        <f>IF('[4]Discharge'!D21=0,0,IF(TRIM('[4]Discharge'!D21)="","",IF(COUNT(O6)=0,"",IF(O6=1,(((10^K4)*('[4]Discharge'!D21^N4))/100),((10^K4)*('[4]Discharge'!D21^N4))))))</f>
        <v>0.47258102980766425</v>
      </c>
      <c r="E23" s="56">
        <f>IF('[4]Discharge'!E21=0,0,IF(TRIM('[4]Discharge'!E21)="","",IF(COUNT(O6)=0,"",IF(O6=1,(((10^K4)*('[4]Discharge'!E21^N4))/100),((10^K4)*('[4]Discharge'!E21^N4))))))</f>
        <v>0.617857940060422</v>
      </c>
      <c r="F23" s="56">
        <f>IF('[4]Discharge'!F21=0,0,IF(TRIM('[4]Discharge'!F21)="","",IF(COUNT(O6)=0,"",IF(O6=1,(((10^K4)*('[4]Discharge'!F21^N4))/100),((10^K4)*('[4]Discharge'!F21^N4))))))</f>
        <v>2.4350265153356885</v>
      </c>
      <c r="G23" s="56">
        <f>IF('[4]Discharge'!G21=0,0,IF(TRIM('[4]Discharge'!G21)="","",IF(COUNT(O6)=0,"",IF(O6=1,(((10^K4)*('[4]Discharge'!G21^N4))/100),((10^K4)*('[4]Discharge'!G21^N4))))))</f>
        <v>31.451239199724718</v>
      </c>
      <c r="H23" s="56">
        <f>IF('[4]Discharge'!H21=0,0,IF(TRIM('[4]Discharge'!H21)="","",IF(COUNT(O6)=0,"",IF(O6=1,(((10^K4)*('[4]Discharge'!H21^N4))/100),((10^K4)*('[4]Discharge'!H21^N4))))))</f>
        <v>50.05137578126571</v>
      </c>
      <c r="I23" s="56">
        <f>IF('[4]Discharge'!I21=0,0,IF(TRIM('[4]Discharge'!I21)="","",IF(COUNT(O6)=0,"",IF(O6=1,(((10^K4)*('[4]Discharge'!I21^N4))/100),((10^K4)*('[4]Discharge'!I21^N4))))))</f>
        <v>9.472157294224662</v>
      </c>
      <c r="J23" s="56">
        <f>IF('[4]Discharge'!J21=0,0,IF(TRIM('[4]Discharge'!J21)="","",IF(COUNT(O6)=0,"",IF(O6=1,(((10^K4)*('[4]Discharge'!J21^N4))/100),((10^K4)*('[4]Discharge'!J21^N4))))))</f>
        <v>2.2157554935901125</v>
      </c>
      <c r="K23" s="56">
        <f>IF('[4]Discharge'!K21=0,0,IF(TRIM('[4]Discharge'!K21)="","",IF(COUNT(O6)=0,"",IF(O6=1,(((10^K4)*('[4]Discharge'!K21^N4))/100),((10^K4)*('[4]Discharge'!K21^N4))))))</f>
        <v>1.0721853086396642</v>
      </c>
      <c r="L23" s="56">
        <f>IF('[4]Discharge'!L21=0,0,IF(TRIM('[4]Discharge'!L21)="","",IF(COUNT(O6)=0,"",IF(O6=1,(((10^K4)*('[4]Discharge'!L21^N4))/100),((10^K4)*('[4]Discharge'!L21^N4))))))</f>
        <v>0.5575380990863016</v>
      </c>
      <c r="M23" s="56">
        <f>IF('[4]Discharge'!M21=0,0,IF(TRIM('[4]Discharge'!M21)="","",IF(COUNT(O6)=0,"",IF(O6=1,(((10^K4)*('[4]Discharge'!M21^N4))/100),((10^K4)*('[4]Discharge'!M21^N4))))))</f>
        <v>0.41964979650918155</v>
      </c>
      <c r="N23" s="56">
        <f>IF('[4]Discharge'!N21=0,0,IF(TRIM('[4]Discharge'!N21)="","",IF(COUNT(O6)=0,"",IF(O6=1,(((10^K4)*('[4]Discharge'!N21^N4))/100),((10^K4)*('[4]Discharge'!N21^N4))))))</f>
        <v>0.24529889959683618</v>
      </c>
      <c r="O23" s="78">
        <f t="shared" si="0"/>
        <v>99.18772680152136</v>
      </c>
      <c r="P23" s="61"/>
      <c r="Q23" s="45"/>
    </row>
    <row r="24" spans="2:17" ht="21.75">
      <c r="B24" s="51">
        <v>13</v>
      </c>
      <c r="C24" s="56">
        <f>IF('[4]Discharge'!C10=0,0,IF(TRIM('[4]Discharge'!C22)="","",IF(COUNT(O6)=0,"",IF(O6=1,(((10^K4)*('[4]Discharge'!C22^N4))/100),((10^K4)*('[4]Discharge'!C22^N4))))))</f>
        <v>0.14938863473840713</v>
      </c>
      <c r="D24" s="56">
        <f>IF('[4]Discharge'!D22=0,0,IF(TRIM('[4]Discharge'!D22)="","",IF(COUNT(O6)=0,"",IF(O6=1,(((10^K4)*('[4]Discharge'!D22^N4))/100),((10^K4)*('[4]Discharge'!D22^N4))))))</f>
        <v>0.20889222060232765</v>
      </c>
      <c r="E24" s="56">
        <f>IF('[4]Discharge'!E22=0,0,IF(TRIM('[4]Discharge'!E22)="","",IF(COUNT(O6)=0,"",IF(O6=1,(((10^K4)*('[4]Discharge'!E22^N4))/100),((10^K4)*('[4]Discharge'!E22^N4))))))</f>
        <v>0.39430309186644974</v>
      </c>
      <c r="F24" s="56">
        <f>IF('[4]Discharge'!F22=0,0,IF(TRIM('[4]Discharge'!F22)="","",IF(COUNT(O6)=0,"",IF(O6=1,(((10^K4)*('[4]Discharge'!F22^N4))/100),((10^K4)*('[4]Discharge'!F22^N4))))))</f>
        <v>5.492172459739857</v>
      </c>
      <c r="G24" s="56">
        <f>IF('[4]Discharge'!G22=0,0,IF(TRIM('[4]Discharge'!G22)="","",IF(COUNT(O6)=0,"",IF(O6=1,(((10^K4)*('[4]Discharge'!G22^N4))/100),((10^K4)*('[4]Discharge'!G22^N4))))))</f>
        <v>32.79837796120001</v>
      </c>
      <c r="H24" s="56">
        <f>IF('[4]Discharge'!H22=0,0,IF(TRIM('[4]Discharge'!H22)="","",IF(COUNT(O6)=0,"",IF(O6=1,(((10^K4)*('[4]Discharge'!H22^N4))/100),((10^K4)*('[4]Discharge'!H22^N4))))))</f>
        <v>47.1590277559502</v>
      </c>
      <c r="I24" s="56">
        <f>IF('[4]Discharge'!I22=0,0,IF(TRIM('[4]Discharge'!I22)="","",IF(COUNT(O6)=0,"",IF(O6=1,(((10^K4)*('[4]Discharge'!I22^N4))/100),((10^K4)*('[4]Discharge'!I22^N4))))))</f>
        <v>7.706626638740212</v>
      </c>
      <c r="J24" s="56">
        <f>IF('[4]Discharge'!J22=0,0,IF(TRIM('[4]Discharge'!J22)="","",IF(COUNT(O6)=0,"",IF(O6=1,(((10^K4)*('[4]Discharge'!J22^N4))/100),((10^K4)*('[4]Discharge'!J22^N4))))))</f>
        <v>2.144845812130206</v>
      </c>
      <c r="K24" s="56">
        <f>IF('[4]Discharge'!K22=0,0,IF(TRIM('[4]Discharge'!K22)="","",IF(COUNT(O6)=0,"",IF(O6=1,(((10^K4)*('[4]Discharge'!K22^N4))/100),((10^K4)*('[4]Discharge'!K22^N4))))))</f>
        <v>1.0293230188444094</v>
      </c>
      <c r="L24" s="56">
        <f>IF('[4]Discharge'!L22=0,0,IF(TRIM('[4]Discharge'!L22)="","",IF(COUNT(O6)=0,"",IF(O6=1,(((10^K4)*('[4]Discharge'!L22^N4))/100),((10^K4)*('[4]Discharge'!L22^N4))))))</f>
        <v>0.5284806406705151</v>
      </c>
      <c r="M24" s="56">
        <f>IF('[4]Discharge'!M22=0,0,IF(TRIM('[4]Discharge'!M22)="","",IF(COUNT(O6)=0,"",IF(O6=1,(((10^K4)*('[4]Discharge'!M22^N4))/100),((10^K4)*('[4]Discharge'!M22^N4))))))</f>
        <v>0.2844633418432691</v>
      </c>
      <c r="N24" s="56">
        <f>IF('[4]Discharge'!N22=0,0,IF(TRIM('[4]Discharge'!N22)="","",IF(COUNT(O6)=0,"",IF(O6=1,(((10^K4)*('[4]Discharge'!N22^N4))/100),((10^K4)*('[4]Discharge'!N22^N4))))))</f>
        <v>0.20889222060232765</v>
      </c>
      <c r="O24" s="78">
        <f t="shared" si="0"/>
        <v>98.10479379692816</v>
      </c>
      <c r="P24" s="61"/>
      <c r="Q24" s="45"/>
    </row>
    <row r="25" spans="2:17" ht="21.75">
      <c r="B25" s="51">
        <v>14</v>
      </c>
      <c r="C25" s="56">
        <f>IF('[4]Discharge'!C10=0,0,IF(TRIM('[4]Discharge'!C23)="","",IF(COUNT(O6)=0,"",IF(O6=1,(((10^K4)*('[4]Discharge'!C23^N4))/100),((10^K4)*('[4]Discharge'!C23^N4))))))</f>
        <v>0.1007750608372458</v>
      </c>
      <c r="D25" s="56">
        <f>IF('[4]Discharge'!D23=0,0,IF(TRIM('[4]Discharge'!D23)="","",IF(COUNT(O6)=0,"",IF(O6=1,(((10^K4)*('[4]Discharge'!D23^N4))/100),((10^K4)*('[4]Discharge'!D23^N4))))))</f>
        <v>0.1363896443420748</v>
      </c>
      <c r="E25" s="56">
        <f>IF('[4]Discharge'!E23=0,0,IF(TRIM('[4]Discharge'!E23)="","",IF(COUNT(O6)=0,"",IF(O6=1,(((10^K4)*('[4]Discharge'!E23^N4))/100),((10^K4)*('[4]Discharge'!E23^N4))))))</f>
        <v>0.47258102980766425</v>
      </c>
      <c r="F25" s="56">
        <f>IF('[4]Discharge'!F23=0,0,IF(TRIM('[4]Discharge'!F23)="","",IF(COUNT(O6)=0,"",IF(O6=1,(((10^K4)*('[4]Discharge'!F23^N4))/100),((10^K4)*('[4]Discharge'!F23^N4))))))</f>
        <v>27.399077990459137</v>
      </c>
      <c r="G25" s="56">
        <f>IF('[4]Discharge'!G23=0,0,IF(TRIM('[4]Discharge'!G23)="","",IF(COUNT(O6)=0,"",IF(O6=1,(((10^K4)*('[4]Discharge'!G23^N4))/100),((10^K4)*('[4]Discharge'!G23^N4))))))</f>
        <v>130.39277309315673</v>
      </c>
      <c r="H25" s="56">
        <f>IF('[4]Discharge'!H23=0,0,IF(TRIM('[4]Discharge'!H23)="","",IF(COUNT(O6)=0,"",IF(O6=1,(((10^K4)*('[4]Discharge'!H23^N4))/100),((10^K4)*('[4]Discharge'!H23^N4))))))</f>
        <v>56.08008442250498</v>
      </c>
      <c r="I25" s="56">
        <f>IF('[4]Discharge'!I23=0,0,IF(TRIM('[4]Discharge'!I23)="","",IF(COUNT(O6)=0,"",IF(O6=1,(((10^K4)*('[4]Discharge'!I23^N4))/100),((10^K4)*('[4]Discharge'!I23^N4))))))</f>
        <v>6.617441894619422</v>
      </c>
      <c r="J25" s="56">
        <f>IF('[4]Discharge'!J23=0,0,IF(TRIM('[4]Discharge'!J23)="","",IF(COUNT(O6)=0,"",IF(O6=1,(((10^K4)*('[4]Discharge'!J23^N4))/100),((10^K4)*('[4]Discharge'!J23^N4))))))</f>
        <v>2.2157554935901125</v>
      </c>
      <c r="K25" s="56">
        <f>IF('[4]Discharge'!K23=0,0,IF(TRIM('[4]Discharge'!K23)="","",IF(COUNT(O6)=0,"",IF(O6=1,(((10^K4)*('[4]Discharge'!K23^N4))/100),((10^K4)*('[4]Discharge'!K23^N4))))))</f>
        <v>0.9057186145464188</v>
      </c>
      <c r="L25" s="56">
        <f>IF('[4]Discharge'!L23=0,0,IF(TRIM('[4]Discharge'!L23)="","",IF(COUNT(O6)=0,"",IF(O6=1,(((10^K4)*('[4]Discharge'!L23^N4))/100),((10^K4)*('[4]Discharge'!L23^N4))))))</f>
        <v>0.5284806406705151</v>
      </c>
      <c r="M25" s="56">
        <f>IF('[4]Discharge'!M23=0,0,IF(TRIM('[4]Discharge'!M23)="","",IF(COUNT(O6)=0,"",IF(O6=1,(((10^K4)*('[4]Discharge'!M23^N4))/100),((10^K4)*('[4]Discharge'!M23^N4))))))</f>
        <v>0.2844633418432691</v>
      </c>
      <c r="N25" s="56">
        <f>IF('[4]Discharge'!N23=0,0,IF(TRIM('[4]Discharge'!N23)="","",IF(COUNT(O6)=0,"",IF(O6=1,(((10^K4)*('[4]Discharge'!N23^N4))/100),((10^K4)*('[4]Discharge'!N23^N4))))))</f>
        <v>0.20889222060232765</v>
      </c>
      <c r="O25" s="78">
        <f t="shared" si="0"/>
        <v>225.34243344697992</v>
      </c>
      <c r="P25" s="61"/>
      <c r="Q25" s="45"/>
    </row>
    <row r="26" spans="2:17" ht="21.75">
      <c r="B26" s="51">
        <v>15</v>
      </c>
      <c r="C26" s="56">
        <f>IF('[4]Discharge'!C24=0,0,IF(TRIM('[4]Discharge'!C24)="","",IF(COUNT(O6)=0,"",IF(O6=1,(((10^K4)*('[4]Discharge'!C24^N4))/100),((10^K4)*('[4]Discharge'!C24^N4))))))</f>
        <v>0.1007750608372458</v>
      </c>
      <c r="D26" s="56">
        <f>IF('[4]Discharge'!D24=0,0,IF(TRIM('[4]Discharge'!D24)="","",IF(COUNT(O6)=0,"",IF(O6=1,(((10^K4)*('[4]Discharge'!D24^N4))/100),((10^K4)*('[4]Discharge'!D24^N4))))))</f>
        <v>0.1007750608372458</v>
      </c>
      <c r="E26" s="56">
        <f>IF('[4]Discharge'!E24=0,0,IF(TRIM('[4]Discharge'!E24)="","",IF(COUNT(O6)=0,"",IF(O6=1,(((10^K4)*('[4]Discharge'!E24^N4))/100),((10^K4)*('[4]Discharge'!E24^N4))))))</f>
        <v>0.8661841927085208</v>
      </c>
      <c r="F26" s="56">
        <f>IF('[4]Discharge'!F24=0,0,IF(TRIM('[4]Discharge'!F24)="","",IF(COUNT(O6)=0,"",IF(O6=1,(((10^K4)*('[4]Discharge'!F24^N4))/100),((10^K4)*('[4]Discharge'!F24^N4))))))</f>
        <v>31.897311520944996</v>
      </c>
      <c r="G26" s="56">
        <f>IF('[4]Discharge'!G24=0,0,IF(TRIM('[4]Discharge'!G24)="","",IF(COUNT(O6)=0,"",IF(O6=1,(((10^K4)*('[4]Discharge'!G24^N4))/100),((10^K4)*('[4]Discharge'!G24^N4))))))</f>
        <v>374.8408785348693</v>
      </c>
      <c r="H26" s="56">
        <f>IF('[4]Discharge'!H24=0,0,IF(TRIM('[4]Discharge'!H24)="","",IF(COUNT(O6)=0,"",IF(O6=1,(((10^K4)*('[4]Discharge'!H24^N4))/100),((10^K4)*('[4]Discharge'!H24^N4))))))</f>
        <v>37.96616660706017</v>
      </c>
      <c r="I26" s="56">
        <f>IF('[4]Discharge'!I24=0,0,IF(TRIM('[4]Discharge'!I24)="","",IF(COUNT(O6)=0,"",IF(O6=1,(((10^K4)*('[4]Discharge'!I24^N4))/100),((10^K4)*('[4]Discharge'!I24^N4))))))</f>
        <v>6.768224433777992</v>
      </c>
      <c r="J26" s="56">
        <f>IF('[4]Discharge'!J24=0,0,IF(TRIM('[4]Discharge'!J24)="","",IF(COUNT(O6)=0,"",IF(O6=1,(((10^K4)*('[4]Discharge'!J24^N4))/100),((10^K4)*('[4]Discharge'!J24^N4))))))</f>
        <v>1.9596993460186505</v>
      </c>
      <c r="K26" s="56">
        <f>IF('[4]Discharge'!K24=0,0,IF(TRIM('[4]Discharge'!K24)="","",IF(COUNT(O6)=0,"",IF(O6=1,(((10^K4)*('[4]Discharge'!K24^N4))/100),((10^K4)*('[4]Discharge'!K24^N4))))))</f>
        <v>0.8661841927085208</v>
      </c>
      <c r="L26" s="56">
        <f>IF('[4]Discharge'!L24=0,0,IF(TRIM('[4]Discharge'!L24)="","",IF(COUNT(O6)=0,"",IF(O6=1,(((10^K4)*('[4]Discharge'!L24^N4))/100),((10^K4)*('[4]Discharge'!L24^N4))))))</f>
        <v>0.5284806406705151</v>
      </c>
      <c r="M26" s="56">
        <f>IF('[4]Discharge'!M24=0,0,IF(TRIM('[4]Discharge'!M24)="","",IF(COUNT(O6)=0,"",IF(O6=1,(((10^K4)*('[4]Discharge'!M24^N4))/100),((10^K4)*('[4]Discharge'!M24^N4))))))</f>
        <v>0.2844633418432691</v>
      </c>
      <c r="N26" s="56">
        <f>IF('[4]Discharge'!N24=0,0,IF(TRIM('[4]Discharge'!N24)="","",IF(COUNT(O6)=0,"",IF(O6=1,(((10^K4)*('[4]Discharge'!N24^N4))/100),((10^K4)*('[4]Discharge'!N24^N4))))))</f>
        <v>0.20889222060232765</v>
      </c>
      <c r="O26" s="78">
        <f t="shared" si="0"/>
        <v>456.3880351528788</v>
      </c>
      <c r="P26" s="61"/>
      <c r="Q26" s="45"/>
    </row>
    <row r="27" spans="2:17" ht="21.75">
      <c r="B27" s="51">
        <v>16</v>
      </c>
      <c r="C27" s="56">
        <f>IF('[4]Discharge'!C25=0,0,IF(TRIM('[4]Discharge'!C25)="","",IF(COUNT(O6)=0,"",IF(O6=1,(((10^K4)*('[4]Discharge'!C25^N4))/100),((10^K4)*('[4]Discharge'!C25^N4))))))</f>
        <v>0.1007750608372458</v>
      </c>
      <c r="D27" s="56">
        <f>IF('[4]Discharge'!D25=0,0,IF(TRIM('[4]Discharge'!D25)="","",IF(COUNT(O6)=0,"",IF(O6=1,(((10^K4)*('[4]Discharge'!D25^N4))/100),((10^K4)*('[4]Discharge'!D25^N4))))))</f>
        <v>0.1007750608372458</v>
      </c>
      <c r="E27" s="56">
        <f>IF('[4]Discharge'!E25=0,0,IF(TRIM('[4]Discharge'!E25)="","",IF(COUNT(O6)=0,"",IF(O6=1,(((10^K4)*('[4]Discharge'!E25^N4))/100),((10^K4)*('[4]Discharge'!E25^N4))))))</f>
        <v>7.874055324766612</v>
      </c>
      <c r="F27" s="56">
        <f>IF('[4]Discharge'!F25=0,0,IF(TRIM('[4]Discharge'!F25)="","",IF(COUNT(O6)=0,"",IF(O6=1,(((10^K4)*('[4]Discharge'!F25^N4))/100),((10^K4)*('[4]Discharge'!F25^N4))))))</f>
        <v>4.973438408698151</v>
      </c>
      <c r="G27" s="56">
        <f>IF('[4]Discharge'!G25=0,0,IF(TRIM('[4]Discharge'!G25)="","",IF(COUNT(O6)=0,"",IF(O6=1,(((10^K4)*('[4]Discharge'!G25^N4))/100),((10^K4)*('[4]Discharge'!G25^N4))))))</f>
        <v>401.32108215302736</v>
      </c>
      <c r="H27" s="56">
        <f>IF('[4]Discharge'!H25=0,0,IF(TRIM('[4]Discharge'!H25)="","",IF(COUNT(O6)=0,"",IF(O6=1,(((10^K4)*('[4]Discharge'!H25^N4))/100),((10^K4)*('[4]Discharge'!H25^N4))))))</f>
        <v>24.534165437248568</v>
      </c>
      <c r="I27" s="56">
        <f>IF('[4]Discharge'!I25=0,0,IF(TRIM('[4]Discharge'!I25)="","",IF(COUNT(O6)=0,"",IF(O6=1,(((10^K4)*('[4]Discharge'!I25^N4))/100),((10^K4)*('[4]Discharge'!I25^N4))))))</f>
        <v>6.3207090551541505</v>
      </c>
      <c r="J27" s="56">
        <f>IF('[4]Discharge'!J25=0,0,IF(TRIM('[4]Discharge'!J25)="","",IF(COUNT(O6)=0,"",IF(O6=1,(((10^K4)*('[4]Discharge'!J25^N4))/100),((10^K4)*('[4]Discharge'!J25^N4))))))</f>
        <v>1.8997453073560198</v>
      </c>
      <c r="K27" s="56">
        <f>IF('[4]Discharge'!K25=0,0,IF(TRIM('[4]Discharge'!K25)="","",IF(COUNT(O6)=0,"",IF(O6=1,(((10^K4)*('[4]Discharge'!K25^N4))/100),((10^K4)*('[4]Discharge'!K25^N4))))))</f>
        <v>0.8661841927085208</v>
      </c>
      <c r="L27" s="56">
        <f>IF('[4]Discharge'!L25=0,0,IF(TRIM('[4]Discharge'!L25)="","",IF(COUNT(O6)=0,"",IF(O6=1,(((10^K4)*('[4]Discharge'!L25^N4))/100),((10^K4)*('[4]Discharge'!L25^N4))))))</f>
        <v>0.5001609036091282</v>
      </c>
      <c r="M27" s="56">
        <f>IF('[4]Discharge'!M25=0,0,IF(TRIM('[4]Discharge'!M25)="","",IF(COUNT(O6)=0,"",IF(O6=1,(((10^K4)*('[4]Discharge'!M25^N4))/100),((10^K4)*('[4]Discharge'!M25^N4))))))</f>
        <v>0.2645377834662093</v>
      </c>
      <c r="N27" s="56">
        <f>IF('[4]Discharge'!N25=0,0,IF(TRIM('[4]Discharge'!N25)="","",IF(COUNT(O6)=0,"",IF(O6=1,(((10^K4)*('[4]Discharge'!N25^N4))/100),((10^K4)*('[4]Discharge'!N25^N4))))))</f>
        <v>0.20889222060232765</v>
      </c>
      <c r="O27" s="78">
        <f t="shared" si="0"/>
        <v>448.96452090831156</v>
      </c>
      <c r="P27" s="61"/>
      <c r="Q27" s="45"/>
    </row>
    <row r="28" spans="2:17" ht="21.75">
      <c r="B28" s="51">
        <v>17</v>
      </c>
      <c r="C28" s="56">
        <f>IF('[4]Discharge'!C26=0,0,IF(TRIM('[4]Discharge'!C26)="","",IF(COUNT(O6)=0,"",IF(O6=1,(((10^K4)*('[4]Discharge'!C26^N4))/100),((10^K4)*('[4]Discharge'!C26^N4))))))</f>
        <v>0.1007750608372458</v>
      </c>
      <c r="D28" s="56">
        <f>IF('[4]Discharge'!D26=0,0,IF(TRIM('[4]Discharge'!D26)="","",IF(COUNT(O6)=0,"",IF(O6=1,(((10^K4)*('[4]Discharge'!D26^N4))/100),((10^K4)*('[4]Discharge'!D26^N4))))))</f>
        <v>0.09004102086059868</v>
      </c>
      <c r="E28" s="56">
        <f>IF('[4]Discharge'!E26=0,0,IF(TRIM('[4]Discharge'!E26)="","",IF(COUNT(O6)=0,"",IF(O6=1,(((10^K4)*('[4]Discharge'!E26^N4))/100),((10^K4)*('[4]Discharge'!E26^N4))))))</f>
        <v>4.005477319495943</v>
      </c>
      <c r="F28" s="56">
        <f>IF('[4]Discharge'!F26=0,0,IF(TRIM('[4]Discharge'!F26)="","",IF(COUNT(O6)=0,"",IF(O6=1,(((10^K4)*('[4]Discharge'!F26^N4))/100),((10^K4)*('[4]Discharge'!F26^N4))))))</f>
        <v>4.005477319495943</v>
      </c>
      <c r="G28" s="56">
        <f>IF('[4]Discharge'!G26=0,0,IF(TRIM('[4]Discharge'!G26)="","",IF(COUNT(O6)=0,"",IF(O6=1,(((10^K4)*('[4]Discharge'!G26^N4))/100),((10^K4)*('[4]Discharge'!G26^N4))))))</f>
        <v>281.65211210943113</v>
      </c>
      <c r="H28" s="56">
        <f>IF('[4]Discharge'!H26=0,0,IF(TRIM('[4]Discharge'!H26)="","",IF(COUNT(O6)=0,"",IF(O6=1,(((10^K4)*('[4]Discharge'!H26^N4))/100),((10^K4)*('[4]Discharge'!H26^N4))))))</f>
        <v>15.490411557598323</v>
      </c>
      <c r="I28" s="56">
        <f>IF('[4]Discharge'!I26=0,0,IF(TRIM('[4]Discharge'!I26)="","",IF(COUNT(O6)=0,"",IF(O6=1,(((10^K4)*('[4]Discharge'!I26^N4))/100),((10^K4)*('[4]Discharge'!I26^N4))))))</f>
        <v>7.074612209568679</v>
      </c>
      <c r="J28" s="56">
        <f>IF('[4]Discharge'!J26=0,0,IF(TRIM('[4]Discharge'!J26)="","",IF(COUNT(O6)=0,"",IF(O6=1,(((10^K4)*('[4]Discharge'!J26^N4))/100),((10^K4)*('[4]Discharge'!J26^N4))))))</f>
        <v>1.8997453073560198</v>
      </c>
      <c r="K28" s="56">
        <f>IF('[4]Discharge'!K26=0,0,IF(TRIM('[4]Discharge'!K26)="","",IF(COUNT(O6)=0,"",IF(O6=1,(((10^K4)*('[4]Discharge'!K26^N4))/100),((10^K4)*('[4]Discharge'!K26^N4))))))</f>
        <v>0.8274865255083835</v>
      </c>
      <c r="L28" s="56">
        <f>IF('[4]Discharge'!L26=0,0,IF(TRIM('[4]Discharge'!L26)="","",IF(COUNT(O6)=0,"",IF(O6=1,(((10^K4)*('[4]Discharge'!L26^N4))/100),((10^K4)*('[4]Discharge'!L26^N4))))))</f>
        <v>0.5001609036091282</v>
      </c>
      <c r="M28" s="56">
        <f>IF('[4]Discharge'!M26=0,0,IF(TRIM('[4]Discharge'!M26)="","",IF(COUNT(O6)=0,"",IF(O6=1,(((10^K4)*('[4]Discharge'!M26^N4))/100),((10^K4)*('[4]Discharge'!M26^N4))))))</f>
        <v>0.2645377834662093</v>
      </c>
      <c r="N28" s="56">
        <f>IF('[4]Discharge'!N26=0,0,IF(TRIM('[4]Discharge'!N26)="","",IF(COUNT(O6)=0,"",IF(O6=1,(((10^K4)*('[4]Discharge'!N26^N4))/100),((10^K4)*('[4]Discharge'!N26^N4))))))</f>
        <v>0.20889222060232765</v>
      </c>
      <c r="O28" s="78">
        <f t="shared" si="0"/>
        <v>316.11972933782994</v>
      </c>
      <c r="P28" s="61"/>
      <c r="Q28" s="45"/>
    </row>
    <row r="29" spans="2:17" ht="21.75">
      <c r="B29" s="51">
        <v>18</v>
      </c>
      <c r="C29" s="56">
        <f>IF('[4]Discharge'!C27=0,0,IF(TRIM('[4]Discharge'!C27)="","",IF(COUNT(O6)=0,"",IF(O6=1,(((10^K4)*('[4]Discharge'!C27^N4))/100),((10^K4)*('[4]Discharge'!C27^N4))))))</f>
        <v>0.1007750608372458</v>
      </c>
      <c r="D29" s="56">
        <f>IF('[4]Discharge'!D27=0,0,IF(TRIM('[4]Discharge'!D27)="","",IF(COUNT(O6)=0,"",IF(O6=1,(((10^K4)*('[4]Discharge'!D27^N4))/100),((10^K4)*('[4]Discharge'!D27^N4))))))</f>
        <v>0.09004102086059868</v>
      </c>
      <c r="E29" s="56">
        <f>IF('[4]Discharge'!E27=0,0,IF(TRIM('[4]Discharge'!E27)="","",IF(COUNT(O6)=0,"",IF(O6=1,(((10^K4)*('[4]Discharge'!E27^N4))/100),((10^K4)*('[4]Discharge'!E27^N4))))))</f>
        <v>4.847568196695021</v>
      </c>
      <c r="F29" s="56">
        <f>IF('[4]Discharge'!F27=0,0,IF(TRIM('[4]Discharge'!F27)="","",IF(COUNT(O6)=0,"",IF(O6=1,(((10^K4)*('[4]Discharge'!F27^N4))/100),((10^K4)*('[4]Discharge'!F27^N4))))))</f>
        <v>4.208863993434176</v>
      </c>
      <c r="G29" s="56">
        <f>IF('[4]Discharge'!G27=0,0,IF(TRIM('[4]Discharge'!G27)="","",IF(COUNT(O6)=0,"",IF(O6=1,(((10^K4)*('[4]Discharge'!G27^N4))/100),((10^K4)*('[4]Discharge'!G27^N4))))))</f>
        <v>333.3611347333344</v>
      </c>
      <c r="H29" s="56">
        <f>IF('[4]Discharge'!H27=0,0,IF(TRIM('[4]Discharge'!H27)="","",IF(COUNT(O6)=0,"",IF(O6=1,(((10^K4)*('[4]Discharge'!H27^N4))/100),((10^K4)*('[4]Discharge'!H27^N4))))))</f>
        <v>17.433400799645803</v>
      </c>
      <c r="I29" s="56">
        <f>IF('[4]Discharge'!I27=0,0,IF(TRIM('[4]Discharge'!I27)="","",IF(COUNT(O6)=0,"",IF(O6=1,(((10^K4)*('[4]Discharge'!I27^N4))/100),((10^K4)*('[4]Discharge'!I27^N4))))))</f>
        <v>6.174762647407784</v>
      </c>
      <c r="J29" s="56">
        <f>IF('[4]Discharge'!J27=0,0,IF(TRIM('[4]Discharge'!J27)="","",IF(COUNT(O6)=0,"",IF(O6=1,(((10^K4)*('[4]Discharge'!J27^N4))/100),((10^K4)*('[4]Discharge'!J27^N4))))))</f>
        <v>1.8406743776920331</v>
      </c>
      <c r="K29" s="56">
        <f>IF('[4]Discharge'!K27=0,0,IF(TRIM('[4]Discharge'!K27)="","",IF(COUNT(O6)=0,"",IF(O6=1,(((10^K4)*('[4]Discharge'!K27^N4))/100),((10^K4)*('[4]Discharge'!K27^N4))))))</f>
        <v>0.8274865255083835</v>
      </c>
      <c r="L29" s="56">
        <f>IF('[4]Discharge'!L27=0,0,IF(TRIM('[4]Discharge'!L27)="","",IF(COUNT(O6)=0,"",IF(O6=1,(((10^K4)*('[4]Discharge'!L27^N4))/100),((10^K4)*('[4]Discharge'!L27^N4))))))</f>
        <v>0.5001609036091282</v>
      </c>
      <c r="M29" s="56">
        <f>IF('[4]Discharge'!M27=0,0,IF(TRIM('[4]Discharge'!M27)="","",IF(COUNT(O6)=0,"",IF(O6=1,(((10^K4)*('[4]Discharge'!M27^N4))/100),((10^K4)*('[4]Discharge'!M27^N4))))))</f>
        <v>0.2645377834662093</v>
      </c>
      <c r="N29" s="56">
        <f>IF('[4]Discharge'!N27=0,0,IF(TRIM('[4]Discharge'!N27)="","",IF(COUNT(O6)=0,"",IF(O6=1,(((10^K4)*('[4]Discharge'!N27^N4))/100),((10^K4)*('[4]Discharge'!N27^N4))))))</f>
        <v>0.20889222060232765</v>
      </c>
      <c r="O29" s="78">
        <f t="shared" si="0"/>
        <v>369.8582982630931</v>
      </c>
      <c r="P29" s="61"/>
      <c r="Q29" s="45"/>
    </row>
    <row r="30" spans="2:17" ht="21.75">
      <c r="B30" s="51">
        <v>19</v>
      </c>
      <c r="C30" s="56">
        <f>IF('[4]Discharge'!C28=0,0,IF(TRIM('[4]Discharge'!C28)="","",IF(COUNT(O6)=0,"",IF(O6=1,(((10^K4)*('[4]Discharge'!C28^N4))/100),((10^K4)*('[4]Discharge'!C28^N4))))))</f>
        <v>0.1007750608372458</v>
      </c>
      <c r="D30" s="56">
        <f>IF('[4]Discharge'!D28=0,0,IF(TRIM('[4]Discharge'!D28)="","",IF(COUNT(O6)=0,"",IF(O6=1,(((10^K4)*('[4]Discharge'!D28^N4))/100),((10^K4)*('[4]Discharge'!D28^N4))))))</f>
        <v>0.09004102086059868</v>
      </c>
      <c r="E30" s="56">
        <f>IF('[4]Discharge'!E28=0,0,IF('[4]Discharge'!E28=0,0,IF(TRIM('[4]Discharge'!E28)="","",IF(COUNT(O6)=0,"",IF(O6=1,(((10^K4)*('[4]Discharge'!E28^N4))/100),((10^K4)*('[4]Discharge'!E28^N4)))))))</f>
        <v>42.15880079414286</v>
      </c>
      <c r="F30" s="56">
        <f>IF('[4]Discharge'!F28=0,0,IF(TRIM('[4]Discharge'!F28)="","",IF(COUNT(O6)=0,"",IF(O6=1,(((10^K4)*('[4]Discharge'!F28^N4))/100),((10^K4)*('[4]Discharge'!F28^N4))))))</f>
        <v>3.5235030244850964</v>
      </c>
      <c r="G30" s="56">
        <f>IF('[4]Discharge'!G28=0,0,IF(TRIM('[4]Discharge'!G28)="","",IF(COUNT(O6)=0,"",IF(O6=1,(((10^K4)*('[4]Discharge'!G28^N4))/100),((10^K4)*('[4]Discharge'!G28^N4))))))</f>
        <v>317.8533872236881</v>
      </c>
      <c r="H30" s="56">
        <f>IF('[4]Discharge'!H28=0,0,IF(TRIM('[4]Discharge'!H28)="","",IF(COUNT(O6)=0,"",IF(O6=1,(((10^K4)*('[4]Discharge'!H28^N4))/100),((10^K4)*('[4]Discharge'!H28^N4))))))</f>
        <v>14.064490399640112</v>
      </c>
      <c r="I30" s="56">
        <f>IF('[4]Discharge'!I28=0,0,IF(TRIM('[4]Discharge'!I28)="","",IF(COUNT(O6)=0,"",IF(O6=1,(((10^K4)*('[4]Discharge'!I28^N4))/100),((10^K4)*('[4]Discharge'!I28^N4))))))</f>
        <v>6.3207090551541505</v>
      </c>
      <c r="J30" s="56">
        <f>IF('[4]Discharge'!J28=0,0,IF(TRIM('[4]Discharge'!J28)="","",IF(COUNT(O6)=0,"",IF(O6=1,(((10^K4)*('[4]Discharge'!J28^N4))/100),((10^K4)*('[4]Discharge'!J28^N4))))))</f>
        <v>1.7824880265056626</v>
      </c>
      <c r="K30" s="56">
        <f>IF('[4]Discharge'!K28=0,0,IF(TRIM('[4]Discharge'!K28)="","",IF(COUNT(O6)=0,"",IF(O6=1,(((10^K4)*('[4]Discharge'!K28^N4))/100),((10^K4)*('[4]Discharge'!K28^N4))))))</f>
        <v>0.7896276284075684</v>
      </c>
      <c r="L30" s="56">
        <f>IF('[4]Discharge'!L28=0,0,IF(TRIM('[4]Discharge'!L28)="","",IF(COUNT(O6)=0,"",IF(O6=1,(((10^K4)*('[4]Discharge'!L28^N4))/100),((10^K4)*('[4]Discharge'!L28^N4))))))</f>
        <v>0.47258102980766425</v>
      </c>
      <c r="M30" s="56">
        <f>IF('[4]Discharge'!M28=0,0,IF(TRIM('[4]Discharge'!M28)="","",IF(COUNT(O6)=0,"",IF(O6=1,(((10^K4)*('[4]Discharge'!M28^N4))/100),((10^K4)*('[4]Discharge'!M28^N4))))))</f>
        <v>0.2645377834662093</v>
      </c>
      <c r="N30" s="56">
        <f>IF('[4]Discharge'!N28=0,0,IF(TRIM('[4]Discharge'!N28)="","",IF(COUNT(O6)=0,"",IF(O6=1,(((10^K4)*('[4]Discharge'!N28^N4))/100),((10^K4)*('[4]Discharge'!N28^N4))))))</f>
        <v>0.19173028159202218</v>
      </c>
      <c r="O30" s="78">
        <f t="shared" si="0"/>
        <v>387.61267132858734</v>
      </c>
      <c r="P30" s="61"/>
      <c r="Q30" s="45"/>
    </row>
    <row r="31" spans="2:17" ht="21.75">
      <c r="B31" s="51">
        <v>20</v>
      </c>
      <c r="C31" s="56">
        <f>IF('[4]Discharge'!C29=0,0,IF(TRIM('[4]Discharge'!C29)="","",IF(COUNT(O6)=0,"",IF(O6=1,(((10^K4)*('[4]Discharge'!C29^N4))/100),((10^K4)*('[4]Discharge'!C29^N4))))))</f>
        <v>0.1007750608372458</v>
      </c>
      <c r="D31" s="56">
        <f>IF('[4]Discharge'!D29=0,0,IF(TRIM('[4]Discharge'!D29)="","",IF(COUNT(O6)=0,"",IF(O6=1,(((10^K4)*('[4]Discharge'!D29^N4))/100),((10^K4)*('[4]Discharge'!D29^N4))))))</f>
        <v>0.11207993864735878</v>
      </c>
      <c r="E31" s="56">
        <f>IF('[4]Discharge'!E29=0,0,IF(TRIM('[4]Discharge'!E29)="","",IF(COUNT(O6)=0,"",IF(O6=1,(((10^K4)*('[4]Discharge'!E29^N4))/100),((10^K4)*('[4]Discharge'!E29^N4))))))</f>
        <v>7.074612209568679</v>
      </c>
      <c r="F31" s="56">
        <f>IF('[4]Discharge'!F29=0,0,IF(TRIM('[4]Discharge'!F29)="","",IF(COUNT(O6)=0,"",IF(O6=1,(((10^K4)*('[4]Discharge'!F29^N4))/100),((10^K4)*('[4]Discharge'!F29^N4))))))</f>
        <v>2.2877567228447955</v>
      </c>
      <c r="G31" s="56">
        <f>IF('[4]Discharge'!G29=0,0,IF(TRIM('[4]Discharge'!G29)="","",IF(COUNT(O6)=0,"",IF(O6=1,(((10^K4)*('[4]Discharge'!G29^N4))/100),((10^K4)*('[4]Discharge'!G29^N4))))))</f>
        <v>154.21729040142884</v>
      </c>
      <c r="H31" s="56">
        <f>IF('[4]Discharge'!H29=0,0,IF(TRIM('[4]Discharge'!H29)="","",IF(COUNT(O6)=0,"",IF(O6=1,(((10^K4)*('[4]Discharge'!H29^N4))/100),((10^K4)*('[4]Discharge'!H29^N4))))))</f>
        <v>61.78277534710589</v>
      </c>
      <c r="I31" s="56">
        <f>IF('[4]Discharge'!I29=0,0,IF(TRIM('[4]Discharge'!I29)="","",IF(COUNT(O6)=0,"",IF(O6=1,(((10^K4)*('[4]Discharge'!I29^N4))/100),((10^K4)*('[4]Discharge'!I29^N4))))))</f>
        <v>5.492172459739857</v>
      </c>
      <c r="J31" s="56">
        <f>IF('[4]Discharge'!J29=0,0,IF(TRIM('[4]Discharge'!J29)="","",IF(COUNT(O6)=0,"",IF(O6=1,(((10^K4)*('[4]Discharge'!J29^N4))/100),((10^K4)*('[4]Discharge'!J29^N4))))))</f>
        <v>1.7251877506299862</v>
      </c>
      <c r="K31" s="56">
        <f>IF('[4]Discharge'!K29=0,0,IF(TRIM('[4]Discharge'!K29)="","",IF(COUNT(O6)=0,"",IF(O6=1,(((10^K4)*('[4]Discharge'!K29^N4))/100),((10^K4)*('[4]Discharge'!K29^N4))))))</f>
        <v>0.7896276284075684</v>
      </c>
      <c r="L31" s="56">
        <f>IF('[4]Discharge'!L29=0,0,IF(TRIM('[4]Discharge'!L29)="","",IF(COUNT(O6)=0,"",IF(O6=1,(((10^K4)*('[4]Discharge'!L29^N4))/100),((10^K4)*('[4]Discharge'!L29^N4))))))</f>
        <v>0.4457432316394694</v>
      </c>
      <c r="M31" s="56">
        <f>IF('[4]Discharge'!M29=0,0,IF(TRIM('[4]Discharge'!M29)="","",IF(COUNT(O6)=0,"",IF(O6=1,(((10^K4)*('[4]Discharge'!M29^N4))/100),((10^K4)*('[4]Discharge'!M29^N4))))))</f>
        <v>0.2844633418432691</v>
      </c>
      <c r="N31" s="56">
        <f>IF('[4]Discharge'!N29=0,0,IF(TRIM('[4]Discharge'!N29)="","",IF(COUNT(O6)=0,"",IF(O6=1,(((10^K4)*('[4]Discharge'!N29^N4))/100),((10^K4)*('[4]Discharge'!N29^N4))))))</f>
        <v>0.1770614436804204</v>
      </c>
      <c r="O31" s="78">
        <f t="shared" si="0"/>
        <v>234.4895455363734</v>
      </c>
      <c r="P31" s="61"/>
      <c r="Q31" s="45"/>
    </row>
    <row r="32" spans="2:17" ht="21.75">
      <c r="B32" s="5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78"/>
      <c r="P32" s="61"/>
      <c r="Q32" s="45"/>
    </row>
    <row r="33" spans="2:17" ht="21.75">
      <c r="B33" s="51">
        <v>21</v>
      </c>
      <c r="C33" s="56">
        <f>IF('[4]Discharge'!C31=0,0,IF(TRIM('[4]Discharge'!C31)="","",IF(COUNT(O6)=0,"",IF(O6=1,(((10^K4)*('[4]Discharge'!C31^N4))/100),((10^K4)*('[4]Discharge'!C31^N4))))))</f>
        <v>0.09004102086059868</v>
      </c>
      <c r="D33" s="56">
        <f>IF('[4]Discharge'!D31=0,0,IF(TRIM('[4]Discharge'!D31)="","",IF(COUNT(O6)=0,"",IF(O6=1,(((10^K4)*('[4]Discharge'!D31^N4))/100),((10^K4)*('[4]Discharge'!D31^N4))))))</f>
        <v>0.1363896443420748</v>
      </c>
      <c r="E33" s="56">
        <f>IF('[4]Discharge'!E31=0,0,IF(TRIM('[4]Discharge'!E31)="","",IF(COUNT(O6)=0,"",IF(O6=1,(((10^K4)*('[4]Discharge'!E31^N4))/100),((10^K4)*('[4]Discharge'!E31^N4))))))</f>
        <v>8.922974113293076</v>
      </c>
      <c r="F33" s="56">
        <f>IF('[4]Discharge'!F31=0,0,IF(TRIM('[4]Discharge'!F31)="","",IF(COUNT(O6)=0,"",IF(O6=1,(((10^K4)*('[4]Discharge'!F31^N4))/100),((10^K4)*('[4]Discharge'!F31^N4))))))</f>
        <v>7.074612209568679</v>
      </c>
      <c r="G33" s="56">
        <f>IF('[4]Discharge'!G31=0,0,IF(TRIM('[4]Discharge'!G31)="","",IF(COUNT(O6)=0,"",IF(O6=1,(((10^K4)*('[4]Discharge'!G31^N4))/100),((10^K4)*('[4]Discharge'!G31^N4))))))</f>
        <v>1068.3223985869522</v>
      </c>
      <c r="H33" s="56">
        <f>IF('[4]Discharge'!H31=0,0,IF(TRIM('[4]Discharge'!H31)="","",IF(COUNT(O6)=0,"",IF(O6=1,(((10^K4)*('[4]Discharge'!H31^N4))/100),((10^K4)*('[4]Discharge'!H31^N4))))))</f>
        <v>289.98346993720975</v>
      </c>
      <c r="I33" s="56">
        <f>IF('[4]Discharge'!I31=0,0,IF(TRIM('[4]Discharge'!I31)="","",IF(COUNT(O6)=0,"",IF(O6=1,(((10^K4)*('[4]Discharge'!I31^N4))/100),((10^K4)*('[4]Discharge'!I31^N4))))))</f>
        <v>5.100835958332713</v>
      </c>
      <c r="J33" s="56">
        <f>IF('[4]Discharge'!J31=0,0,IF(TRIM('[4]Discharge'!J31)="","",IF(COUNT(O6)=0,"",IF(O6=1,(((10^K4)*('[4]Discharge'!J31^N4))/100),((10^K4)*('[4]Discharge'!J31^N4))))))</f>
        <v>1.6687750752410913</v>
      </c>
      <c r="K33" s="56">
        <f>IF('[4]Discharge'!K31=0,0,IF(TRIM('[4]Discharge'!K31)="","",IF(COUNT(O6)=0,"",IF(O6=1,(((10^K4)*('[4]Discharge'!K31^N4))/100),((10^K4)*('[4]Discharge'!K31^N4))))))</f>
        <v>0.7896276284075684</v>
      </c>
      <c r="L33" s="56">
        <f>IF('[4]Discharge'!L31=0,0,IF(TRIM('[4]Discharge'!L31)="","",IF(COUNT(O6)=0,"",IF(O6=1,(((10^K4)*('[4]Discharge'!L31^N4))/100),((10^K4)*('[4]Discharge'!L31^N4))))))</f>
        <v>0.4457432316394694</v>
      </c>
      <c r="M33" s="56">
        <f>IF('[4]Discharge'!M31=0,0,IF(TRIM('[4]Discharge'!M31)="","",IF(COUNT(O6)=0,"",IF(O6=1,(((10^K4)*('[4]Discharge'!M31^N4))/100),((10^K4)*('[4]Discharge'!M31^N4))))))</f>
        <v>0.2844633418432691</v>
      </c>
      <c r="N33" s="56">
        <f>IF('[4]Discharge'!N31=0,0,IF(TRIM('[4]Discharge'!N31)="","",IF(COUNT(O6)=0,"",IF(O6=1,(((10^K4)*('[4]Discharge'!N31^N4))/100),((10^K4)*('[4]Discharge'!N31^N4))))))</f>
        <v>0.1770614436804204</v>
      </c>
      <c r="O33" s="78">
        <f t="shared" si="0"/>
        <v>1382.996392191371</v>
      </c>
      <c r="P33" s="61"/>
      <c r="Q33" s="45"/>
    </row>
    <row r="34" spans="2:17" ht="21.75">
      <c r="B34" s="51">
        <v>22</v>
      </c>
      <c r="C34" s="56">
        <f>IF('[4]Discharge'!C32=0,0,IF(TRIM('[4]Discharge'!C32)="","",IF(COUNT(O6)=0,"",IF(O6=1,(((10^K4)*('[4]Discharge'!C32^N4))/100),((10^K4)*('[4]Discharge'!C32^N4))))))</f>
        <v>0.07988121469714997</v>
      </c>
      <c r="D34" s="56">
        <f>IF('[4]Discharge'!D32=0,0,IF(TRIM('[4]Discharge'!D32)="","",IF(COUNT(O6)=0,"",IF(O6=1,(((10^K4)*('[4]Discharge'!D32^N4))/100),((10^K4)*('[4]Discharge'!D32^N4))))))</f>
        <v>0.1363896443420748</v>
      </c>
      <c r="E34" s="56">
        <f>IF('[4]Discharge'!E32=0,0,IF(TRIM('[4]Discharge'!E32)="","",IF(COUNT(O6)=0,"",IF(O6=1,(((10^K4)*('[4]Discharge'!E32^N4))/100),((10^K4)*('[4]Discharge'!E32^N4))))))</f>
        <v>4.738152812147822</v>
      </c>
      <c r="F34" s="56">
        <f>IF('[4]Discharge'!F32=0,0,IF(TRIM('[4]Discharge'!F32)="","",IF(COUNT(O6)=0,"",IF(O6=1,(((10^K4)*('[4]Discharge'!F32^N4))/100),((10^K4)*('[4]Discharge'!F32^N4))))))</f>
        <v>6.3207090551541505</v>
      </c>
      <c r="G34" s="56">
        <f>IF('[4]Discharge'!G32=0,0,IF(TRIM('[4]Discharge'!G32)="","",IF(COUNT(O6)=0,"",IF(O6=1,(((10^K4)*('[4]Discharge'!G32^N4))/100),((10^K4)*('[4]Discharge'!G32^N4))))))</f>
        <v>1122.2956860747831</v>
      </c>
      <c r="H34" s="56">
        <f>IF('[4]Discharge'!H32=0,0,IF(TRIM('[4]Discharge'!H32)="","",IF(COUNT(O6)=0,"",IF(O6=1,(((10^K4)*('[4]Discharge'!H32^N4))/100),((10^K4)*('[4]Discharge'!H32^N4))))))</f>
        <v>125.91599960812638</v>
      </c>
      <c r="I34" s="56">
        <f>IF('[4]Discharge'!I32=0,0,IF(TRIM('[4]Discharge'!I32)="","",IF(COUNT(O6)=0,"",IF(O6=1,(((10^K4)*('[4]Discharge'!I32^N4))/100),((10^K4)*('[4]Discharge'!I32^N4))))))</f>
        <v>5.229758813677024</v>
      </c>
      <c r="J34" s="56">
        <f>IF('[4]Discharge'!J32=0,0,IF(TRIM('[4]Discharge'!J32)="","",IF(COUNT(O6)=0,"",IF(O6=1,(((10^K4)*('[4]Discharge'!J32^N4))/100),((10^K4)*('[4]Discharge'!J32^N4))))))</f>
        <v>1.6687750752410913</v>
      </c>
      <c r="K34" s="56">
        <f>IF('[4]Discharge'!K32=0,0,IF(TRIM('[4]Discharge'!K32)="","",IF(COUNT(O6)=0,"",IF(O6=1,(((10^K4)*('[4]Discharge'!K32^N4))/100),((10^K4)*('[4]Discharge'!K32^N4))))))</f>
        <v>0.7896276284075684</v>
      </c>
      <c r="L34" s="56">
        <f>IF('[4]Discharge'!L32=0,0,IF(TRIM('[4]Discharge'!L32)="","",IF(COUNT(O6)=0,"",IF(O6=1,(((10^K4)*('[4]Discharge'!L32^N4))/100),((10^K4)*('[4]Discharge'!L32^N4))))))</f>
        <v>0.4457432316394694</v>
      </c>
      <c r="M34" s="56">
        <f>IF('[4]Discharge'!M32=0,0,IF(TRIM('[4]Discharge'!M32)="","",IF(COUNT(O6)=0,"",IF(O6=1,(((10^K4)*('[4]Discharge'!M32^N4))/100),((10^K4)*('[4]Discharge'!M32^N4))))))</f>
        <v>0.2844633418432691</v>
      </c>
      <c r="N34" s="56">
        <f>IF('[4]Discharge'!N32=0,0,IF(TRIM('[4]Discharge'!N32)="","",IF(COUNT(O6)=0,"",IF(O6=1,(((10^K4)*('[4]Discharge'!N32^N4))/100),((10^K4)*('[4]Discharge'!N32^N4))))))</f>
        <v>0.1629467517157741</v>
      </c>
      <c r="O34" s="78">
        <f t="shared" si="0"/>
        <v>1268.0681332517747</v>
      </c>
      <c r="P34" s="61"/>
      <c r="Q34" s="45"/>
    </row>
    <row r="35" spans="2:17" ht="21.75">
      <c r="B35" s="51">
        <v>23</v>
      </c>
      <c r="C35" s="56">
        <f>IF('[4]Discharge'!C33=0,0,IF(TRIM('[4]Discharge'!C33)="","",IF(COUNT(O6)=0,"",IF(O6=1,(((10^K4)*('[4]Discharge'!C33^N4))/100),((10^K4)*('[4]Discharge'!C33^N4))))))</f>
        <v>0.07988121469714997</v>
      </c>
      <c r="D35" s="56">
        <f>IF('[4]Discharge'!D33=0,0,IF(TRIM('[4]Discharge'!D33)="","",IF(COUNT(O6)=0,"",IF(O6=1,(((10^K4)*('[4]Discharge'!D33^N4))/100),((10^K4)*('[4]Discharge'!D33^N4))))))</f>
        <v>0.1363896443420748</v>
      </c>
      <c r="E35" s="56">
        <f>IF('[4]Discharge'!E33=0,0,IF(TRIM('[4]Discharge'!E33)="","",IF(COUNT(O6)=0,"",IF(O6=1,(((10^K4)*('[4]Discharge'!E33^N4))/100),((10^K4)*('[4]Discharge'!E33^N4))))))</f>
        <v>2.8221785361887686</v>
      </c>
      <c r="F35" s="56">
        <f>IF('[4]Discharge'!F33=0,0,IF(TRIM('[4]Discharge'!F33)="","",IF(COUNT(O6)=0,"",IF(O6=1,(((10^K4)*('[4]Discharge'!F33^N4))/100),((10^K4)*('[4]Discharge'!F33^N4))))))</f>
        <v>6.920615166616769</v>
      </c>
      <c r="G35" s="56">
        <f>IF('[4]Discharge'!G33=0,0,IF(TRIM('[4]Discharge'!G33)="","",IF(COUNT(O6)=0,"",IF(O6=1,(((10^K4)*('[4]Discharge'!G33^N4))/100),((10^K4)*('[4]Discharge'!G33^N4))))))</f>
        <v>428.65588992964825</v>
      </c>
      <c r="H35" s="56">
        <f>IF('[4]Discharge'!H33=0,0,IF(TRIM('[4]Discharge'!H33)="","",IF(COUNT(O6)=0,"",IF(O6=1,(((10^K4)*('[4]Discharge'!H33^N4))/100),((10^K4)*('[4]Discharge'!H33^N4))))))</f>
        <v>59.852825542192576</v>
      </c>
      <c r="I35" s="56">
        <f>IF('[4]Discharge'!I33=0,0,IF(TRIM('[4]Discharge'!I33)="","",IF(COUNT(O6)=0,"",IF(O6=1,(((10^K4)*('[4]Discharge'!I33^N4))/100),((10^K4)*('[4]Discharge'!I33^N4))))))</f>
        <v>5.360204972155476</v>
      </c>
      <c r="J35" s="56">
        <f>IF('[4]Discharge'!J33=0,0,IF(TRIM('[4]Discharge'!J33)="","",IF(COUNT(O6)=0,"",IF(O6=1,(((10^K4)*('[4]Discharge'!J33^N4))/100),((10^K4)*('[4]Discharge'!J33^N4))))))</f>
        <v>1.6132515549006774</v>
      </c>
      <c r="K35" s="56">
        <f>IF('[4]Discharge'!K33=0,0,IF(TRIM('[4]Discharge'!K33)="","",IF(COUNT(O6)=0,"",IF(O6=1,(((10^K4)*('[4]Discharge'!K33^N4))/100),((10^K4)*('[4]Discharge'!K33^N4))))))</f>
        <v>0.7526095715939595</v>
      </c>
      <c r="L35" s="56">
        <f>IF('[4]Discharge'!L33=0,0,IF(TRIM('[4]Discharge'!L33)="","",IF(COUNT(O6)=0,"",IF(O6=1,(((10^K4)*('[4]Discharge'!L33^N4))/100),((10^K4)*('[4]Discharge'!L33^N4))))))</f>
        <v>0.4457432316394694</v>
      </c>
      <c r="M35" s="56">
        <f>IF('[4]Discharge'!M33=0,0,IF(TRIM('[4]Discharge'!M33)="","",IF(COUNT(O6)=0,"",IF(O6=1,(((10^K4)*('[4]Discharge'!M33^N4))/100),((10^K4)*('[4]Discharge'!M33^N4))))))</f>
        <v>0.3050729544831331</v>
      </c>
      <c r="N35" s="56">
        <f>IF('[4]Discharge'!N33=0,0,IF(TRIM('[4]Discharge'!N33)="","",IF(COUNT(O6)=0,"",IF(O6=1,(((10^K4)*('[4]Discharge'!N33^N4))/100),((10^K4)*('[4]Discharge'!N33^N4))))))</f>
        <v>0.14938863473840713</v>
      </c>
      <c r="O35" s="78">
        <f t="shared" si="0"/>
        <v>507.0940509531967</v>
      </c>
      <c r="P35" s="61"/>
      <c r="Q35" s="45"/>
    </row>
    <row r="36" spans="2:17" ht="21.75">
      <c r="B36" s="51">
        <v>24</v>
      </c>
      <c r="C36" s="56">
        <f>IF('[4]Discharge'!C34=0,0,IF(TRIM('[4]Discharge'!C34)="","",IF(COUNT(O6)=0,"",IF(O6=1,(((10^K4)*('[4]Discharge'!C34^N4))/100),((10^K4)*('[4]Discharge'!C34^N4))))))</f>
        <v>0.12395246705270832</v>
      </c>
      <c r="D36" s="56">
        <f>IF('[4]Discharge'!D34=0,0,IF(TRIM('[4]Discharge'!D34)="","",IF(COUNT(O6)=0,"",IF(O6=1,(((10^K4)*('[4]Discharge'!D34^N4))/100),((10^K4)*('[4]Discharge'!D34^N4))))))</f>
        <v>0.1363896443420748</v>
      </c>
      <c r="E36" s="56">
        <f>IF('[4]Discharge'!E34=0,0,IF(TRIM('[4]Discharge'!E34)="","",IF(COUNT(O6)=0,"",IF(O6=1,(((10^K4)*('[4]Discharge'!E34^N4))/100),((10^K4)*('[4]Discharge'!E34^N4))))))</f>
        <v>2.2157554935901125</v>
      </c>
      <c r="F36" s="56">
        <f>IF('[4]Discharge'!F34=0,0,IF(TRIM('[4]Discharge'!F34)="","",IF(COUNT(O6)=0,"",IF(O6=1,(((10^K4)*('[4]Discharge'!F34^N4))/100),((10^K4)*('[4]Discharge'!F34^N4))))))</f>
        <v>9.289327026937615</v>
      </c>
      <c r="G36" s="56">
        <f>IF('[4]Discharge'!G34=0,0,IF(TRIM('[4]Discharge'!G34)="","",IF(COUNT(O6)=0,"",IF(O6=1,(((10^K4)*('[4]Discharge'!G34^N4))/100),((10^K4)*('[4]Discharge'!G34^N4))))))</f>
        <v>211.87298030404384</v>
      </c>
      <c r="H36" s="56">
        <f>IF('[4]Discharge'!H34=0,0,IF(TRIM('[4]Discharge'!H34)="","",IF(COUNT(O6)=0,"",IF(O6=1,(((10^K4)*('[4]Discharge'!H34^N4))/100),((10^K4)*('[4]Discharge'!H34^N4))))))</f>
        <v>142.4426206621088</v>
      </c>
      <c r="I36" s="56">
        <f>IF('[4]Discharge'!I34=0,0,IF(TRIM('[4]Discharge'!I34)="","",IF(COUNT(O6)=0,"",IF(O6=1,(((10^K4)*('[4]Discharge'!I34^N4))/100),((10^K4)*('[4]Discharge'!I34^N4))))))</f>
        <v>5.229758813677024</v>
      </c>
      <c r="J36" s="56">
        <f>IF('[4]Discharge'!J34=0,0,IF(TRIM('[4]Discharge'!J34)="","",IF(COUNT(O6)=0,"",IF(O6=1,(((10^K4)*('[4]Discharge'!J34^N4))/100),((10^K4)*('[4]Discharge'!J34^N4))))))</f>
        <v>1.6132515549006774</v>
      </c>
      <c r="K36" s="56">
        <f>IF('[4]Discharge'!K34=0,0,IF(TRIM('[4]Discharge'!K34)="","",IF(COUNT(O6)=0,"",IF(O6=1,(((10^K4)*('[4]Discharge'!K34^N4))/100),((10^K4)*('[4]Discharge'!K34^N4))))))</f>
        <v>0.7526095715939595</v>
      </c>
      <c r="L36" s="56">
        <f>IF('[4]Discharge'!L34=0,0,IF(TRIM('[4]Discharge'!L34)="","",IF(COUNT(O6)=0,"",IF(O6=1,(((10^K4)*('[4]Discharge'!L34^N4))/100),((10^K4)*('[4]Discharge'!L34^N4))))))</f>
        <v>0.4457432316394694</v>
      </c>
      <c r="M36" s="56">
        <f>IF('[4]Discharge'!M34=0,0,IF(TRIM('[4]Discharge'!M34)="","",IF(COUNT(O6)=0,"",IF(O6=1,(((10^K4)*('[4]Discharge'!M34^N4))/100),((10^K4)*('[4]Discharge'!M34^N4))))))</f>
        <v>0.3050729544831331</v>
      </c>
      <c r="N36" s="56">
        <f>IF('[4]Discharge'!N34=0,0,IF(TRIM('[4]Discharge'!N34)="","",IF(COUNT(O6)=0,"",IF(O6=1,(((10^K4)*('[4]Discharge'!N34^N4))/100),((10^K4)*('[4]Discharge'!N34^N4))))))</f>
        <v>0.14938863473840713</v>
      </c>
      <c r="O36" s="78">
        <f t="shared" si="0"/>
        <v>374.5768503591078</v>
      </c>
      <c r="P36" s="61"/>
      <c r="Q36" s="45"/>
    </row>
    <row r="37" spans="2:17" ht="21.75">
      <c r="B37" s="51">
        <v>25</v>
      </c>
      <c r="C37" s="56">
        <f>IF('[4]Discharge'!C35=0,0,IF(TRIM('[4]Discharge'!C35)="","",IF(COUNT(O6)=0,"",IF(O6=1,(((10^K4)*('[4]Discharge'!C35^N4))/100),((10^K4)*('[4]Discharge'!C35^N4))))))</f>
        <v>0.4457432316394694</v>
      </c>
      <c r="D37" s="56">
        <f>IF('[4]Discharge'!D35=0,0,IF(TRIM('[4]Discharge'!D35)="","",IF(COUNT(O6)=0,"",IF(O6=1,(((10^K4)*('[4]Discharge'!D35^N4))/100),((10^K4)*('[4]Discharge'!D35^N4))))))</f>
        <v>0.1007750608372458</v>
      </c>
      <c r="E37" s="56">
        <f>IF('[4]Discharge'!E35=0,0,IF(TRIM('[4]Discharge'!E35)="","",IF(COUNT(O6)=0,"",IF(O6=1,(((10^K4)*('[4]Discharge'!E35^N4))/100),((10^K4)*('[4]Discharge'!E35^N4))))))</f>
        <v>2.2877567228447955</v>
      </c>
      <c r="F37" s="56">
        <f>IF('[4]Discharge'!F35=0,0,IF(TRIM('[4]Discharge'!F35)="","",IF(COUNT(O6)=0,"",IF(O6=1,(((10^K4)*('[4]Discharge'!F35^N4))/100),((10^K4)*('[4]Discharge'!F35^N4))))))</f>
        <v>4.738152812147822</v>
      </c>
      <c r="G37" s="56">
        <f>IF('[4]Discharge'!G35=0,0,IF(TRIM('[4]Discharge'!G35)="","",IF(COUNT(O6)=0,"",IF(O6=1,(((10^K4)*('[4]Discharge'!G35^N4))/100),((10^K4)*('[4]Discharge'!G35^N4))))))</f>
        <v>128.1451259770457</v>
      </c>
      <c r="H37" s="56">
        <f>IF('[4]Discharge'!H35=0,0,IF(TRIM('[4]Discharge'!H35)="","",IF(COUNT(O6)=0,"",IF(O6=1,(((10^K4)*('[4]Discharge'!H35^N4))/100),((10^K4)*('[4]Discharge'!H35^N4))))))</f>
        <v>103.6327766332393</v>
      </c>
      <c r="I37" s="56">
        <f>IF('[4]Discharge'!I35=0,0,IF(TRIM('[4]Discharge'!I35)="","",IF(COUNT(O6)=0,"",IF(O6=1,(((10^K4)*('[4]Discharge'!I35^N4))/100),((10^K4)*('[4]Discharge'!I35^N4))))))</f>
        <v>4.005477319495943</v>
      </c>
      <c r="J37" s="56">
        <f>IF('[4]Discharge'!J35=0,0,IF(TRIM('[4]Discharge'!J35)="","",IF(COUNT(O6)=0,"",IF(O6=1,(((10^K4)*('[4]Discharge'!J35^N4))/100),((10^K4)*('[4]Discharge'!J35^N4))))))</f>
        <v>1.6132515549006774</v>
      </c>
      <c r="K37" s="56">
        <f>IF('[4]Discharge'!K35=0,0,IF(TRIM('[4]Discharge'!K35)="","",IF(COUNT(O6)=0,"",IF(O6=1,(((10^K4)*('[4]Discharge'!K35^N4))/100),((10^K4)*('[4]Discharge'!K35^N4))))))</f>
        <v>0.7164344828909224</v>
      </c>
      <c r="L37" s="56">
        <f>IF('[4]Discharge'!L35=0,0,IF(TRIM('[4]Discharge'!L35)="","",IF(COUNT(O6)=0,"",IF(O6=1,(((10^K4)*('[4]Discharge'!L35^N4))/100),((10^K4)*('[4]Discharge'!L35^N4))))))</f>
        <v>0.4457432316394694</v>
      </c>
      <c r="M37" s="56">
        <f>IF('[4]Discharge'!M35=0,0,IF(TRIM('[4]Discharge'!M35)="","",IF(COUNT(O6)=0,"",IF(O6=1,(((10^K4)*('[4]Discharge'!M35^N4))/100),((10^K4)*('[4]Discharge'!M35^N4))))))</f>
        <v>0.2844633418432691</v>
      </c>
      <c r="N37" s="56">
        <f>IF('[4]Discharge'!N35=0,0,IF(TRIM('[4]Discharge'!N35)="","",IF(COUNT(O6)=0,"",IF(O6=1,(((10^K4)*('[4]Discharge'!N35^N4))/100),((10^K4)*('[4]Discharge'!N35^N4))))))</f>
        <v>0.14938863473840713</v>
      </c>
      <c r="O37" s="78">
        <f t="shared" si="0"/>
        <v>246.56508900326304</v>
      </c>
      <c r="P37" s="61"/>
      <c r="Q37" s="45"/>
    </row>
    <row r="38" spans="2:17" ht="21.75">
      <c r="B38" s="51">
        <v>26</v>
      </c>
      <c r="C38" s="56">
        <f>IF('[4]Discharge'!C36=0,0,IF(TRIM('[4]Discharge'!C36)="","",IF(COUNT(O6)=0,"",IF(O6=1,(((10^K4)*('[4]Discharge'!C36^N4))/100),((10^K4)*('[4]Discharge'!C36^N4))))))</f>
        <v>1.209079546956597</v>
      </c>
      <c r="D38" s="56">
        <f>IF('[4]Discharge'!D36=0,0,IF(TRIM('[4]Discharge'!D36)="","",IF(COUNT(O6)=0,"",IF(O6=1,(((10^K4)*('[4]Discharge'!D36^N4))/100),((10^K4)*('[4]Discharge'!D36^N4))))))</f>
        <v>0.1007750608372458</v>
      </c>
      <c r="E38" s="56">
        <f>IF('[4]Discharge'!E36=0,0,IF(TRIM('[4]Discharge'!E36)="","",IF(COUNT(O6)=0,"",IF(O6=1,(((10^K4)*('[4]Discharge'!E36^N4))/100),((10^K4)*('[4]Discharge'!E36^N4))))))</f>
        <v>2.6640729819262416</v>
      </c>
      <c r="F38" s="56">
        <f>IF('[4]Discharge'!F36=0,0,IF(TRIM('[4]Discharge'!F36)="","",IF(COUNT(O6)=0,"",IF(O6=1,(((10^K4)*('[4]Discharge'!F36^N4))/100),((10^K4)*('[4]Discharge'!F36^N4))))))</f>
        <v>3.711260106436378</v>
      </c>
      <c r="G38" s="56">
        <f>IF('[4]Discharge'!G36=0,0,IF(TRIM('[4]Discharge'!G36)="","",IF(COUNT(O6)=0,"",IF(O6=1,(((10^K4)*('[4]Discharge'!G36^N4))/100),((10^K4)*('[4]Discharge'!G36^N4))))))</f>
        <v>79.39361171855381</v>
      </c>
      <c r="H38" s="56">
        <f>IF('[4]Discharge'!H36=0,0,IF(TRIM('[4]Discharge'!H36)="","",IF(COUNT(O6)=0,"",IF(O6=1,(((10^K4)*('[4]Discharge'!H36^N4))/100),((10^K4)*('[4]Discharge'!H36^N4))))))</f>
        <v>71.48008065073421</v>
      </c>
      <c r="I38" s="56">
        <f>IF('[4]Discharge'!I36=0,0,IF(TRIM('[4]Discharge'!I36)="","",IF(COUNT(O6)=0,"",IF(O6=1,(((10^K4)*('[4]Discharge'!I36^N4))/100),((10^K4)*('[4]Discharge'!I36^N4))))))</f>
        <v>3.711260106436378</v>
      </c>
      <c r="J38" s="56">
        <f>IF('[4]Discharge'!J36=0,0,IF(TRIM('[4]Discharge'!J36)="","",IF(COUNT(O6)=0,"",IF(O6=1,(((10^K4)*('[4]Discharge'!J36^N4))/100),((10^K4)*('[4]Discharge'!J36^N4))))))</f>
        <v>1.5586187746562783</v>
      </c>
      <c r="K38" s="56">
        <f>IF('[4]Discharge'!K36=0,0,IF(TRIM('[4]Discharge'!K36)="","",IF(COUNT(O6)=0,"",IF(O6=1,(((10^K4)*('[4]Discharge'!K36^N4))/100),((10^K4)*('[4]Discharge'!K36^N4))))))</f>
        <v>0.681104550900716</v>
      </c>
      <c r="L38" s="56">
        <f>IF('[4]Discharge'!L36=0,0,IF(TRIM('[4]Discharge'!L36)="","",IF(COUNT(O6)=0,"",IF(O6=1,(((10^K4)*('[4]Discharge'!L36^N4))/100),((10^K4)*('[4]Discharge'!L36^N4))))))</f>
        <v>0.41964979650918155</v>
      </c>
      <c r="M38" s="56">
        <f>IF('[4]Discharge'!M36=0,0,IF(TRIM('[4]Discharge'!M36)="","",IF(COUNT(O6)=0,"",IF(O6=1,(((10^K4)*('[4]Discharge'!M36^N4))/100),((10^K4)*('[4]Discharge'!M36^N4))))))</f>
        <v>0.24529889959683618</v>
      </c>
      <c r="N38" s="56">
        <f>IF('[4]Discharge'!N36=0,0,IF(TRIM('[4]Discharge'!N36)="","",IF(COUNT(O6)=0,"",IF(O6=1,(((10^K4)*('[4]Discharge'!N36^N4))/100),((10^K4)*('[4]Discharge'!N36^N4))))))</f>
        <v>0.14938863473840713</v>
      </c>
      <c r="O38" s="78">
        <f t="shared" si="0"/>
        <v>165.32420082828233</v>
      </c>
      <c r="P38" s="61"/>
      <c r="Q38" s="45"/>
    </row>
    <row r="39" spans="2:17" ht="21.75">
      <c r="B39" s="51">
        <v>27</v>
      </c>
      <c r="C39" s="56">
        <f>IF('[4]Discharge'!C37=0,0,IF(TRIM('[4]Discharge'!C37)="","",IF(COUNT(O6)=0,"",IF(O6=1,(((10^K4)*('[4]Discharge'!C37^N4))/100),((10^K4)*('[4]Discharge'!C37^N4))))))</f>
        <v>0.617857940060422</v>
      </c>
      <c r="D39" s="56">
        <f>IF('[4]Discharge'!D37=0,0,IF(TRIM('[4]Discharge'!D37)="","",IF(COUNT(O6)=0,"",IF(O6=1,(((10^K4)*('[4]Discharge'!D37^N4))/100),((10^K4)*('[4]Discharge'!D37^N4))))))</f>
        <v>0.09004102086059868</v>
      </c>
      <c r="E39" s="56">
        <f>IF('[4]Discharge'!E37=0,0,IF(TRIM('[4]Discharge'!E37)="","",IF(COUNT(O6)=0,"",IF(O6=1,(((10^K4)*('[4]Discharge'!E37^N4))/100),((10^K4)*('[4]Discharge'!E37^N4))))))</f>
        <v>18.63901610480345</v>
      </c>
      <c r="F39" s="56">
        <f>IF('[4]Discharge'!F37=0,0,IF(TRIM('[4]Discharge'!F37)="","",IF(COUNT(O6)=0,"",IF(O6=1,(((10^K4)*('[4]Discharge'!F37^N4))/100),((10^K4)*('[4]Discharge'!F37^N4))))))</f>
        <v>3.4313574467140877</v>
      </c>
      <c r="G39" s="56">
        <f>IF('[4]Discharge'!G37=0,0,IF(TRIM('[4]Discharge'!G37)="","",IF(COUNT(O6)=0,"",IF(O6=1,(((10^K4)*('[4]Discharge'!G37^N4))/100),((10^K4)*('[4]Discharge'!G37^N4))))))</f>
        <v>74.59826463751237</v>
      </c>
      <c r="H39" s="56">
        <f>IF('[4]Discharge'!H37=0,0,IF(TRIM('[4]Discharge'!H37)="","",IF(COUNT(O6)=0,"",IF(O6=1,(((10^K4)*('[4]Discharge'!H37^N4))/100),((10^K4)*('[4]Discharge'!H37^N4))))))</f>
        <v>57.324735334513555</v>
      </c>
      <c r="I39" s="56">
        <f>IF('[4]Discharge'!I37=0,0,IF(TRIM('[4]Discharge'!I37)="","",IF(COUNT(O6)=0,"",IF(O6=1,(((10^K4)*('[4]Discharge'!I37^N4))/100),((10^K4)*('[4]Discharge'!I37^N4))))))</f>
        <v>3.6168044406795956</v>
      </c>
      <c r="J39" s="56">
        <f>IF('[4]Discharge'!J37=0,0,IF(TRIM('[4]Discharge'!J37)="","",IF(COUNT(O6)=0,"",IF(O6=1,(((10^K4)*('[4]Discharge'!J37^N4))/100),((10^K4)*('[4]Discharge'!J37^N4))))))</f>
        <v>1.5586187746562783</v>
      </c>
      <c r="K39" s="56">
        <f>IF('[4]Discharge'!K37=0,0,IF(TRIM('[4]Discharge'!K37)="","",IF(COUNT(O6)=0,"",IF(O6=1,(((10^K4)*('[4]Discharge'!K37^N4))/100),((10^K4)*('[4]Discharge'!K37^N4))))))</f>
        <v>0.7164344828909224</v>
      </c>
      <c r="L39" s="56">
        <f>IF('[4]Discharge'!L37=0,0,IF(TRIM('[4]Discharge'!L37)="","",IF(COUNT(O6)=0,"",IF(O6=1,(((10^K4)*('[4]Discharge'!L37^N4))/100),((10^K4)*('[4]Discharge'!L37^N4))))))</f>
        <v>0.41964979650918155</v>
      </c>
      <c r="M39" s="56">
        <f>IF('[4]Discharge'!M37=0,0,IF(TRIM('[4]Discharge'!M37)="","",IF(COUNT(O6)=0,"",IF(O6=1,(((10^K4)*('[4]Discharge'!M37^N4))/100),((10^K4)*('[4]Discharge'!M37^N4))))))</f>
        <v>0.2267494253258062</v>
      </c>
      <c r="N39" s="56">
        <f>IF('[4]Discharge'!N37=0,0,IF(TRIM('[4]Discharge'!N37)="","",IF(COUNT(O6)=0,"",IF(O6=1,(((10^K4)*('[4]Discharge'!N37^N4))/100),((10^K4)*('[4]Discharge'!N37^N4))))))</f>
        <v>0.1770614436804204</v>
      </c>
      <c r="O39" s="78">
        <f t="shared" si="0"/>
        <v>161.4165908482067</v>
      </c>
      <c r="P39" s="61"/>
      <c r="Q39" s="45"/>
    </row>
    <row r="40" spans="2:17" ht="21.75">
      <c r="B40" s="51">
        <v>28</v>
      </c>
      <c r="C40" s="56">
        <f>IF('[4]Discharge'!C38=0,0,IF(TRIM('[4]Discharge'!C38)="","",IF(COUNT(O6)=0,"",IF(O6=1,(((10^K4)*('[4]Discharge'!C38^N4))/100),((10^K4)*('[4]Discharge'!C38^N4))))))</f>
        <v>0.9057186145464188</v>
      </c>
      <c r="D40" s="56">
        <f>IF('[4]Discharge'!D38=0,0,IF(TRIM('[4]Discharge'!D38)="","",IF(COUNT(O6)=0,"",IF(O6=1,(((10^K4)*('[4]Discharge'!D38^N4))/100),((10^K4)*('[4]Discharge'!D38^N4))))))</f>
        <v>0.09004102086059868</v>
      </c>
      <c r="E40" s="56">
        <f>IF('[4]Discharge'!E38=0,0,IF(TRIM('[4]Discharge'!E38)="","",IF(COUNT(O6)=0,"",IF(O6=1,(((10^K4)*('[4]Discharge'!E38^N4))/100),((10^K4)*('[4]Discharge'!E38^N4))))))</f>
        <v>4.629921360412206</v>
      </c>
      <c r="F40" s="56">
        <f>IF('[4]Discharge'!F38=0,0,IF(TRIM('[4]Discharge'!F38)="","",IF(COUNT(O6)=0,"",IF(O6=1,(((10^K4)*('[4]Discharge'!F38^N4))/100),((10^K4)*('[4]Discharge'!F38^N4))))))</f>
        <v>3.161872002866239</v>
      </c>
      <c r="G40" s="56">
        <f>IF('[4]Discharge'!G38=0,0,IF(TRIM('[4]Discharge'!G38)="","",IF(COUNT(O6)=0,"",IF(O6=1,(((10^K4)*('[4]Discharge'!G38^N4))/100),((10^K4)*('[4]Discharge'!G38^N4))))))</f>
        <v>63.23105951330389</v>
      </c>
      <c r="H40" s="56">
        <f>IF('[4]Discharge'!H38=0,0,IF(TRIM('[4]Discharge'!H38)="","",IF(COUNT(O6)=0,"",IF(O6=1,(((10^K4)*('[4]Discharge'!H38^N4))/100),((10^K4)*('[4]Discharge'!H38^N4))))))</f>
        <v>64.69522985138737</v>
      </c>
      <c r="I40" s="56">
        <f>IF('[4]Discharge'!I38=0,0,IF(TRIM('[4]Discharge'!I38)="","",IF(COUNT(O6)=0,"",IF(O6=1,(((10^K4)*('[4]Discharge'!I38^N4))/100),((10^K4)*('[4]Discharge'!I38^N4))))))</f>
        <v>3.5235030244850964</v>
      </c>
      <c r="J40" s="56">
        <f>IF('[4]Discharge'!J38=0,0,IF(TRIM('[4]Discharge'!J38)="","",IF(COUNT(O6)=0,"",IF(O6=1,(((10^K4)*('[4]Discharge'!J38^N4))/100),((10^K4)*('[4]Discharge'!J38^N4))))))</f>
        <v>1.506117981278829</v>
      </c>
      <c r="K40" s="56">
        <f>IF('[4]Discharge'!K38=0,0,IF(TRIM('[4]Discharge'!K38)="","",IF(COUNT(O6)=0,"",IF(O6=1,(((10^K4)*('[4]Discharge'!K38^N4))/100),((10^K4)*('[4]Discharge'!K38^N4))))))</f>
        <v>0.7164344828909224</v>
      </c>
      <c r="L40" s="56">
        <f>IF('[4]Discharge'!L38=0,0,IF(TRIM('[4]Discharge'!L38)="","",IF(COUNT(O6)=0,"",IF(O6=1,(((10^K4)*('[4]Discharge'!L38^N4))/100),((10^K4)*('[4]Discharge'!L38^N4))))))</f>
        <v>0.41964979650918155</v>
      </c>
      <c r="M40" s="56">
        <f>IF('[4]Discharge'!M38=0,0,IF(TRIM('[4]Discharge'!M38)="","",IF(COUNT(O6)=0,"",IF(O6=1,(((10^K4)*('[4]Discharge'!M38^N4))/100),((10^K4)*('[4]Discharge'!M38^N4))))))</f>
        <v>0.2267494253258062</v>
      </c>
      <c r="N40" s="56">
        <f>IF('[4]Discharge'!N38=0,0,IF(TRIM('[4]Discharge'!N38)="","",IF(COUNT(O6)=0,"",IF(O6=1,(((10^K4)*('[4]Discharge'!N38^N4))/100),((10^K4)*('[4]Discharge'!N38^N4))))))</f>
        <v>0.1770614436804204</v>
      </c>
      <c r="O40" s="78">
        <f t="shared" si="0"/>
        <v>143.28335851754701</v>
      </c>
      <c r="P40" s="61"/>
      <c r="Q40" s="45"/>
    </row>
    <row r="41" spans="2:17" ht="21.75">
      <c r="B41" s="51">
        <v>29</v>
      </c>
      <c r="C41" s="56">
        <f>IF('[4]Discharge'!C39=0,0,IF(TRIM('[4]Discharge'!C39)="","",IF(COUNT(O6)=0,"",IF(O6=1,(((10^K4)*('[4]Discharge'!C39^N4))/100),((10^K4)*('[4]Discharge'!C39^N4))))))</f>
        <v>0.5284806406705151</v>
      </c>
      <c r="D41" s="56">
        <f>IF('[4]Discharge'!D39=0,0,IF(TRIM('[4]Discharge'!D39)="","",IF(COUNT(O6)=0,"",IF(O6=1,(((10^K4)*('[4]Discharge'!D39^N4))/100),((10^K4)*('[4]Discharge'!D39^N4))))))</f>
        <v>0.09004102086059868</v>
      </c>
      <c r="E41" s="56">
        <f>IF('[4]Discharge'!E39=0,0,IF(TRIM('[4]Discharge'!E39)="","",IF(COUNT(O6)=0,"",IF(O6=1,(((10^K4)*('[4]Discharge'!E39^N4))/100),((10^K4)*('[4]Discharge'!E39^N4))))))</f>
        <v>5.229758813677024</v>
      </c>
      <c r="F41" s="56">
        <f>IF('[4]Discharge'!F39=0,0,IF(TRIM('[4]Discharge'!F39)="","",IF(COUNT(O6)=0,"",IF(O6=1,(((10^K4)*('[4]Discharge'!F39^N4))/100),((10^K4)*('[4]Discharge'!F39^N4))))))</f>
        <v>3.0743661663800834</v>
      </c>
      <c r="G41" s="56">
        <f>IF('[4]Discharge'!G39=0,0,IF(TRIM('[4]Discharge'!G39)="","",IF(COUNT(O6)=0,"",IF(O6=1,(((10^K4)*('[4]Discharge'!G39^N4))/100),((10^K4)*('[4]Discharge'!G39^N4))))))</f>
        <v>30.568027384098794</v>
      </c>
      <c r="H41" s="56">
        <f>IF('[4]Discharge'!H39=0,0,IF(TRIM('[4]Discharge'!H39)="","",IF(COUNT(O6)=0,"",IF(O6=1,(((10^K4)*('[4]Discharge'!H39^N4))/100),((10^K4)*('[4]Discharge'!H39^N4))))))</f>
        <v>57.951912111233234</v>
      </c>
      <c r="I41" s="56">
        <f>IF('[4]Discharge'!I39=0,0,IF(TRIM('[4]Discharge'!I39)="","",IF(COUNT(O6)=0,"",IF(O6=1,(((10^K4)*('[4]Discharge'!I39^N4))/100),((10^K4)*('[4]Discharge'!I39^N4))))))</f>
        <v>3.4313574467140877</v>
      </c>
      <c r="J41" s="56">
        <f>IF('[4]Discharge'!J39=0,0,IF(TRIM('[4]Discharge'!J39)="","",IF(COUNT(O6)=0,"",IF(O6=1,(((10^K4)*('[4]Discharge'!J39^N4))/100),((10^K4)*('[4]Discharge'!J39^N4))))))</f>
        <v>1.4036765756490488</v>
      </c>
      <c r="K41" s="56">
        <f>IF('[4]Discharge'!K39=0,0,IF(TRIM('[4]Discharge'!K39)="","",IF(COUNT(O6)=0,"",IF(O6=1,(((10^K4)*('[4]Discharge'!K39^N4))/100),((10^K4)*('[4]Discharge'!K39^N4))))))</f>
        <v>0.7164344828909224</v>
      </c>
      <c r="L41" s="56">
        <f>IF('[4]Discharge'!L39=0,0,IF(TRIM('[4]Discharge'!L39)="","",IF(COUNT(O6)=0,"",IF(O6=1,(((10^K4)*('[4]Discharge'!L39^N4))/100),((10^K4)*('[4]Discharge'!L39^N4))))))</f>
        <v>0.39430309186644974</v>
      </c>
      <c r="M41" s="56">
        <f>IF('[4]Discharge'!M39=0,0,IF(TRIM('[4]Discharge'!M39)="","",IF(COUNT(O6)=0,"",IF(O6=1,(((10^K4)*('[4]Discharge'!M39^N4))/100),((10^K4)*('[4]Discharge'!M39^N4))))))</f>
      </c>
      <c r="N41" s="56">
        <f>IF('[4]Discharge'!N39=0,0,IF(TRIM('[4]Discharge'!N39)="","",IF(COUNT(O6)=0,"",IF(O6=1,(((10^K4)*('[4]Discharge'!N39^N4))/100),((10^K4)*('[4]Discharge'!N39^N4))))))</f>
        <v>0.1629467517157741</v>
      </c>
      <c r="O41" s="78">
        <f t="shared" si="0"/>
        <v>103.55130448575653</v>
      </c>
      <c r="P41" s="61"/>
      <c r="Q41" s="45"/>
    </row>
    <row r="42" spans="2:17" ht="21.75">
      <c r="B42" s="51">
        <v>30</v>
      </c>
      <c r="C42" s="56">
        <f>IF('[4]Discharge'!C40=0,0,IF(TRIM('[4]Discharge'!C40)="","",IF(COUNT(O6)=0,"",IF(O6=1,(((10^K4)*('[4]Discharge'!C40^N4))/100),((10^K4)*('[4]Discharge'!C40^N4))))))</f>
        <v>0.39430309186644974</v>
      </c>
      <c r="D42" s="56">
        <f>IF('[4]Discharge'!D40=0,0,IF(TRIM('[4]Discharge'!D40)="","",IF(COUNT(O6)=0,"",IF(O6=1,(((10^K4)*('[4]Discharge'!D40^N4))/100),((10^K4)*('[4]Discharge'!D40^N4))))))</f>
        <v>0.20889222060232765</v>
      </c>
      <c r="E42" s="56">
        <f>IF('[4]Discharge'!E40=0,0,IF(TRIM('[4]Discharge'!E40)="","",IF(COUNT(O6)=0,"",IF(O6=1,(((10^K4)*('[4]Discharge'!E40^N4))/100),((10^K4)*('[4]Discharge'!E40^N4))))))</f>
        <v>2.742586078436886</v>
      </c>
      <c r="F42" s="56">
        <f>IF('[4]Discharge'!F40=0,0,IF(TRIM('[4]Discharge'!F40)="","",IF(COUNT(O6)=0,"",IF(O6=1,(((10^K4)*('[4]Discharge'!F40^N4))/100),((10^K4)*('[4]Discharge'!F40^N4))))))</f>
        <v>3.250540284588752</v>
      </c>
      <c r="G42" s="56">
        <f>IF('[4]Discharge'!G40=0,0,IF(TRIM('[4]Discharge'!G40)="","",IF(COUNT(O6)=0,"",IF(O6=1,(((10^K4)*('[4]Discharge'!G40^N4))/100),((10^K4)*('[4]Discharge'!G40^N4))))))</f>
        <v>26.30718080650904</v>
      </c>
      <c r="H42" s="56">
        <f>IF('[4]Discharge'!H40=0,0,IF(TRIM('[4]Discharge'!H40)="","",IF(COUNT(O6)=0,"",IF(O6=1,(((10^K4)*('[4]Discharge'!H40^N4))/100),((10^K4)*('[4]Discharge'!H40^N4))))))</f>
        <v>32.79837796120001</v>
      </c>
      <c r="I42" s="56">
        <f>IF('[4]Discharge'!I40=0,0,IF(TRIM('[4]Discharge'!I40)="","",IF(COUNT(O6)=0,"",IF(O6=1,(((10^K4)*('[4]Discharge'!I40^N4))/100),((10^K4)*('[4]Discharge'!I40^N4))))))</f>
        <v>3.5235030244850964</v>
      </c>
      <c r="J42" s="56">
        <f>IF('[4]Discharge'!J40=0,0,IF(TRIM('[4]Discharge'!J40)="","",IF(COUNT(O6)=0,"",IF(O6=1,(((10^K4)*('[4]Discharge'!J40^N4))/100),((10^K4)*('[4]Discharge'!J40^N4))))))</f>
        <v>1.353739131397182</v>
      </c>
      <c r="K42" s="56">
        <f>IF('[4]Discharge'!K40=0,0,IF(TRIM('[4]Discharge'!K40)="","",IF(COUNT(O6)=0,"",IF(O6=1,(((10^K4)*('[4]Discharge'!K40^N4))/100),((10^K4)*('[4]Discharge'!K40^N4))))))</f>
        <v>0.7164344828909224</v>
      </c>
      <c r="L42" s="56">
        <f>IF('[4]Discharge'!L40=0,0,IF(TRIM('[4]Discharge'!L40)="","",IF(COUNT(O6)=0,"",IF(O6=1,(((10^K4)*('[4]Discharge'!L40^N4))/100),((10^K4)*('[4]Discharge'!L40^N4))))))</f>
        <v>0.3709814586267119</v>
      </c>
      <c r="M42" s="56"/>
      <c r="N42" s="56">
        <f>IF('[4]Discharge'!N40=0,0,IF(TRIM('[4]Discharge'!N40)="","",IF(COUNT(O6)=0,"",IF(O6=1,(((10^K4)*('[4]Discharge'!N40^N4))/100),((10^K4)*('[4]Discharge'!N40^N4))))))</f>
        <v>0.1629467517157741</v>
      </c>
      <c r="O42" s="78">
        <f>IF(AND(C42="",D42="",E42="",F42="",G42="",H42="",I42="",J42="",K42="",L42="",M42="",N42=""),"",SUM(C42:N42))</f>
        <v>71.82948529231915</v>
      </c>
      <c r="P42" s="61"/>
      <c r="Q42" s="45"/>
    </row>
    <row r="43" spans="2:17" ht="21.75">
      <c r="B43" s="51">
        <v>31</v>
      </c>
      <c r="C43" s="56"/>
      <c r="D43" s="56">
        <f>IF('[4]Discharge'!D41=0,0,IF(TRIM('[4]Discharge'!D41)="","",IF(COUNT(O6)=0,"",IF(O6=1,(((10^K4)*('[4]Discharge'!D41^N4))/100),((10^K4)*('[4]Discharge'!D41^N4))))))</f>
        <v>0.20889222060232765</v>
      </c>
      <c r="E43" s="56"/>
      <c r="F43" s="56">
        <f>IF('[4]Discharge'!F41=0,0,IF(TRIM('[4]Discharge'!F41)="","",IF(COUNT(O6)=0,"",IF(O6=1,(((10^K4)*('[4]Discharge'!F41^N4))/100),((10^K4)*('[4]Discharge'!F41^N4))))))</f>
        <v>2.4350265153356885</v>
      </c>
      <c r="G43" s="56">
        <f>IF('[4]Discharge'!G41=0,0,IF(TRIM('[4]Discharge'!G41)="","",IF(COUNT(O6)=0,"",IF(O6=1,(((10^K4)*('[4]Discharge'!G41^N4))/100),((10^K4)*('[4]Discharge'!G41^N4))))))</f>
        <v>26.30718080650904</v>
      </c>
      <c r="H43" s="56"/>
      <c r="I43" s="56">
        <f>IF('[4]Discharge'!I41=0,0,IF(TRIM('[4]Discharge'!I41)="","",IF(COUNT(O6)=0,"",IF(O6=1,(((10^K4)*('[4]Discharge'!I41^N4))/100),((10^K4)*('[4]Discharge'!I41^N4))))))</f>
        <v>5.625659330182358</v>
      </c>
      <c r="J43" s="56"/>
      <c r="K43" s="56">
        <f>IF('[4]Discharge'!K41=0,0,IF(TRIM('[4]Discharge'!K41)="","",IF(COUNT(O6)=0,"",IF(O6=1,(((10^K4)*('[4]Discharge'!K41^N4))/100),((10^K4)*('[4]Discharge'!K41^N4))))))</f>
        <v>0.681104550900716</v>
      </c>
      <c r="L43" s="56">
        <f>IF(TRIM('[4]Discharge'!L41)="","",IF(COUNT(O6)=0,"",IF(O6=1,(((10^K4)*('[4]Discharge'!L41^N4))/100),((10^K4)*('[4]Discharge'!L41^N4)))))</f>
        <v>0.3263641071160032</v>
      </c>
      <c r="M43" s="56"/>
      <c r="N43" s="56">
        <f>IF('[4]Discharge'!N41=0,0,IF(TRIM('[4]Discharge'!N41)="","",IF(COUNT(O6)=0,"",IF(O6=1,(((10^K4)*('[4]Discharge'!N41^N4))/100),((10^K4)*('[4]Discharge'!N41^N4))))))</f>
        <v>0.1629467517157741</v>
      </c>
      <c r="O43" s="78">
        <f t="shared" si="0"/>
        <v>35.747174282361904</v>
      </c>
      <c r="P43" s="61"/>
      <c r="Q43" s="45"/>
    </row>
    <row r="44" spans="2:17" ht="21.7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7"/>
      <c r="Q44" s="45"/>
    </row>
    <row r="45" spans="2:17" ht="21.75">
      <c r="B45" s="36" t="s">
        <v>28</v>
      </c>
      <c r="C45" s="56">
        <f>IF(COUNT(C11:C43)=0,"",SUM(C11:C43))</f>
        <v>6.626850956511988</v>
      </c>
      <c r="D45" s="56">
        <f aca="true" t="shared" si="1" ref="D45:M45">IF(COUNT(D11:D43)=0,"",SUM(D11:D43))</f>
        <v>5.7445098584162</v>
      </c>
      <c r="E45" s="56">
        <f t="shared" si="1"/>
        <v>158.39566067351177</v>
      </c>
      <c r="F45" s="56">
        <f t="shared" si="1"/>
        <v>259.21172075215986</v>
      </c>
      <c r="G45" s="56">
        <f t="shared" si="1"/>
        <v>8060.05584159044</v>
      </c>
      <c r="H45" s="56">
        <f t="shared" si="1"/>
        <v>1938.2457757354723</v>
      </c>
      <c r="I45" s="56">
        <f t="shared" si="1"/>
        <v>307.54432623880336</v>
      </c>
      <c r="J45" s="56">
        <f t="shared" si="1"/>
        <v>65.92064497601274</v>
      </c>
      <c r="K45" s="56">
        <f t="shared" si="1"/>
        <v>28.867316960687212</v>
      </c>
      <c r="L45" s="56">
        <f t="shared" si="1"/>
        <v>15.635203747743182</v>
      </c>
      <c r="M45" s="56">
        <f t="shared" si="1"/>
        <v>9.332938513123995</v>
      </c>
      <c r="N45" s="56">
        <f>IF(COUNT(N11:N43)=0,"",SUM(N11:N43))</f>
        <v>7.067339560304858</v>
      </c>
      <c r="O45" s="78">
        <f>IF(COUNT(C45:N45)=0,"",SUM(C45:N45))</f>
        <v>10862.648129563184</v>
      </c>
      <c r="P45" s="61"/>
      <c r="Q45" s="59" t="s">
        <v>34</v>
      </c>
    </row>
    <row r="46" spans="2:17" ht="21.75">
      <c r="B46" s="36" t="s">
        <v>30</v>
      </c>
      <c r="C46" s="56">
        <f>IF(COUNT(C11:C43)=0,"",AVERAGE(C11:C43))</f>
        <v>0.22089503188373294</v>
      </c>
      <c r="D46" s="56">
        <f aca="true" t="shared" si="2" ref="D46:N46">IF(COUNT(D11:D43)=0,"",AVERAGE(D11:D43))</f>
        <v>0.18530676962632903</v>
      </c>
      <c r="E46" s="56">
        <f t="shared" si="2"/>
        <v>5.279855355783726</v>
      </c>
      <c r="F46" s="56">
        <f t="shared" si="2"/>
        <v>8.361668411359995</v>
      </c>
      <c r="G46" s="56">
        <f t="shared" si="2"/>
        <v>260.0018013416271</v>
      </c>
      <c r="H46" s="56">
        <f t="shared" si="2"/>
        <v>64.60819252451574</v>
      </c>
      <c r="I46" s="56">
        <f t="shared" si="2"/>
        <v>9.920784717380753</v>
      </c>
      <c r="J46" s="56">
        <f t="shared" si="2"/>
        <v>2.1973548325337577</v>
      </c>
      <c r="K46" s="56">
        <f t="shared" si="2"/>
        <v>0.9312037729253939</v>
      </c>
      <c r="L46" s="56">
        <f t="shared" si="2"/>
        <v>0.504361411217522</v>
      </c>
      <c r="M46" s="56">
        <f t="shared" si="2"/>
        <v>0.33331923261157126</v>
      </c>
      <c r="N46" s="56">
        <f t="shared" si="2"/>
        <v>0.2279786954937051</v>
      </c>
      <c r="O46" s="78">
        <f>IF(COUNT(C46:N46)=0,"",SUM(C46:N46))</f>
        <v>352.77272209695934</v>
      </c>
      <c r="P46" s="61"/>
      <c r="Q46" s="45"/>
    </row>
    <row r="47" spans="2:17" ht="21.75">
      <c r="B47" s="36" t="s">
        <v>31</v>
      </c>
      <c r="C47" s="56">
        <f>IF(COUNT(C11:C43)=0,"",MAX(C11:C43))</f>
        <v>1.209079546956597</v>
      </c>
      <c r="D47" s="56">
        <f aca="true" t="shared" si="3" ref="D47:N47">IF(COUNT(D11:D43)=0,"",MAX(D11:D43))</f>
        <v>0.47258102980766425</v>
      </c>
      <c r="E47" s="56">
        <f t="shared" si="3"/>
        <v>42.15880079414286</v>
      </c>
      <c r="F47" s="56">
        <f t="shared" si="3"/>
        <v>31.897311520944996</v>
      </c>
      <c r="G47" s="56">
        <f t="shared" si="3"/>
        <v>1196.2170236686147</v>
      </c>
      <c r="H47" s="56">
        <f t="shared" si="3"/>
        <v>289.98346993720975</v>
      </c>
      <c r="I47" s="56">
        <f t="shared" si="3"/>
        <v>26.668809252324035</v>
      </c>
      <c r="J47" s="56">
        <f t="shared" si="3"/>
        <v>4.208863993434176</v>
      </c>
      <c r="K47" s="56">
        <f t="shared" si="3"/>
        <v>1.353739131397182</v>
      </c>
      <c r="L47" s="56">
        <f t="shared" si="3"/>
        <v>0.6491163553890895</v>
      </c>
      <c r="M47" s="56">
        <f t="shared" si="3"/>
        <v>1.162582953598601</v>
      </c>
      <c r="N47" s="56">
        <f t="shared" si="3"/>
        <v>0.8661841927085208</v>
      </c>
      <c r="O47" s="78">
        <f>IF(COUNT(C47:N47)=0,"",MAX(C47:N47))</f>
        <v>1196.2170236686147</v>
      </c>
      <c r="P47" s="61"/>
      <c r="Q47" s="45"/>
    </row>
    <row r="48" spans="2:17" ht="21.75">
      <c r="B48" s="36" t="s">
        <v>32</v>
      </c>
      <c r="C48" s="56">
        <f>IF(COUNT(C11:C43)=0,"",MIN(C11:C43))</f>
        <v>0.07988121469714997</v>
      </c>
      <c r="D48" s="56">
        <f aca="true" t="shared" si="4" ref="D48:N48">IF(COUNT(D11:D43)=0,"",MIN(D11:D43))</f>
        <v>0.09004102086059868</v>
      </c>
      <c r="E48" s="56">
        <f t="shared" si="4"/>
        <v>0.39430309186644974</v>
      </c>
      <c r="F48" s="56">
        <f t="shared" si="4"/>
        <v>1.8997453073560198</v>
      </c>
      <c r="G48" s="56">
        <f t="shared" si="4"/>
        <v>4.106574215968062</v>
      </c>
      <c r="H48" s="56">
        <f t="shared" si="4"/>
        <v>14.064490399640112</v>
      </c>
      <c r="I48" s="56">
        <f t="shared" si="4"/>
        <v>3.4313574467140877</v>
      </c>
      <c r="J48" s="56">
        <f t="shared" si="4"/>
        <v>1.353739131397182</v>
      </c>
      <c r="K48" s="56">
        <f t="shared" si="4"/>
        <v>0.681104550900716</v>
      </c>
      <c r="L48" s="56">
        <f t="shared" si="4"/>
        <v>0.3263641071160032</v>
      </c>
      <c r="M48" s="56">
        <f t="shared" si="4"/>
        <v>0.2267494253258062</v>
      </c>
      <c r="N48" s="56">
        <f t="shared" si="4"/>
        <v>0.14938863473840713</v>
      </c>
      <c r="O48" s="78">
        <f>IF(COUNT(C48:N48)=0,"",MIN(C48:N48))</f>
        <v>0.07988121469714997</v>
      </c>
      <c r="P48" s="61"/>
      <c r="Q48" s="45"/>
    </row>
    <row r="49" spans="1:17" ht="21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0" ht="21.75">
      <c r="A50" s="1"/>
      <c r="B50" s="31" t="s">
        <v>33</v>
      </c>
      <c r="C50" s="1"/>
      <c r="D50" s="1"/>
      <c r="E50" s="1"/>
      <c r="F50" s="1"/>
      <c r="G50" s="1"/>
      <c r="H50" s="1"/>
      <c r="I50" s="1"/>
      <c r="J50" s="1"/>
    </row>
  </sheetData>
  <sheetProtection/>
  <mergeCells count="51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57421875" style="0" customWidth="1"/>
    <col min="15" max="15" width="9.421875" style="0" customWidth="1"/>
  </cols>
  <sheetData>
    <row r="1" spans="1:14" ht="21.75">
      <c r="A1" s="80" t="s">
        <v>0</v>
      </c>
      <c r="B1" s="81"/>
      <c r="C1" s="82" t="str">
        <f>'[5]c-form'!AG4</f>
        <v>SapanThali Bridge ,Wiangsa,  Nan,N.75</v>
      </c>
      <c r="D1" s="82"/>
      <c r="E1" s="82"/>
      <c r="F1" s="82"/>
      <c r="G1" s="82"/>
      <c r="H1" s="82"/>
      <c r="I1" s="82"/>
      <c r="J1" s="82"/>
      <c r="K1" s="37"/>
      <c r="M1" s="80" t="s">
        <v>1</v>
      </c>
      <c r="N1" s="81"/>
    </row>
    <row r="2" spans="1:14" ht="21.75">
      <c r="A2" s="80" t="s">
        <v>2</v>
      </c>
      <c r="B2" s="81"/>
      <c r="C2" s="82" t="str">
        <f>'[5]c-form'!AG3</f>
        <v>Nam Wa</v>
      </c>
      <c r="D2" s="82"/>
      <c r="E2" s="82"/>
      <c r="F2" s="82"/>
      <c r="G2" s="82"/>
      <c r="H2" s="38"/>
      <c r="I2" s="38"/>
      <c r="J2" s="38"/>
      <c r="K2" s="37"/>
      <c r="M2" s="39" t="s">
        <v>3</v>
      </c>
      <c r="N2" s="40"/>
    </row>
    <row r="3" spans="1:14" ht="21.75">
      <c r="A3" s="36" t="s">
        <v>4</v>
      </c>
      <c r="B3" s="36"/>
      <c r="C3" s="82" t="str">
        <f>'[5]c-form'!AH3</f>
        <v>Nam Wa</v>
      </c>
      <c r="D3" s="82"/>
      <c r="E3" s="82"/>
      <c r="F3" s="82"/>
      <c r="G3" s="82"/>
      <c r="H3" s="38"/>
      <c r="I3" s="38"/>
      <c r="J3" s="38"/>
      <c r="K3" s="37"/>
      <c r="M3" s="80" t="s">
        <v>5</v>
      </c>
      <c r="N3" s="80"/>
    </row>
    <row r="4" spans="1:15" ht="21.75">
      <c r="A4" s="39" t="s">
        <v>6</v>
      </c>
      <c r="B4" s="41"/>
      <c r="C4" s="83" t="str">
        <f>'[5]c-form'!AI3</f>
        <v>Nan</v>
      </c>
      <c r="D4" s="83"/>
      <c r="E4" s="83"/>
      <c r="F4" s="83"/>
      <c r="G4" s="83"/>
      <c r="J4" s="43" t="s">
        <v>7</v>
      </c>
      <c r="K4" s="84">
        <v>-0.6259852597080884</v>
      </c>
      <c r="L4" s="85"/>
      <c r="M4" s="11" t="s">
        <v>8</v>
      </c>
      <c r="N4" s="86">
        <v>1.8315</v>
      </c>
      <c r="O4" s="87"/>
    </row>
    <row r="5" spans="1:17" ht="21.75">
      <c r="A5" s="39"/>
      <c r="B5" s="41"/>
      <c r="C5" s="42"/>
      <c r="D5" s="42"/>
      <c r="E5" s="42"/>
      <c r="F5" s="42"/>
      <c r="G5" s="42"/>
      <c r="J5" s="88" t="s">
        <v>9</v>
      </c>
      <c r="K5" s="89"/>
      <c r="L5" s="46">
        <v>2021</v>
      </c>
      <c r="M5" s="44" t="s">
        <v>10</v>
      </c>
      <c r="N5" s="46">
        <v>2021</v>
      </c>
      <c r="O5" s="14" t="s">
        <v>11</v>
      </c>
      <c r="P5" s="47">
        <v>33</v>
      </c>
      <c r="Q5" s="48" t="s">
        <v>12</v>
      </c>
    </row>
    <row r="6" spans="1:15" ht="21.75">
      <c r="A6" s="39"/>
      <c r="B6" s="41"/>
      <c r="C6" s="42"/>
      <c r="D6" s="42"/>
      <c r="E6" s="42"/>
      <c r="F6" s="42"/>
      <c r="G6" s="42"/>
      <c r="H6" s="80" t="str">
        <f>IF(TRIM('[5]c-form'!AJ3)&lt;&gt;"","Water  Year   "&amp;'[5]c-form'!AJ3,"Water  Year   ")</f>
        <v>Water  Year   2021</v>
      </c>
      <c r="I6" s="80"/>
      <c r="J6" s="49"/>
      <c r="N6" s="50" t="s">
        <v>13</v>
      </c>
      <c r="O6" s="19">
        <v>0</v>
      </c>
    </row>
    <row r="7" spans="2:15" ht="21.75">
      <c r="B7" s="90" t="str">
        <f>IF(TRIM('[5]c-form'!AJ3)&lt;&gt;"","Suspended Sediment, in Tons per Day, Water Year April 1, "&amp;'[5]c-form'!AJ3&amp;" to March 31,  "&amp;'[5]c-form'!AJ3+1,"Suspended Sediment, in  Tons per Day, Water Year April 1,         to March 31,  ")</f>
        <v>Suspended Sediment, in Tons per Day, Water Year April 1, 2021 to March 31,  2022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1" ht="21.75">
      <c r="B8" s="52"/>
      <c r="C8" s="37"/>
      <c r="D8" s="37"/>
      <c r="E8" s="37"/>
      <c r="F8" s="37"/>
      <c r="G8" s="37"/>
      <c r="H8" s="37"/>
      <c r="I8" s="37"/>
      <c r="J8" s="37"/>
      <c r="K8" s="37"/>
    </row>
    <row r="9" spans="1:17" ht="23.25">
      <c r="A9" s="53"/>
      <c r="B9" s="54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79" t="s">
        <v>27</v>
      </c>
      <c r="P9" s="63"/>
      <c r="Q9" s="53"/>
    </row>
    <row r="11" spans="2:17" ht="21.75">
      <c r="B11" s="51">
        <v>1</v>
      </c>
      <c r="C11" s="56">
        <f>IF('[5]Discharge'!C9=0,0,IF(TRIM('[5]Discharge'!C9)="","",IF(COUNT(O6)=0,"",IF(O6=1,(((10^K4)*('[5]Discharge'!C9^N4))/100),((10^K4)*('[5]Discharge'!C9^N4))))))</f>
        <v>9.477405095415005</v>
      </c>
      <c r="D11" s="56">
        <f>IF('[5]Discharge'!D9=0,0,IF(TRIM('[5]Discharge'!D9)="","",IF(COUNT(O6)=0,"",IF(O6=1,(((10^K4)*('[5]Discharge'!D9^N4))/100),((10^K4)*('[5]Discharge'!D9^N4))))))</f>
        <v>39.71926908431377</v>
      </c>
      <c r="E11" s="56">
        <f>IF('[5]Discharge'!E9=0,0,IF(TRIM('[5]Discharge'!E9)="","",IF(COUNT(O6)=0,"",IF(O6=1,(((10^K4)*('[5]Discharge'!E9^N4))/100),((10^K4)*('[5]Discharge'!E9^N4))))))</f>
        <v>15.64228916381733</v>
      </c>
      <c r="F11" s="56">
        <f>IF('[5]Discharge'!F9=0,0,IF(TRIM('[5]Discharge'!F9)="","",IF(COUNT(O6)=0,"",IF(O6=1,(((10^K4)*('[5]Discharge'!F9^N4))/100),((10^K4)*('[5]Discharge'!F9^N4))))))</f>
        <v>705.5231549463442</v>
      </c>
      <c r="G11" s="56">
        <f>IF('[5]Discharge'!G9=0,0,IF(TRIM('[5]Discharge'!G9)="","",IF(COUNT(O6)=0,"",IF(O6=1,(((10^K4)*('[5]Discharge'!G9^N4))/100),((10^K4)*('[5]Discharge'!G9^N4))))))</f>
        <v>1987.805570746203</v>
      </c>
      <c r="H11" s="56">
        <f>IF('[5]Discharge'!H9=0,0,IF(TRIM('[5]Discharge'!H9)="","",IF(COUNT(O6)=0,"",IF(O6=1,(((10^K4)*('[5]Discharge'!H9^N4))/100),((10^K4)*('[5]Discharge'!H9^N4))))))</f>
        <v>705.5231549463442</v>
      </c>
      <c r="I11" s="56">
        <f>IF('[5]Discharge'!I9=0,0,IF(TRIM('[5]Discharge'!I9)="","",IF(COUNT(O6)=0,"",IF(O6=1,(((10^K4)*('[5]Discharge'!I9^N4))/100),((10^K4)*('[5]Discharge'!I9^N4))))))</f>
        <v>791.2837603393193</v>
      </c>
      <c r="J11" s="56">
        <f>IF('[5]Discharge'!J9=0,0,IF(TRIM('[5]Discharge'!J9)="","",IF(COUNT(O6)=0,"",IF(O6=1,(((10^K4)*('[5]Discharge'!J9^N4))/100),((10^K4)*('[5]Discharge'!J9^N4))))))</f>
        <v>533.0131049876215</v>
      </c>
      <c r="K11" s="56">
        <f>IF('[5]Discharge'!K9=0,0,IF(TRIM('[5]Discharge'!K9)="","",IF(COUNT(O6)=0,"",IF(O6=1,(((10^K4)*('[5]Discharge'!K9^N4))/100),((10^K4)*('[5]Discharge'!K9^N4))))))</f>
        <v>56.60621932425164</v>
      </c>
      <c r="L11" s="56">
        <f>IF('[5]Discharge'!L9=0,0,IF(TRIM('[5]Discharge'!L9)="","",IF(COUNT(O6)=0,"",IF(O6=1,(((10^K4)*('[5]Discharge'!L9^N4))/100),((10^K4)*('[5]Discharge'!L9^N4))))))</f>
        <v>31.70007110646392</v>
      </c>
      <c r="M11" s="56">
        <f>IF('[5]Discharge'!M9=0,0,IF(TRIM('[5]Discharge'!M9)="","",IF(COUNT(O6)=0,"",IF(O6=1,(((10^K4)*('[5]Discharge'!M9^N4))/100),((10^K4)*('[5]Discharge'!M9^N4))))))</f>
        <v>17.490669336287677</v>
      </c>
      <c r="N11" s="56">
        <f>IF('[5]Discharge'!N9=0,0,IF(TRIM('[5]Discharge'!N9)="","",IF(COUNT(O6)=0,"",IF(O6=1,(((10^K4)*('[5]Discharge'!N9^N4))/100),((10^K4)*('[5]Discharge'!N9^N4))))))</f>
        <v>14.753359167337022</v>
      </c>
      <c r="O11" s="78">
        <f>IF(AND(C11="",D11="",E11="",F11="",G11="",H11="",I11="",J11="",K11="",L11="",M11="",N11=""),"",SUM(C11:N11))</f>
        <v>4908.538028243718</v>
      </c>
      <c r="P11" s="61"/>
      <c r="Q11" s="45"/>
    </row>
    <row r="12" spans="2:17" ht="21.75">
      <c r="B12" s="51">
        <v>2</v>
      </c>
      <c r="C12" s="56">
        <f>IF('[5]Discharge'!C10=0,0,IF(TRIM('[5]Discharge'!C10)="","",IF(COUNT(O6)=0,"",IF(O6=1,(((10^K4)*('[5]Discharge'!C10^N4))/100),((10^K4)*('[5]Discharge'!C10^N4))))))</f>
        <v>8.352409921347315</v>
      </c>
      <c r="D12" s="56">
        <f>IF('[5]Discharge'!D10=0,0,IF(TRIM('[5]Discharge'!D10)="","",IF(COUNT(O6)=0,"",IF(O6=1,(((10^K4)*('[5]Discharge'!D10^N4))/100),((10^K4)*('[5]Discharge'!D10^N4))))))</f>
        <v>43.1552011312977</v>
      </c>
      <c r="E12" s="56">
        <f>IF('[5]Discharge'!E10=0,0,IF(TRIM('[5]Discharge'!E10)="","",IF(COUNT(O6)=0,"",IF(O6=1,(((10^K4)*('[5]Discharge'!E10^N4))/100),((10^K4)*('[5]Discharge'!E10^N4))))))</f>
        <v>13.888103857889778</v>
      </c>
      <c r="F12" s="56">
        <f>IF('[5]Discharge'!F10=0,0,IF(TRIM('[5]Discharge'!F10)="","",IF(COUNT(O6)=0,"",IF(O6=1,(((10^K4)*('[5]Discharge'!F10^N4))/100),((10^K4)*('[5]Discharge'!F10^N4))))))</f>
        <v>283.9278975438671</v>
      </c>
      <c r="G12" s="56">
        <f>IF('[5]Discharge'!G10=0,0,IF(TRIM('[5]Discharge'!G10)="","",IF(COUNT(O6)=0,"",IF(O6=1,(((10^K4)*('[5]Discharge'!G10^N4))/100),((10^K4)*('[5]Discharge'!G10^N4))))))</f>
        <v>1758.2875479837448</v>
      </c>
      <c r="H12" s="56">
        <f>IF('[5]Discharge'!H10=0,0,IF(TRIM('[5]Discharge'!H10)="","",IF(COUNT(O6)=0,"",IF(O6=1,(((10^K4)*('[5]Discharge'!H10^N4))/100),((10^K4)*('[5]Discharge'!H10^N4))))))</f>
        <v>435.1243138510153</v>
      </c>
      <c r="I12" s="56">
        <f>IF('[5]Discharge'!I10=0,0,IF(TRIM('[5]Discharge'!I10)="","",IF(COUNT(O6)=0,"",IF(O6=1,(((10^K4)*('[5]Discharge'!I10^N4))/100),((10^K4)*('[5]Discharge'!I10^N4))))))</f>
        <v>1415.613446249986</v>
      </c>
      <c r="J12" s="56">
        <f>IF('[5]Discharge'!J10=0,0,IF(TRIM('[5]Discharge'!J10)="","",IF(COUNT(O6)=0,"",IF(O6=1,(((10^K4)*('[5]Discharge'!J10^N4))/100),((10^K4)*('[5]Discharge'!J10^N4))))))</f>
        <v>271.0628624436411</v>
      </c>
      <c r="K12" s="56">
        <f>IF('[5]Discharge'!K10=0,0,IF(TRIM('[5]Discharge'!K10)="","",IF(COUNT(O6)=0,"",IF(O6=1,(((10^K4)*('[5]Discharge'!K10^N4))/100),((10^K4)*('[5]Discharge'!K10^N4))))))</f>
        <v>56.60621932425164</v>
      </c>
      <c r="L12" s="56">
        <f>IF('[5]Discharge'!L10=0,0,IF(TRIM('[5]Discharge'!L10)="","",IF(COUNT(O6)=0,"",IF(O6=1,(((10^K4)*('[5]Discharge'!L10^N4))/100),((10^K4)*('[5]Discharge'!L10^N4))))))</f>
        <v>30.351984293690556</v>
      </c>
      <c r="M12" s="56">
        <f>IF('[5]Discharge'!M10=0,0,IF(TRIM('[5]Discharge'!M10)="","",IF(COUNT(O6)=0,"",IF(O6=1,(((10^K4)*('[5]Discharge'!M10^N4))/100),((10^K4)*('[5]Discharge'!M10^N4))))))</f>
        <v>17.490669336287677</v>
      </c>
      <c r="N12" s="56">
        <f>IF('[5]Discharge'!N10=0,0,IF(TRIM('[5]Discharge'!N10)="","",IF(COUNT(O6)=0,"",IF(O6=1,(((10^K4)*('[5]Discharge'!N10^N4))/100),((10^K4)*('[5]Discharge'!N10^N4))))))</f>
        <v>13.888103857889778</v>
      </c>
      <c r="O12" s="78">
        <f aca="true" t="shared" si="0" ref="O12:O43">IF(AND(C12="",D12="",E12="",F12="",G12="",H12="",I12="",J12="",K12="",L12="",M12="",N12=""),"",SUM(C12:N12))</f>
        <v>4347.748759794908</v>
      </c>
      <c r="P12" s="61"/>
      <c r="Q12" s="45"/>
    </row>
    <row r="13" spans="2:17" ht="21.75">
      <c r="B13" s="51">
        <v>3</v>
      </c>
      <c r="C13" s="56">
        <f>IF('[5]Discharge'!C11=0,0,IF(TRIM('[5]Discharge'!C11)="","",IF(COUNT(O6)=0,"",IF(O6=1,(((10^K4)*('[5]Discharge'!C11^N4))/100),((10^K4)*('[5]Discharge'!C11^N4))))))</f>
        <v>8.906843045271216</v>
      </c>
      <c r="D13" s="56">
        <f>IF('[5]Discharge'!D11=0,0,IF(TRIM('[5]Discharge'!D11)="","",IF(COUNT(O6)=0,"",IF(O6=1,(((10^K4)*('[5]Discharge'!D11^N4))/100),((10^K4)*('[5]Discharge'!D11^N4))))))</f>
        <v>36.41324184465122</v>
      </c>
      <c r="E13" s="56">
        <f>IF('[5]Discharge'!E11=0,0,IF(TRIM('[5]Discharge'!E11)="","",IF(COUNT(O6)=0,"",IF(O6=1,(((10^K4)*('[5]Discharge'!E11^N4))/100),((10^K4)*('[5]Discharge'!E11^N4))))))</f>
        <v>15.64228916381733</v>
      </c>
      <c r="F13" s="56">
        <f>IF('[5]Discharge'!F11=0,0,IF(TRIM('[5]Discharge'!F11)="","",IF(COUNT(O6)=0,"",IF(O6=1,(((10^K4)*('[5]Discharge'!F11^N4))/100),((10^K4)*('[5]Discharge'!F11^N4))))))</f>
        <v>163.4022261345866</v>
      </c>
      <c r="G13" s="56">
        <f>IF('[5]Discharge'!G11=0,0,IF(TRIM('[5]Discharge'!G11)="","",IF(COUNT(O6)=0,"",IF(O6=1,(((10^K4)*('[5]Discharge'!G11^N4))/100),((10^K4)*('[5]Discharge'!G11^N4))))))</f>
        <v>2899.682411035717</v>
      </c>
      <c r="H13" s="56">
        <f>IF('[5]Discharge'!H11=0,0,IF(TRIM('[5]Discharge'!H11)="","",IF(COUNT(O6)=0,"",IF(O6=1,(((10^K4)*('[5]Discharge'!H11^N4))/100),((10^K4)*('[5]Discharge'!H11^N4))))))</f>
        <v>504.80984004836756</v>
      </c>
      <c r="I13" s="56">
        <f>IF('[5]Discharge'!I11=0,0,IF(TRIM('[5]Discharge'!I11)="","",IF(COUNT(O6)=0,"",IF(O6=1,(((10^K4)*('[5]Discharge'!I11^N4))/100),((10^K4)*('[5]Discharge'!I11^N4))))))</f>
        <v>884.2065016422952</v>
      </c>
      <c r="J13" s="56">
        <f>IF('[5]Discharge'!J11=0,0,IF(TRIM('[5]Discharge'!J11)="","",IF(COUNT(O6)=0,"",IF(O6=1,(((10^K4)*('[5]Discharge'!J11^N4))/100),((10^K4)*('[5]Discharge'!J11^N4))))))</f>
        <v>258.4692303586665</v>
      </c>
      <c r="K13" s="56">
        <f>IF('[5]Discharge'!K11=0,0,IF(TRIM('[5]Discharge'!K11)="","",IF(COUNT(O6)=0,"",IF(O6=1,(((10^K4)*('[5]Discharge'!K11^N4))/100),((10^K4)*('[5]Discharge'!K11^N4))))))</f>
        <v>54.53974850767424</v>
      </c>
      <c r="L13" s="56">
        <f>IF('[5]Discharge'!L11=0,0,IF(TRIM('[5]Discharge'!L11)="","",IF(COUNT(O6)=0,"",IF(O6=1,(((10^K4)*('[5]Discharge'!L11^N4))/100),((10^K4)*('[5]Discharge'!L11^N4))))))</f>
        <v>30.351984293690556</v>
      </c>
      <c r="M13" s="56">
        <f>IF('[5]Discharge'!M11=0,0,IF(TRIM('[5]Discharge'!M11)="","",IF(COUNT(O6)=0,"",IF(O6=1,(((10^K4)*('[5]Discharge'!M11^N4))/100),((10^K4)*('[5]Discharge'!M11^N4))))))</f>
        <v>16.5547667299177</v>
      </c>
      <c r="N13" s="56">
        <f>IF('[5]Discharge'!N11=0,0,IF(TRIM('[5]Discharge'!N11)="","",IF(COUNT(O6)=0,"",IF(O6=1,(((10^K4)*('[5]Discharge'!N11^N4))/100),((10^K4)*('[5]Discharge'!N11^N4))))))</f>
        <v>13.888103857889778</v>
      </c>
      <c r="O13" s="78">
        <f t="shared" si="0"/>
        <v>4886.8671866625455</v>
      </c>
      <c r="P13" s="61"/>
      <c r="Q13" s="45"/>
    </row>
    <row r="14" spans="2:17" ht="21.75">
      <c r="B14" s="51">
        <v>4</v>
      </c>
      <c r="C14" s="56">
        <f>IF('[5]Discharge'!C12=0,0,IF(TRIM('[5]Discharge'!C12)="","",IF(COUNT(O6)=0,"",IF(O6=1,(((10^K4)*('[5]Discharge'!C12^N4))/100),((10^K4)*('[5]Discharge'!C12^N4))))))</f>
        <v>15.64228916381733</v>
      </c>
      <c r="D14" s="56">
        <f>IF('[5]Discharge'!D12=0,0,IF(TRIM('[5]Discharge'!D12)="","",IF(COUNT(O6)=0,"",IF(O6=1,(((10^K4)*('[5]Discharge'!D12^N4))/100),((10^K4)*('[5]Discharge'!D12^N4))))))</f>
        <v>27.73586902741328</v>
      </c>
      <c r="E14" s="56">
        <f>IF('[5]Discharge'!E12=0,0,IF(TRIM('[5]Discharge'!E12)="","",IF(COUNT(O6)=0,"",IF(O6=1,(((10^K4)*('[5]Discharge'!E12^N4))/100),((10^K4)*('[5]Discharge'!E12^N4))))))</f>
        <v>13.046655270414146</v>
      </c>
      <c r="F14" s="56">
        <f>IF('[5]Discharge'!F12=0,0,IF(TRIM('[5]Discharge'!F12)="","",IF(COUNT(O6)=0,"",IF(O6=1,(((10^K4)*('[5]Discharge'!F12^N4))/100),((10^K4)*('[5]Discharge'!F12^N4))))))</f>
        <v>150.97963699698346</v>
      </c>
      <c r="G14" s="56">
        <f>IF('[5]Discharge'!G12=0,0,IF(TRIM('[5]Discharge'!G12)="","",IF(COUNT(O6)=0,"",IF(O6=1,(((10^K4)*('[5]Discharge'!G12^N4))/100),((10^K4)*('[5]Discharge'!G12^N4))))))</f>
        <v>3681.0057522120683</v>
      </c>
      <c r="H14" s="56">
        <f>IF('[5]Discharge'!H12=0,0,IF(TRIM('[5]Discharge'!H12)="","",IF(COUNT(O6)=0,"",IF(O6=1,(((10^K4)*('[5]Discharge'!H12^N4))/100),((10^K4)*('[5]Discharge'!H12^N4))))))</f>
        <v>486.9485721173718</v>
      </c>
      <c r="I14" s="56">
        <f>IF('[5]Discharge'!I12=0,0,IF(TRIM('[5]Discharge'!I12)="","",IF(COUNT(O6)=0,"",IF(O6=1,(((10^K4)*('[5]Discharge'!I12^N4))/100),((10^K4)*('[5]Discharge'!I12^N4))))))</f>
        <v>791.2837603393193</v>
      </c>
      <c r="J14" s="56">
        <f>IF('[5]Discharge'!J12=0,0,IF(TRIM('[5]Discharge'!J12)="","",IF(COUNT(O6)=0,"",IF(O6=1,(((10^K4)*('[5]Discharge'!J12^N4))/100),((10^K4)*('[5]Discharge'!J12^N4))))))</f>
        <v>211.7805046794649</v>
      </c>
      <c r="K14" s="56">
        <f>IF('[5]Discharge'!K12=0,0,IF(TRIM('[5]Discharge'!K12)="","",IF(COUNT(O6)=0,"",IF(O6=1,(((10^K4)*('[5]Discharge'!K12^N4))/100),((10^K4)*('[5]Discharge'!K12^N4))))))</f>
        <v>52.50822679670828</v>
      </c>
      <c r="L14" s="56">
        <f>IF('[5]Discharge'!L12=0,0,IF(TRIM('[5]Discharge'!L12)="","",IF(COUNT(O6)=0,"",IF(O6=1,(((10^K4)*('[5]Discharge'!L12^N4))/100),((10^K4)*('[5]Discharge'!L12^N4))))))</f>
        <v>30.351984293690556</v>
      </c>
      <c r="M14" s="56">
        <f>IF('[5]Discharge'!M12=0,0,IF(TRIM('[5]Discharge'!M12)="","",IF(COUNT(O6)=0,"",IF(O6=1,(((10^K4)*('[5]Discharge'!M12^N4))/100),((10^K4)*('[5]Discharge'!M12^N4))))))</f>
        <v>15.64228916381733</v>
      </c>
      <c r="N14" s="56">
        <f>IF('[5]Discharge'!N12=0,0,IF(TRIM('[5]Discharge'!N12)="","",IF(COUNT(O6)=0,"",IF(O6=1,(((10^K4)*('[5]Discharge'!N12^N4))/100),((10^K4)*('[5]Discharge'!N12^N4))))))</f>
        <v>13.888103857889778</v>
      </c>
      <c r="O14" s="78">
        <f t="shared" si="0"/>
        <v>5490.813643918958</v>
      </c>
      <c r="P14" s="61"/>
      <c r="Q14" s="45"/>
    </row>
    <row r="15" spans="2:17" ht="21.75">
      <c r="B15" s="51">
        <v>5</v>
      </c>
      <c r="C15" s="56">
        <f>IF('[5]Discharge'!C13=0,0,IF(TRIM('[5]Discharge'!C13)="","",IF(COUNT(O6)=0,"",IF(O6=1,(((10^K4)*('[5]Discharge'!C13^N4))/100),(((10^K4)*('[5]Discharge'!C13^N4)))))))</f>
        <v>43.1552011312977</v>
      </c>
      <c r="D15" s="56">
        <f>IF('[5]Discharge'!D13=0,0,IF(TRIM('[5]Discharge'!D13)="","",IF(COUNT(O6)=0,"",IF(O6=1,(((10^K4)*('[5]Discharge'!D13^N4))/100),((10^K4)*('[5]Discharge'!D13^N4))))))</f>
        <v>21.66792580202039</v>
      </c>
      <c r="E15" s="56">
        <f>IF('[5]Discharge'!E13=0,0,IF(TRIM('[5]Discharge'!E13)="","",IF(COUNT(O6)=0,"",IF(O6=1,(((10^K4)*('[5]Discharge'!E13^N4))/100),((10^K4)*('[5]Discharge'!E13^N4))))))</f>
        <v>10.666551915466862</v>
      </c>
      <c r="F15" s="56">
        <f>IF('[5]Discharge'!F13=0,0,IF(TRIM('[5]Discharge'!F13)="","",IF(COUNT(O6)=0,"",IF(O6=1,(((10^K4)*('[5]Discharge'!F13^N4))/100),((10^K4)*('[5]Discharge'!F13^N4))))))</f>
        <v>117.27967857274321</v>
      </c>
      <c r="G15" s="56">
        <f>IF('[5]Discharge'!G13=0,0,IF(TRIM('[5]Discharge'!G13)="","",IF(COUNT(O6)=0,"",IF(O6=1,(((10^K4)*('[5]Discharge'!G13^N4))/100),((10^K4)*('[5]Discharge'!G13^N4))))))</f>
        <v>3049.1700274704476</v>
      </c>
      <c r="H15" s="56">
        <f>IF('[5]Discharge'!H13=0,0,IF(TRIM('[5]Discharge'!H13)="","",IF(COUNT(O6)=0,"",IF(O6=1,(((10^K4)*('[5]Discharge'!H13^N4))/100),((10^K4)*('[5]Discharge'!H13^N4))))))</f>
        <v>426.74486597933</v>
      </c>
      <c r="I15" s="56">
        <f>IF('[5]Discharge'!I13=0,0,IF(TRIM('[5]Discharge'!I13)="","",IF(COUNT(O6)=0,"",IF(O6=1,(((10^K4)*('[5]Discharge'!I13^N4))/100),((10^K4)*('[5]Discharge'!I13^N4))))))</f>
        <v>638.2655768043276</v>
      </c>
      <c r="J15" s="56">
        <f>IF('[5]Discharge'!J13=0,0,IF(TRIM('[5]Discharge'!J13)="","",IF(COUNT(O6)=0,"",IF(O6=1,(((10^K4)*('[5]Discharge'!J13^N4))/100),((10^K4)*('[5]Discharge'!J13^N4))))))</f>
        <v>167.6419756972626</v>
      </c>
      <c r="K15" s="56">
        <f>IF('[5]Discharge'!K13=0,0,IF(TRIM('[5]Discharge'!K13)="","",IF(COUNT(O6)=0,"",IF(O6=1,(((10^K4)*('[5]Discharge'!K13^N4))/100),((10^K4)*('[5]Discharge'!K13^N4))))))</f>
        <v>50.51177646959419</v>
      </c>
      <c r="L15" s="56">
        <f>IF('[5]Discharge'!L13=0,0,IF(TRIM('[5]Discharge'!L13)="","",IF(COUNT(O6)=0,"",IF(O6=1,(((10^K4)*('[5]Discharge'!L13^N4))/100),((10^K4)*('[5]Discharge'!L13^N4))))))</f>
        <v>29.030547142694505</v>
      </c>
      <c r="M15" s="56">
        <f>IF('[5]Discharge'!M13=0,0,IF(TRIM('[5]Discharge'!M13)="","",IF(COUNT(O6)=0,"",IF(O6=1,(((10^K4)*('[5]Discharge'!M13^N4))/100),((10^K4)*('[5]Discharge'!M13^N4))))))</f>
        <v>16.5547667299177</v>
      </c>
      <c r="N15" s="56">
        <f>IF('[5]Discharge'!N13=0,0,IF(TRIM('[5]Discharge'!N13)="","",IF(COUNT(O6)=0,"",IF(O6=1,(((10^K4)*('[5]Discharge'!N13^N4))/100),((10^K4)*('[5]Discharge'!N13^N4))))))</f>
        <v>13.888103857889778</v>
      </c>
      <c r="O15" s="78">
        <f t="shared" si="0"/>
        <v>4584.576997572993</v>
      </c>
      <c r="P15" s="61"/>
      <c r="Q15" s="45"/>
    </row>
    <row r="16" spans="2:17" ht="21.75">
      <c r="B16" s="51">
        <v>6</v>
      </c>
      <c r="C16" s="56">
        <f>IF('[5]Discharge'!C14=0,0,IF(TRIM('[5]Discharge'!C14)="","",IF(COUNT(O6)=0,"",IF(O6=1,(((10^K4)*('[5]Discharge'!C14^N4))/100),((10^K4)*('[5]Discharge'!C14^N4))))))</f>
        <v>58.707519865021844</v>
      </c>
      <c r="D16" s="56">
        <f>IF('[5]Discharge'!D14=0,0,IF(TRIM('[5]Discharge'!D14)="","",IF(COUNT(O6)=0,"",IF(O6=1,(((10^K4)*('[5]Discharge'!D14^N4))/100),((10^K4)*('[5]Discharge'!D14^N4))))))</f>
        <v>20.53629073562658</v>
      </c>
      <c r="E16" s="56">
        <f>IF('[5]Discharge'!E14=0,0,IF(TRIM('[5]Discharge'!E14)="","",IF(COUNT(O6)=0,"",IF(O6=1,(((10^K4)*('[5]Discharge'!E14^N4))/100),((10^K4)*('[5]Discharge'!E14^N4))))))</f>
        <v>11.435733221160673</v>
      </c>
      <c r="F16" s="56">
        <f>IF('[5]Discharge'!F14=0,0,IF(TRIM('[5]Discharge'!F14)="","",IF(COUNT(O6)=0,"",IF(O6=1,(((10^K4)*('[5]Discharge'!F14^N4))/100),((10^K4)*('[5]Discharge'!F14^N4))))))</f>
        <v>97.64356236512954</v>
      </c>
      <c r="G16" s="56">
        <f>IF('[5]Discharge'!G14=0,0,IF(TRIM('[5]Discharge'!G14)="","",IF(COUNT(O6)=0,"",IF(O6=1,(((10^K4)*('[5]Discharge'!G14^N4))/100),((10^K4)*('[5]Discharge'!G14^N4))))))</f>
        <v>2011.458722332411</v>
      </c>
      <c r="H16" s="56">
        <f>IF('[5]Discharge'!H14=0,0,IF(TRIM('[5]Discharge'!H14)="","",IF(COUNT(O6)=0,"",IF(O6=1,(((10^K4)*('[5]Discharge'!H14^N4))/100),((10^K4)*('[5]Discharge'!H14^N4))))))</f>
        <v>513.8498929798327</v>
      </c>
      <c r="I16" s="56">
        <f>IF('[5]Discharge'!I14=0,0,IF(TRIM('[5]Discharge'!I14)="","",IF(COUNT(O6)=0,"",IF(O6=1,(((10^K4)*('[5]Discharge'!I14^N4))/100),((10^K4)*('[5]Discharge'!I14^N4))))))</f>
        <v>504.80984004836756</v>
      </c>
      <c r="J16" s="56">
        <f>IF('[5]Discharge'!J14=0,0,IF(TRIM('[5]Discharge'!J14)="","",IF(COUNT(O6)=0,"",IF(O6=1,(((10^K4)*('[5]Discharge'!J14^N4))/100),((10^K4)*('[5]Discharge'!J14^N4))))))</f>
        <v>131.2715216824401</v>
      </c>
      <c r="K16" s="56">
        <f>IF('[5]Discharge'!K14=0,0,IF(TRIM('[5]Discharge'!K14)="","",IF(COUNT(O6)=0,"",IF(O6=1,(((10^K4)*('[5]Discharge'!K14^N4))/100),((10^K4)*('[5]Discharge'!K14^N4))))))</f>
        <v>48.55052283462321</v>
      </c>
      <c r="L16" s="56">
        <f>IF('[5]Discharge'!L14=0,0,IF(TRIM('[5]Discharge'!L14)="","",IF(COUNT(O6)=0,"",IF(O6=1,(((10^K4)*('[5]Discharge'!L14^N4))/100),((10^K4)*('[5]Discharge'!L14^N4))))))</f>
        <v>26.468062512864574</v>
      </c>
      <c r="M16" s="56">
        <f>IF('[5]Discharge'!M14=0,0,IF(TRIM('[5]Discharge'!M14)="","",IF(COUNT(O6)=0,"",IF(O6=1,(((10^K4)*('[5]Discharge'!M14^N4))/100),((10^K4)*('[5]Discharge'!M14^N4))))))</f>
        <v>18.449878743468922</v>
      </c>
      <c r="N16" s="56">
        <f>IF('[5]Discharge'!N14=0,0,IF(TRIM('[5]Discharge'!N14)="","",IF(COUNT(O6)=0,"",IF(O6=1,(((10^K4)*('[5]Discharge'!N14^N4))/100),((10^K4)*('[5]Discharge'!N14^N4))))))</f>
        <v>13.888103857889778</v>
      </c>
      <c r="O16" s="78">
        <f t="shared" si="0"/>
        <v>3457.0696511788365</v>
      </c>
      <c r="P16" s="61"/>
      <c r="Q16" s="45"/>
    </row>
    <row r="17" spans="2:17" ht="21.75">
      <c r="B17" s="51">
        <v>7</v>
      </c>
      <c r="C17" s="56">
        <f>IF('[5]Discharge'!C15=0,0,IF(TRIM('[5]Discharge'!C15)="","",IF(COUNT(O6)=0,"",IF(O6=1,(((10^K4)*('[5]Discharge'!C15^N4))/100),((10^K4)*('[5]Discharge'!C15^N4))))))</f>
        <v>117.27967857274321</v>
      </c>
      <c r="D17" s="56">
        <f>IF('[5]Discharge'!D15=0,0,IF(TRIM('[5]Discharge'!D15)="","",IF(COUNT(O6)=0,"",IF(O6=1,(((10^K4)*('[5]Discharge'!D15^N4))/100),((10^K4)*('[5]Discharge'!D15^N4))))))</f>
        <v>21.66792580202039</v>
      </c>
      <c r="E17" s="56">
        <f>IF('[5]Discharge'!E15=0,0,IF(TRIM('[5]Discharge'!E15)="","",IF(COUNT(O6)=0,"",IF(O6=1,(((10^K4)*('[5]Discharge'!E15^N4))/100),((10^K4)*('[5]Discharge'!E15^N4))))))</f>
        <v>20.53629073562658</v>
      </c>
      <c r="F17" s="56">
        <f>IF('[5]Discharge'!F15=0,0,IF(TRIM('[5]Discharge'!F15)="","",IF(COUNT(O6)=0,"",IF(O6=1,(((10^K4)*('[5]Discharge'!F15^N4))/100),((10^K4)*('[5]Discharge'!F15^N4))))))</f>
        <v>325.52197569861437</v>
      </c>
      <c r="G17" s="56">
        <f>IF('[5]Discharge'!G15=0,0,IF(TRIM('[5]Discharge'!G15)="","",IF(COUNT(O6)=0,"",IF(O6=1,(((10^K4)*('[5]Discharge'!G15^N4))/100),((10^K4)*('[5]Discharge'!G15^N4))))))</f>
        <v>1358.8494836451487</v>
      </c>
      <c r="H17" s="56">
        <f>IF('[5]Discharge'!H15=0,0,IF(TRIM('[5]Discharge'!H15)="","",IF(COUNT(O6)=0,"",IF(O6=1,(((10^K4)*('[5]Discharge'!H15^N4))/100),((10^K4)*('[5]Discharge'!H15^N4))))))</f>
        <v>435.1243138510153</v>
      </c>
      <c r="I17" s="56">
        <f>IF('[5]Discharge'!I15=0,0,IF(TRIM('[5]Discharge'!I15)="","",IF(COUNT(O6)=0,"",IF(O6=1,(((10^K4)*('[5]Discharge'!I15^N4))/100),((10^K4)*('[5]Discharge'!I15^N4))))))</f>
        <v>543.1502585337562</v>
      </c>
      <c r="J17" s="56">
        <f>IF('[5]Discharge'!J15=0,0,IF(TRIM('[5]Discharge'!J15)="","",IF(COUNT(O6)=0,"",IF(O6=1,(((10^K4)*('[5]Discharge'!J15^N4))/100),((10^K4)*('[5]Discharge'!J15^N4))))))</f>
        <v>131.2715216824401</v>
      </c>
      <c r="K17" s="56">
        <f>IF('[5]Discharge'!K15=0,0,IF(TRIM('[5]Discharge'!K15)="","",IF(COUNT(O6)=0,"",IF(O6=1,(((10^K4)*('[5]Discharge'!K15^N4))/100),((10^K4)*('[5]Discharge'!K15^N4))))))</f>
        <v>46.720049801869905</v>
      </c>
      <c r="L17" s="56">
        <f>IF('[5]Discharge'!L15=0,0,IF(TRIM('[5]Discharge'!L15)="","",IF(COUNT(O6)=0,"",IF(O6=1,(((10^K4)*('[5]Discharge'!L15^N4))/100),((10^K4)*('[5]Discharge'!L15^N4))))))</f>
        <v>26.468062512864574</v>
      </c>
      <c r="M17" s="56">
        <f>IF('[5]Discharge'!M15=0,0,IF(TRIM('[5]Discharge'!M15)="","",IF(COUNT(O6)=0,"",IF(O6=1,(((10^K4)*('[5]Discharge'!M15^N4))/100),((10^K4)*('[5]Discharge'!M15^N4))))))</f>
        <v>19.43228073121986</v>
      </c>
      <c r="N17" s="56">
        <f>IF('[5]Discharge'!N15=0,0,IF(TRIM('[5]Discharge'!N15)="","",IF(COUNT(O6)=0,"",IF(O6=1,(((10^K4)*('[5]Discharge'!N15^N4))/100),((10^K4)*('[5]Discharge'!N15^N4))))))</f>
        <v>13.888103857889778</v>
      </c>
      <c r="O17" s="78">
        <f t="shared" si="0"/>
        <v>3059.9099454252087</v>
      </c>
      <c r="P17" s="61"/>
      <c r="Q17" s="45"/>
    </row>
    <row r="18" spans="2:17" ht="21.75">
      <c r="B18" s="51">
        <v>8</v>
      </c>
      <c r="C18" s="56">
        <f>IF('[5]Discharge'!C16=0,0,IF(TRIM('[5]Discharge'!C16)="","",IF(COUNT(O6)=0,"",IF(O6=1,(((10^K4)*('[5]Discharge'!C16^N4))/100),((10^K4)*('[5]Discharge'!C16^N4))))))</f>
        <v>83.15608912821284</v>
      </c>
      <c r="D18" s="56">
        <f>IF('[5]Discharge'!D16=0,0,IF(TRIM('[5]Discharge'!D16)="","",IF(COUNT(O6)=0,"",IF(O6=1,(((10^K4)*('[5]Discharge'!D16^N4))/100),((10^K4)*('[5]Discharge'!D16^N4))))))</f>
        <v>17.490669336287677</v>
      </c>
      <c r="E18" s="56">
        <f>IF('[5]Discharge'!E16=0,0,IF(TRIM('[5]Discharge'!E16)="","",IF(COUNT(O6)=0,"",IF(O6=1,(((10^K4)*('[5]Discharge'!E16^N4))/100),((10^K4)*('[5]Discharge'!E16^N4))))))</f>
        <v>20.53629073562658</v>
      </c>
      <c r="F18" s="56">
        <f>IF('[5]Discharge'!F16=0,0,IF(TRIM('[5]Discharge'!F16)="","",IF(COUNT(O6)=0,"",IF(O6=1,(((10^K4)*('[5]Discharge'!F16^N4))/100),((10^K4)*('[5]Discharge'!F16^N4))))))</f>
        <v>252.27456109887</v>
      </c>
      <c r="G18" s="56">
        <f>IF('[5]Discharge'!G16=0,0,IF(TRIM('[5]Discharge'!G16)="","",IF(COUNT(O6)=0,"",IF(O6=1,(((10^K4)*('[5]Discharge'!G16^N4))/100),((10^K4)*('[5]Discharge'!G16^N4))))))</f>
        <v>939.400216192037</v>
      </c>
      <c r="H18" s="56">
        <f>IF('[5]Discharge'!H16=0,0,IF(TRIM('[5]Discharge'!H16)="","",IF(COUNT(O6)=0,"",IF(O6=1,(((10^K4)*('[5]Discharge'!H16^N4))/100),((10^K4)*('[5]Discharge'!H16^N4))))))</f>
        <v>595.1325485508653</v>
      </c>
      <c r="I18" s="56">
        <f>IF('[5]Discharge'!I16=0,0,IF(TRIM('[5]Discharge'!I16)="","",IF(COUNT(O6)=0,"",IF(O6=1,(((10^K4)*('[5]Discharge'!I16^N4))/100),((10^K4)*('[5]Discharge'!I16^N4))))))</f>
        <v>426.74486597933</v>
      </c>
      <c r="J18" s="56">
        <f>IF('[5]Discharge'!J16=0,0,IF(TRIM('[5]Discharge'!J16)="","",IF(COUNT(O6)=0,"",IF(O6=1,(((10^K4)*('[5]Discharge'!J16^N4))/100),((10^K4)*('[5]Discharge'!J16^N4))))))</f>
        <v>131.2715216824401</v>
      </c>
      <c r="K18" s="56">
        <f>IF('[5]Discharge'!K16=0,0,IF(TRIM('[5]Discharge'!K16)="","",IF(COUNT(O6)=0,"",IF(O6=1,(((10^K4)*('[5]Discharge'!K16^N4))/100),((10^K4)*('[5]Discharge'!K16^N4))))))</f>
        <v>46.720049801869905</v>
      </c>
      <c r="L18" s="56">
        <f>IF('[5]Discharge'!L16=0,0,IF(TRIM('[5]Discharge'!L16)="","",IF(COUNT(O6)=0,"",IF(O6=1,(((10^K4)*('[5]Discharge'!L16^N4))/100),((10^K4)*('[5]Discharge'!L16^N4))))))</f>
        <v>26.468062512864574</v>
      </c>
      <c r="M18" s="56">
        <f>IF('[5]Discharge'!M16=0,0,IF(TRIM('[5]Discharge'!M16)="","",IF(COUNT(O6)=0,"",IF(O6=1,(((10^K4)*('[5]Discharge'!M16^N4))/100),((10^K4)*('[5]Discharge'!M16^N4))))))</f>
        <v>18.449878743468922</v>
      </c>
      <c r="N18" s="56">
        <f>IF('[5]Discharge'!N16=0,0,IF(TRIM('[5]Discharge'!N16)="","",IF(COUNT(O6)=0,"",IF(O6=1,(((10^K4)*('[5]Discharge'!N16^N4))/100),((10^K4)*('[5]Discharge'!N16^N4))))))</f>
        <v>21.66792580202039</v>
      </c>
      <c r="O18" s="78">
        <f t="shared" si="0"/>
        <v>2579.312679563893</v>
      </c>
      <c r="P18" s="61"/>
      <c r="Q18" s="45"/>
    </row>
    <row r="19" spans="2:17" ht="21.75">
      <c r="B19" s="51">
        <v>9</v>
      </c>
      <c r="C19" s="56">
        <f>IF('[5]Discharge'!C17=0,0,IF(TRIM('[5]Discharge'!C17)="","",IF(COUNT(O6)=0,"",IF(O6=1,(((10^K4)*('[5]Discharge'!C17^N4))/100),((10^K4)*('[5]Discharge'!C17^N4))))))</f>
        <v>65.21924690236835</v>
      </c>
      <c r="D19" s="56">
        <f>IF('[5]Discharge'!D17=0,0,IF(TRIM('[5]Discharge'!D17)="","",IF(COUNT(O6)=0,"",IF(O6=1,(((10^K4)*('[5]Discharge'!D17^N4))/100),((10^K4)*('[5]Discharge'!D17^N4))))))</f>
        <v>16.5547667299177</v>
      </c>
      <c r="E19" s="56">
        <f>IF('[5]Discharge'!E17=0,0,IF(TRIM('[5]Discharge'!E17)="","",IF(COUNT(O6)=0,"",IF(O6=1,(((10^K4)*('[5]Discharge'!E17^N4))/100),((10^K4)*('[5]Discharge'!E17^N4))))))</f>
        <v>38.04995351695001</v>
      </c>
      <c r="F19" s="56">
        <f>IF('[5]Discharge'!F17=0,0,IF(TRIM('[5]Discharge'!F17)="","",IF(COUNT(O6)=0,"",IF(O6=1,(((10^K4)*('[5]Discharge'!F17^N4))/100),((10^K4)*('[5]Discharge'!F17^N4))))))</f>
        <v>283.9278975438671</v>
      </c>
      <c r="G19" s="56">
        <f>IF('[5]Discharge'!G17=0,0,IF(TRIM('[5]Discharge'!G17)="","",IF(COUNT(O6)=0,"",IF(O6=1,(((10^K4)*('[5]Discharge'!G17^N4))/100),((10^K4)*('[5]Discharge'!G17^N4))))))</f>
        <v>682.7643055719265</v>
      </c>
      <c r="H19" s="56">
        <f>IF('[5]Discharge'!H17=0,0,IF(TRIM('[5]Discharge'!H17)="","",IF(COUNT(O6)=0,"",IF(O6=1,(((10^K4)*('[5]Discharge'!H17^N4))/100),((10^K4)*('[5]Discharge'!H17^N4))))))</f>
        <v>830.5342346718865</v>
      </c>
      <c r="I19" s="56">
        <f>IF('[5]Discharge'!I17=0,0,IF(TRIM('[5]Discharge'!I17)="","",IF(COUNT(O6)=0,"",IF(O6=1,(((10^K4)*('[5]Discharge'!I17^N4))/100),((10^K4)*('[5]Discharge'!I17^N4))))))</f>
        <v>347.28274237684286</v>
      </c>
      <c r="J19" s="56">
        <f>IF('[5]Discharge'!J17=0,0,IF(TRIM('[5]Discharge'!J17)="","",IF(COUNT(O6)=0,"",IF(O6=1,(((10^K4)*('[5]Discharge'!J17^N4))/100),((10^K4)*('[5]Discharge'!J17^N4))))))</f>
        <v>127.7065175686998</v>
      </c>
      <c r="K19" s="56">
        <f>IF('[5]Discharge'!K17=0,0,IF(TRIM('[5]Discharge'!K17)="","",IF(COUNT(O6)=0,"",IF(O6=1,(((10^K4)*('[5]Discharge'!K17^N4))/100),((10^K4)*('[5]Discharge'!K17^N4))))))</f>
        <v>44.921570645372064</v>
      </c>
      <c r="L19" s="56">
        <f>IF('[5]Discharge'!L17=0,0,IF(TRIM('[5]Discharge'!L17)="","",IF(COUNT(O6)=0,"",IF(O6=1,(((10^K4)*('[5]Discharge'!L17^N4))/100),((10^K4)*('[5]Discharge'!L17^N4))))))</f>
        <v>25.22724353237777</v>
      </c>
      <c r="M19" s="56">
        <f>IF('[5]Discharge'!M17=0,0,IF(TRIM('[5]Discharge'!M17)="","",IF(COUNT(O6)=0,"",IF(O6=1,(((10^K4)*('[5]Discharge'!M17^N4))/100),((10^K4)*('[5]Discharge'!M17^N4))))))</f>
        <v>17.490669336287677</v>
      </c>
      <c r="N19" s="56">
        <f>IF('[5]Discharge'!N17=0,0,IF(TRIM('[5]Discharge'!N17)="","",IF(COUNT(O6)=0,"",IF(O6=1,(((10^K4)*('[5]Discharge'!N17^N4))/100),((10^K4)*('[5]Discharge'!N17^N4))))))</f>
        <v>29.030547142694505</v>
      </c>
      <c r="O19" s="78">
        <f t="shared" si="0"/>
        <v>2508.7096955391903</v>
      </c>
      <c r="P19" s="61"/>
      <c r="Q19" s="45"/>
    </row>
    <row r="20" spans="2:17" ht="21.75">
      <c r="B20" s="51">
        <v>10</v>
      </c>
      <c r="C20" s="56">
        <f>IF('[5]Discharge'!C18=0,0,IF(TRIM('[5]Discharge'!C18)="","",IF(COUNT(O6)=0,"",IF(O6=1,(((10^K4)*('[5]Discharge'!C18^N4))/100),((10^K4)*('[5]Discharge'!C18^N4))))))</f>
        <v>39.71926908431377</v>
      </c>
      <c r="D20" s="56">
        <f>IF('[5]Discharge'!D18=0,0,IF(TRIM('[5]Discharge'!D18)="","",IF(COUNT(O6)=0,"",IF(O6=1,(((10^K4)*('[5]Discharge'!D18^N4))/100),((10^K4)*('[5]Discharge'!D18^N4))))))</f>
        <v>14.753359167337022</v>
      </c>
      <c r="E20" s="56">
        <f>IF('[5]Discharge'!E18=0,0,IF(TRIM('[5]Discharge'!E18)="","",IF(COUNT(O6)=0,"",IF(O6=1,(((10^K4)*('[5]Discharge'!E18^N4))/100),((10^K4)*('[5]Discharge'!E18^N4))))))</f>
        <v>211.7805046794649</v>
      </c>
      <c r="F20" s="56">
        <f>IF('[5]Discharge'!F18=0,0,IF(TRIM('[5]Discharge'!F18)="","",IF(COUNT(O6)=0,"",IF(O6=1,(((10^K4)*('[5]Discharge'!F18^N4))/100),((10^K4)*('[5]Discharge'!F18^N4))))))</f>
        <v>167.6419756972626</v>
      </c>
      <c r="G20" s="56">
        <f>IF('[5]Discharge'!G18=0,0,IF(TRIM('[5]Discharge'!G18)="","",IF(COUNT(O6)=0,"",IF(O6=1,(((10^K4)*('[5]Discharge'!G18^N4))/100),((10^K4)*('[5]Discharge'!G18^N4))))))</f>
        <v>385.9609544348997</v>
      </c>
      <c r="H20" s="56">
        <f>IF('[5]Discharge'!H18=0,0,IF(TRIM('[5]Discharge'!H18)="","",IF(COUNT(O6)=0,"",IF(O6=1,(((10^K4)*('[5]Discharge'!H18^N4))/100),((10^K4)*('[5]Discharge'!H18^N4))))))</f>
        <v>1592.2058810957303</v>
      </c>
      <c r="I20" s="56">
        <f>IF('[5]Discharge'!I18=0,0,IF(TRIM('[5]Discharge'!I18)="","",IF(COUNT(O6)=0,"",IF(O6=1,(((10^K4)*('[5]Discharge'!I18^N4))/100),((10^K4)*('[5]Discharge'!I18^N4))))))</f>
        <v>418.4394595709047</v>
      </c>
      <c r="J20" s="56">
        <f>IF('[5]Discharge'!J18=0,0,IF(TRIM('[5]Discharge'!J18)="","",IF(COUNT(O6)=0,"",IF(O6=1,(((10^K4)*('[5]Discharge'!J18^N4))/100),((10^K4)*('[5]Discharge'!J18^N4))))))</f>
        <v>113.89384670684979</v>
      </c>
      <c r="K20" s="56">
        <f>IF('[5]Discharge'!K18=0,0,IF(TRIM('[5]Discharge'!K18)="","",IF(COUNT(O6)=0,"",IF(O6=1,(((10^K4)*('[5]Discharge'!K18^N4))/100),((10^K4)*('[5]Discharge'!K18^N4))))))</f>
        <v>44.921570645372064</v>
      </c>
      <c r="L20" s="56">
        <f>IF('[5]Discharge'!L18=0,0,IF(TRIM('[5]Discharge'!L18)="","",IF(COUNT(O6)=0,"",IF(O6=1,(((10^K4)*('[5]Discharge'!L18^N4))/100),((10^K4)*('[5]Discharge'!L18^N4))))))</f>
        <v>25.22724353237777</v>
      </c>
      <c r="M20" s="56">
        <f>IF('[5]Discharge'!M18=0,0,IF(TRIM('[5]Discharge'!M18)="","",IF(COUNT(O6)=0,"",IF(O6=1,(((10^K4)*('[5]Discharge'!M18^N4))/100),((10^K4)*('[5]Discharge'!M18^N4))))))</f>
        <v>16.5547667299177</v>
      </c>
      <c r="N20" s="56">
        <f>IF('[5]Discharge'!N18=0,0,IF(TRIM('[5]Discharge'!N18)="","",IF(COUNT(O6)=0,"",IF(O6=1,(((10^K4)*('[5]Discharge'!N18^N4))/100),((10^K4)*('[5]Discharge'!N18^N4))))))</f>
        <v>20.53629073562658</v>
      </c>
      <c r="O20" s="78">
        <f t="shared" si="0"/>
        <v>3051.635122080057</v>
      </c>
      <c r="P20" s="61"/>
      <c r="Q20" s="45"/>
    </row>
    <row r="21" spans="2:17" ht="21.75">
      <c r="B21" s="5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78"/>
      <c r="P21" s="61"/>
      <c r="Q21" s="45"/>
    </row>
    <row r="22" spans="2:17" ht="21.75">
      <c r="B22" s="51">
        <v>11</v>
      </c>
      <c r="C22" s="56">
        <f>IF('[5]Discharge'!C20=0,0,IF(TRIM('[5]Discharge'!C20)="","",IF(COUNT(O6)=0,"",IF(O6=1,(((10^K4)*('[5]Discharge'!C20^N4))/100),((10^K4)*('[5]Discharge'!C20^N4))))))</f>
        <v>26.468062512864574</v>
      </c>
      <c r="D22" s="56">
        <f>IF('[5]Discharge'!D20=0,0,IF(TRIM('[5]Discharge'!D20)="","",IF(COUNT(O6)=0,"",IF(O6=1,(((10^K4)*('[5]Discharge'!D20^N4))/100),((10^K4)*('[5]Discharge'!D20^N4))))))</f>
        <v>14.753359167337022</v>
      </c>
      <c r="E22" s="56">
        <f>IF('[5]Discharge'!E20=0,0,IF(TRIM('[5]Discharge'!E20)="","",IF(COUNT(O6)=0,"",IF(O6=1,(((10^K4)*('[5]Discharge'!E20^N4))/100),((10^K4)*('[5]Discharge'!E20^N4))))))</f>
        <v>139.00458193943598</v>
      </c>
      <c r="F22" s="56">
        <f>IF('[5]Discharge'!F20=0,0,IF(TRIM('[5]Discharge'!F20)="","",IF(COUNT(O6)=0,"",IF(O6=1,(((10^K4)*('[5]Discharge'!F20^N4))/100),((10^K4)*('[5]Discharge'!F20^N4))))))</f>
        <v>176.70561551842292</v>
      </c>
      <c r="G22" s="56">
        <f>IF('[5]Discharge'!G20=0,0,IF(TRIM('[5]Discharge'!G20)="","",IF(COUNT(O6)=0,"",IF(O6=1,(((10^K4)*('[5]Discharge'!G20^N4))/100),((10^K4)*('[5]Discharge'!G20^N4))))))</f>
        <v>418.4394595709047</v>
      </c>
      <c r="H22" s="56">
        <f>IF('[5]Discharge'!H20=0,0,IF(TRIM('[5]Discharge'!H20)="","",IF(COUNT(O6)=0,"",IF(O6=1,(((10^K4)*('[5]Discharge'!H20^N4))/100),((10^K4)*('[5]Discharge'!H20^N4))))))</f>
        <v>1253.8060134903433</v>
      </c>
      <c r="I22" s="56">
        <f>IF('[5]Discharge'!I20=0,0,IF(TRIM('[5]Discharge'!I20)="","",IF(COUNT(O6)=0,"",IF(O6=1,(((10^K4)*('[5]Discharge'!I20^N4))/100),((10^K4)*('[5]Discharge'!I20^N4))))))</f>
        <v>533.0131049876215</v>
      </c>
      <c r="J22" s="56">
        <f>IF('[5]Discharge'!J20=0,0,IF(TRIM('[5]Discharge'!J20)="","",IF(COUNT(O6)=0,"",IF(O6=1,(((10^K4)*('[5]Discharge'!J20^N4))/100),((10^K4)*('[5]Discharge'!J20^N4))))))</f>
        <v>113.89384670684979</v>
      </c>
      <c r="K22" s="56">
        <f>IF('[5]Discharge'!K20=0,0,IF(TRIM('[5]Discharge'!K20)="","",IF(COUNT(O6)=0,"",IF(O6=1,(((10^K4)*('[5]Discharge'!K20^N4))/100),((10^K4)*('[5]Discharge'!K20^N4))))))</f>
        <v>43.1552011312977</v>
      </c>
      <c r="L22" s="56">
        <f>IF('[5]Discharge'!L20=0,0,IF(TRIM('[5]Discharge'!L20)="","",IF(COUNT(O6)=0,"",IF(O6=1,(((10^K4)*('[5]Discharge'!L20^N4))/100),((10^K4)*('[5]Discharge'!L20^N4))))))</f>
        <v>25.22724353237777</v>
      </c>
      <c r="M22" s="56">
        <f>IF('[5]Discharge'!M20=0,0,IF(TRIM('[5]Discharge'!M20)="","",IF(COUNT(O6)=0,"",IF(O6=1,(((10^K4)*('[5]Discharge'!M20^N4))/100),((10^K4)*('[5]Discharge'!M20^N4))))))</f>
        <v>14.753359167337022</v>
      </c>
      <c r="N22" s="56">
        <f>IF('[5]Discharge'!N20=0,0,IF(TRIM('[5]Discharge'!N20)="","",IF(COUNT(O6)=0,"",IF(O6=1,(((10^K4)*('[5]Discharge'!N20^N4))/100),((10^K4)*('[5]Discharge'!N20^N4))))))</f>
        <v>17.490669336287677</v>
      </c>
      <c r="O22" s="78">
        <f t="shared" si="0"/>
        <v>2776.7105170610803</v>
      </c>
      <c r="P22" s="61"/>
      <c r="Q22" s="45"/>
    </row>
    <row r="23" spans="2:17" ht="21.75">
      <c r="B23" s="51">
        <v>12</v>
      </c>
      <c r="C23" s="56">
        <f>IF('[5]Discharge'!C21=0,0,IF(TRIM('[5]Discharge'!C21)="","",IF(COUNT(O6)=0,"",IF(O6=1,(((10^K4)*('[5]Discharge'!C21^N4))/100),((10^K4)*('[5]Discharge'!C21^N4))))))</f>
        <v>39.71926908431377</v>
      </c>
      <c r="D23" s="56">
        <f>IF('[5]Discharge'!D21=0,0,IF(TRIM('[5]Discharge'!D21)="","",IF(COUNT(O6)=0,"",IF(O6=1,(((10^K4)*('[5]Discharge'!D21^N4))/100),((10^K4)*('[5]Discharge'!D21^N4))))))</f>
        <v>8.906843045271216</v>
      </c>
      <c r="E23" s="56">
        <f>IF('[5]Discharge'!E21=0,0,IF(TRIM('[5]Discharge'!E21)="","",IF(COUNT(O6)=0,"",IF(O6=1,(((10^K4)*('[5]Discharge'!E21^N4))/100),((10^K4)*('[5]Discharge'!E21^N4))))))</f>
        <v>142.9463337539992</v>
      </c>
      <c r="F23" s="56">
        <f>IF('[5]Discharge'!F21=0,0,IF(TRIM('[5]Discharge'!F21)="","",IF(COUNT(O6)=0,"",IF(O6=1,(((10^K4)*('[5]Discharge'!F21^N4))/100),((10^K4)*('[5]Discharge'!F21^N4))))))</f>
        <v>176.70561551842292</v>
      </c>
      <c r="G23" s="56">
        <f>IF('[5]Discharge'!G21=0,0,IF(TRIM('[5]Discharge'!G21)="","",IF(COUNT(O6)=0,"",IF(O6=1,(((10^K4)*('[5]Discharge'!G21^N4))/100),((10^K4)*('[5]Discharge'!G21^N4))))))</f>
        <v>533.0131049876215</v>
      </c>
      <c r="H23" s="56">
        <f>IF('[5]Discharge'!H21=0,0,IF(TRIM('[5]Discharge'!H21)="","",IF(COUNT(O6)=0,"",IF(O6=1,(((10^K4)*('[5]Discharge'!H21^N4))/100),((10^K4)*('[5]Discharge'!H21^N4))))))</f>
        <v>752.8978815782727</v>
      </c>
      <c r="I23" s="56">
        <f>IF('[5]Discharge'!I21=0,0,IF(TRIM('[5]Discharge'!I21)="","",IF(COUNT(O6)=0,"",IF(O6=1,(((10^K4)*('[5]Discharge'!I21^N4))/100),((10^K4)*('[5]Discharge'!I21^N4))))))</f>
        <v>765.5968661581546</v>
      </c>
      <c r="J23" s="56">
        <f>IF('[5]Discharge'!J21=0,0,IF(TRIM('[5]Discharge'!J21)="","",IF(COUNT(O6)=0,"",IF(O6=1,(((10^K4)*('[5]Discharge'!J21^N4))/100),((10^K4)*('[5]Discharge'!J21^N4))))))</f>
        <v>110.55310584315335</v>
      </c>
      <c r="K23" s="56">
        <f>IF('[5]Discharge'!K21=0,0,IF(TRIM('[5]Discharge'!K21)="","",IF(COUNT(O6)=0,"",IF(O6=1,(((10^K4)*('[5]Discharge'!K21^N4))/100),((10^K4)*('[5]Discharge'!K21^N4))))))</f>
        <v>41.42105999476094</v>
      </c>
      <c r="L23" s="56">
        <f>IF('[5]Discharge'!L21=0,0,IF(TRIM('[5]Discharge'!L21)="","",IF(COUNT(O6)=0,"",IF(O6=1,(((10^K4)*('[5]Discharge'!L21^N4))/100),((10^K4)*('[5]Discharge'!L21^N4))))))</f>
        <v>25.22724353237777</v>
      </c>
      <c r="M23" s="56">
        <f>IF('[5]Discharge'!M21=0,0,IF(TRIM('[5]Discharge'!M21)="","",IF(COUNT(O6)=0,"",IF(O6=1,(((10^K4)*('[5]Discharge'!M21^N4))/100),((10^K4)*('[5]Discharge'!M21^N4))))))</f>
        <v>13.888103857889778</v>
      </c>
      <c r="N23" s="56">
        <f>IF('[5]Discharge'!N21=0,0,IF(TRIM('[5]Discharge'!N21)="","",IF(COUNT(O6)=0,"",IF(O6=1,(((10^K4)*('[5]Discharge'!N21^N4))/100),((10^K4)*('[5]Discharge'!N21^N4))))))</f>
        <v>15.64228916381733</v>
      </c>
      <c r="O23" s="78">
        <f t="shared" si="0"/>
        <v>2626.517716518055</v>
      </c>
      <c r="P23" s="61"/>
      <c r="Q23" s="45"/>
    </row>
    <row r="24" spans="2:17" ht="21.75">
      <c r="B24" s="51">
        <v>13</v>
      </c>
      <c r="C24" s="56">
        <f>IF('[5]Discharge'!C10=0,0,IF(TRIM('[5]Discharge'!C22)="","",IF(COUNT(O6)=0,"",IF(O6=1,(((10^K4)*('[5]Discharge'!C22^N4))/100),((10^K4)*('[5]Discharge'!C22^N4))))))</f>
        <v>25.22724353237777</v>
      </c>
      <c r="D24" s="56">
        <f>IF('[5]Discharge'!D22=0,0,IF(TRIM('[5]Discharge'!D22)="","",IF(COUNT(O6)=0,"",IF(O6=1,(((10^K4)*('[5]Discharge'!D22^N4))/100),((10^K4)*('[5]Discharge'!D22^N4))))))</f>
        <v>7.292317228887464</v>
      </c>
      <c r="E24" s="56">
        <f>IF('[5]Discharge'!E22=0,0,IF(TRIM('[5]Discharge'!E22)="","",IF(COUNT(O6)=0,"",IF(O6=1,(((10^K4)*('[5]Discharge'!E22^N4))/100),((10^K4)*('[5]Discharge'!E22^N4))))))</f>
        <v>222.3288469588705</v>
      </c>
      <c r="F24" s="56">
        <f>IF('[5]Discharge'!F22=0,0,IF(TRIM('[5]Discharge'!F22)="","",IF(COUNT(O6)=0,"",IF(O6=1,(((10^K4)*('[5]Discharge'!F22^N4))/100),((10^K4)*('[5]Discharge'!F22^N4))))))</f>
        <v>246.1481919447908</v>
      </c>
      <c r="G24" s="56">
        <f>IF('[5]Discharge'!G22=0,0,IF(TRIM('[5]Discharge'!G22)="","",IF(COUNT(O6)=0,"",IF(O6=1,(((10^K4)*('[5]Discharge'!G22^N4))/100),((10^K4)*('[5]Discharge'!G22^N4))))))</f>
        <v>418.4394595709047</v>
      </c>
      <c r="H24" s="56">
        <f>IF('[5]Discharge'!H22=0,0,IF(TRIM('[5]Discharge'!H22)="","",IF(COUNT(O6)=0,"",IF(O6=1,(((10^K4)*('[5]Discharge'!H22^N4))/100),((10^K4)*('[5]Discharge'!H22^N4))))))</f>
        <v>728.6202908909552</v>
      </c>
      <c r="I24" s="56">
        <f>IF('[5]Discharge'!I22=0,0,IF(TRIM('[5]Discharge'!I22)="","",IF(COUNT(O6)=0,"",IF(O6=1,(((10^K4)*('[5]Discharge'!I22^N4))/100),((10^K4)*('[5]Discharge'!I22^N4))))))</f>
        <v>1492.9355214285608</v>
      </c>
      <c r="J24" s="56">
        <f>IF('[5]Discharge'!J22=0,0,IF(TRIM('[5]Discharge'!J22)="","",IF(COUNT(O6)=0,"",IF(O6=1,(((10^K4)*('[5]Discharge'!J22^N4))/100),((10^K4)*('[5]Discharge'!J22^N4))))))</f>
        <v>107.25757965932249</v>
      </c>
      <c r="K24" s="56">
        <f>IF('[5]Discharge'!K22=0,0,IF(TRIM('[5]Discharge'!K22)="","",IF(COUNT(O6)=0,"",IF(O6=1,(((10^K4)*('[5]Discharge'!K22^N4))/100),((10^K4)*('[5]Discharge'!K22^N4))))))</f>
        <v>41.42105999476094</v>
      </c>
      <c r="L24" s="56">
        <f>IF('[5]Discharge'!L22=0,0,IF(TRIM('[5]Discharge'!L22)="","",IF(COUNT(O6)=0,"",IF(O6=1,(((10^K4)*('[5]Discharge'!L22^N4))/100),((10^K4)*('[5]Discharge'!L22^N4))))))</f>
        <v>25.22724353237777</v>
      </c>
      <c r="M24" s="56">
        <f>IF('[5]Discharge'!M22=0,0,IF(TRIM('[5]Discharge'!M22)="","",IF(COUNT(O6)=0,"",IF(O6=1,(((10^K4)*('[5]Discharge'!M22^N4))/100),((10^K4)*('[5]Discharge'!M22^N4))))))</f>
        <v>13.888103857889778</v>
      </c>
      <c r="N24" s="56">
        <f>IF('[5]Discharge'!N22=0,0,IF(TRIM('[5]Discharge'!N22)="","",IF(COUNT(O6)=0,"",IF(O6=1,(((10^K4)*('[5]Discharge'!N22^N4))/100),((10^K4)*('[5]Discharge'!N22^N4))))))</f>
        <v>14.753359167337022</v>
      </c>
      <c r="O24" s="78">
        <f t="shared" si="0"/>
        <v>3343.5392177670346</v>
      </c>
      <c r="P24" s="61"/>
      <c r="Q24" s="45"/>
    </row>
    <row r="25" spans="2:17" ht="21.75">
      <c r="B25" s="51">
        <v>14</v>
      </c>
      <c r="C25" s="56">
        <f>IF('[5]Discharge'!C10=0,0,IF(TRIM('[5]Discharge'!C23)="","",IF(COUNT(O6)=0,"",IF(O6=1,(((10^K4)*('[5]Discharge'!C23^N4))/100),((10^K4)*('[5]Discharge'!C23^N4))))))</f>
        <v>20.53629073562658</v>
      </c>
      <c r="D25" s="56">
        <f>IF('[5]Discharge'!D23=0,0,IF(TRIM('[5]Discharge'!D23)="","",IF(COUNT(O6)=0,"",IF(O6=1,(((10^K4)*('[5]Discharge'!D23^N4))/100),((10^K4)*('[5]Discharge'!D23^N4))))))</f>
        <v>8.906843045271216</v>
      </c>
      <c r="E25" s="56">
        <f>IF('[5]Discharge'!E23=0,0,IF(TRIM('[5]Discharge'!E23)="","",IF(COUNT(O6)=0,"",IF(O6=1,(((10^K4)*('[5]Discharge'!E23^N4))/100),((10^K4)*('[5]Discharge'!E23^N4))))))</f>
        <v>11272.150117661437</v>
      </c>
      <c r="F25" s="56">
        <f>IF('[5]Discharge'!F23=0,0,IF(TRIM('[5]Discharge'!F23)="","",IF(COUNT(O6)=0,"",IF(O6=1,(((10^K4)*('[5]Discharge'!F23^N4))/100),((10^K4)*('[5]Discharge'!F23^N4))))))</f>
        <v>181.5395599046691</v>
      </c>
      <c r="G25" s="56">
        <f>IF('[5]Discharge'!G23=0,0,IF(TRIM('[5]Discharge'!G23)="","",IF(COUNT(O6)=0,"",IF(O6=1,(((10^K4)*('[5]Discharge'!G23^N4))/100),((10^K4)*('[5]Discharge'!G23^N4))))))</f>
        <v>574.0809134560683</v>
      </c>
      <c r="H25" s="56">
        <f>IF('[5]Discharge'!H23=0,0,IF(TRIM('[5]Discharge'!H23)="","",IF(COUNT(O6)=0,"",IF(O6=1,(((10^K4)*('[5]Discharge'!H23^N4))/100),((10^K4)*('[5]Discharge'!H23^N4))))))</f>
        <v>830.5342346718865</v>
      </c>
      <c r="I25" s="56">
        <f>IF('[5]Discharge'!I23=0,0,IF(TRIM('[5]Discharge'!I23)="","",IF(COUNT(O6)=0,"",IF(O6=1,(((10^K4)*('[5]Discharge'!I23^N4))/100),((10^K4)*('[5]Discharge'!I23^N4))))))</f>
        <v>605.7872954785881</v>
      </c>
      <c r="J25" s="56">
        <f>IF('[5]Discharge'!J23=0,0,IF(TRIM('[5]Discharge'!J23)="","",IF(COUNT(O6)=0,"",IF(O6=1,(((10^K4)*('[5]Discharge'!J23^N4))/100),((10^K4)*('[5]Discharge'!J23^N4))))))</f>
        <v>104.00739422456304</v>
      </c>
      <c r="K25" s="56">
        <f>IF('[5]Discharge'!K23=0,0,IF(TRIM('[5]Discharge'!K23)="","",IF(COUNT(O6)=0,"",IF(O6=1,(((10^K4)*('[5]Discharge'!K23^N4))/100),((10^K4)*('[5]Discharge'!K23^N4))))))</f>
        <v>41.42105999476094</v>
      </c>
      <c r="L25" s="56">
        <f>IF('[5]Discharge'!L23=0,0,IF(TRIM('[5]Discharge'!L23)="","",IF(COUNT(O6)=0,"",IF(O6=1,(((10^K4)*('[5]Discharge'!L23^N4))/100),((10^K4)*('[5]Discharge'!L23^N4))))))</f>
        <v>24.01353157958865</v>
      </c>
      <c r="M25" s="56">
        <f>IF('[5]Discharge'!M23=0,0,IF(TRIM('[5]Discharge'!M23)="","",IF(COUNT(O6)=0,"",IF(O6=1,(((10^K4)*('[5]Discharge'!M23^N4))/100),((10^K4)*('[5]Discharge'!M23^N4))))))</f>
        <v>14.753359167337022</v>
      </c>
      <c r="N25" s="56">
        <f>IF('[5]Discharge'!N23=0,0,IF(TRIM('[5]Discharge'!N23)="","",IF(COUNT(O6)=0,"",IF(O6=1,(((10^K4)*('[5]Discharge'!N23^N4))/100),((10^K4)*('[5]Discharge'!N23^N4))))))</f>
        <v>13.046655270414146</v>
      </c>
      <c r="O25" s="78">
        <f t="shared" si="0"/>
        <v>13690.77725519021</v>
      </c>
      <c r="P25" s="61"/>
      <c r="Q25" s="45"/>
    </row>
    <row r="26" spans="2:17" ht="21.75">
      <c r="B26" s="51">
        <v>15</v>
      </c>
      <c r="C26" s="56">
        <f>IF('[5]Discharge'!C24=0,0,IF(TRIM('[5]Discharge'!C24)="","",IF(COUNT(O6)=0,"",IF(O6=1,(((10^K4)*('[5]Discharge'!C24^N4))/100),((10^K4)*('[5]Discharge'!C24^N4))))))</f>
        <v>19.43228073121986</v>
      </c>
      <c r="D26" s="56">
        <f>IF('[5]Discharge'!D24=0,0,IF(TRIM('[5]Discharge'!D24)="","",IF(COUNT(O6)=0,"",IF(O6=1,(((10^K4)*('[5]Discharge'!D24^N4))/100),((10^K4)*('[5]Discharge'!D24^N4))))))</f>
        <v>12.229150722599051</v>
      </c>
      <c r="E26" s="56">
        <f>IF('[5]Discharge'!E24=0,0,IF(TRIM('[5]Discharge'!E24)="","",IF(COUNT(O6)=0,"",IF(O6=1,(((10^K4)*('[5]Discharge'!E24^N4))/100),((10^K4)*('[5]Discharge'!E24^N4))))))</f>
        <v>16934.18996169962</v>
      </c>
      <c r="F26" s="56">
        <f>IF('[5]Discharge'!F24=0,0,IF(TRIM('[5]Discharge'!F24)="","",IF(COUNT(O6)=0,"",IF(O6=1,(((10^K4)*('[5]Discharge'!F24^N4))/100),((10^K4)*('[5]Discharge'!F24^N4))))))</f>
        <v>181.5395599046691</v>
      </c>
      <c r="G26" s="56">
        <f>IF('[5]Discharge'!G24=0,0,IF(TRIM('[5]Discharge'!G24)="","",IF(COUNT(O6)=0,"",IF(O6=1,(((10^K4)*('[5]Discharge'!G24^N4))/100),((10^K4)*('[5]Discharge'!G24^N4))))))</f>
        <v>752.8978815782727</v>
      </c>
      <c r="H26" s="56">
        <f>IF('[5]Discharge'!H24=0,0,IF(TRIM('[5]Discharge'!H24)="","",IF(COUNT(O6)=0,"",IF(O6=1,(((10^K4)*('[5]Discharge'!H24^N4))/100),((10^K4)*('[5]Discharge'!H24^N4))))))</f>
        <v>953.4353732278333</v>
      </c>
      <c r="I26" s="56">
        <f>IF('[5]Discharge'!I24=0,0,IF(TRIM('[5]Discharge'!I24)="","",IF(COUNT(O6)=0,"",IF(O6=1,(((10^K4)*('[5]Discharge'!I24^N4))/100),((10^K4)*('[5]Discharge'!I24^N4))))))</f>
        <v>495.84269298787063</v>
      </c>
      <c r="J26" s="56">
        <f>IF('[5]Discharge'!J24=0,0,IF(TRIM('[5]Discharge'!J24)="","",IF(COUNT(O6)=0,"",IF(O6=1,(((10^K4)*('[5]Discharge'!J24^N4))/100),((10^K4)*('[5]Discharge'!J24^N4))))))</f>
        <v>104.00739422456304</v>
      </c>
      <c r="K26" s="56">
        <f>IF('[5]Discharge'!K24=0,0,IF(TRIM('[5]Discharge'!K24)="","",IF(COUNT(O6)=0,"",IF(O6=1,(((10^K4)*('[5]Discharge'!K24^N4))/100),((10^K4)*('[5]Discharge'!K24^N4))))))</f>
        <v>41.42105999476094</v>
      </c>
      <c r="L26" s="56">
        <f>IF('[5]Discharge'!L24=0,0,IF(TRIM('[5]Discharge'!L24)="","",IF(COUNT(O6)=0,"",IF(O6=1,(((10^K4)*('[5]Discharge'!L24^N4))/100),((10^K4)*('[5]Discharge'!L24^N4))))))</f>
        <v>24.01353157958865</v>
      </c>
      <c r="M26" s="56">
        <f>IF('[5]Discharge'!M24=0,0,IF(TRIM('[5]Discharge'!M24)="","",IF(COUNT(O6)=0,"",IF(O6=1,(((10^K4)*('[5]Discharge'!M24^N4))/100),((10^K4)*('[5]Discharge'!M24^N4))))))</f>
        <v>14.753359167337022</v>
      </c>
      <c r="N26" s="56">
        <f>IF('[5]Discharge'!N24=0,0,IF(TRIM('[5]Discharge'!N24)="","",IF(COUNT(O6)=0,"",IF(O6=1,(((10^K4)*('[5]Discharge'!N24^N4))/100),((10^K4)*('[5]Discharge'!N24^N4))))))</f>
        <v>13.046655270414146</v>
      </c>
      <c r="O26" s="78">
        <f t="shared" si="0"/>
        <v>19546.808901088745</v>
      </c>
      <c r="P26" s="61"/>
      <c r="Q26" s="45"/>
    </row>
    <row r="27" spans="2:17" ht="21.75">
      <c r="B27" s="51">
        <v>16</v>
      </c>
      <c r="C27" s="56">
        <f>IF('[5]Discharge'!C25=0,0,IF(TRIM('[5]Discharge'!C25)="","",IF(COUNT(O6)=0,"",IF(O6=1,(((10^K4)*('[5]Discharge'!C25^N4))/100),((10^K4)*('[5]Discharge'!C25^N4))))))</f>
        <v>17.490669336287677</v>
      </c>
      <c r="D27" s="56">
        <f>IF('[5]Discharge'!D25=0,0,IF(TRIM('[5]Discharge'!D25)="","",IF(COUNT(O6)=0,"",IF(O6=1,(((10^K4)*('[5]Discharge'!D25^N4))/100),((10^K4)*('[5]Discharge'!D25^N4))))))</f>
        <v>10.666551915466862</v>
      </c>
      <c r="E27" s="56">
        <f>IF('[5]Discharge'!E25=0,0,IF(TRIM('[5]Discharge'!E25)="","",IF(COUNT(O6)=0,"",IF(O6=1,(((10^K4)*('[5]Discharge'!E25^N4))/100),((10^K4)*('[5]Discharge'!E25^N4))))))</f>
        <v>6043.3965727819705</v>
      </c>
      <c r="F27" s="56">
        <f>IF('[5]Discharge'!F25=0,0,IF(TRIM('[5]Discharge'!F25)="","",IF(COUNT(O6)=0,"",IF(O6=1,(((10^K4)*('[5]Discharge'!F25^N4))/100),((10^K4)*('[5]Discharge'!F25^N4))))))</f>
        <v>347.28274237684286</v>
      </c>
      <c r="G27" s="56">
        <f>IF('[5]Discharge'!G25=0,0,IF(TRIM('[5]Discharge'!G25)="","",IF(COUNT(O6)=0,"",IF(O6=1,(((10^K4)*('[5]Discharge'!G25^N4))/100),((10^K4)*('[5]Discharge'!G25^N4))))))</f>
        <v>1848.5605409375644</v>
      </c>
      <c r="H27" s="56">
        <f>IF('[5]Discharge'!H25=0,0,IF(TRIM('[5]Discharge'!H25)="","",IF(COUNT(O6)=0,"",IF(O6=1,(((10^K4)*('[5]Discharge'!H25^N4))/100),((10^K4)*('[5]Discharge'!H25^N4))))))</f>
        <v>1377.6535998413988</v>
      </c>
      <c r="I27" s="56">
        <f>IF('[5]Discharge'!I25=0,0,IF(TRIM('[5]Discharge'!I25)="","",IF(COUNT(O6)=0,"",IF(O6=1,(((10^K4)*('[5]Discharge'!I25^N4))/100),((10^K4)*('[5]Discharge'!I25^N4))))))</f>
        <v>443.5776708411797</v>
      </c>
      <c r="J27" s="56">
        <f>IF('[5]Discharge'!J25=0,0,IF(TRIM('[5]Discharge'!J25)="","",IF(COUNT(O6)=0,"",IF(O6=1,(((10^K4)*('[5]Discharge'!J25^N4))/100),((10^K4)*('[5]Discharge'!J25^N4))))))</f>
        <v>97.64356236512954</v>
      </c>
      <c r="K27" s="56">
        <f>IF('[5]Discharge'!K25=0,0,IF(TRIM('[5]Discharge'!K25)="","",IF(COUNT(O6)=0,"",IF(O6=1,(((10^K4)*('[5]Discharge'!K25^N4))/100),((10^K4)*('[5]Discharge'!K25^N4))))))</f>
        <v>41.42105999476094</v>
      </c>
      <c r="L27" s="56">
        <f>IF('[5]Discharge'!L25=0,0,IF(TRIM('[5]Discharge'!L25)="","",IF(COUNT(O6)=0,"",IF(O6=1,(((10^K4)*('[5]Discharge'!L25^N4))/100),((10^K4)*('[5]Discharge'!L25^N4))))))</f>
        <v>22.827049916858808</v>
      </c>
      <c r="M27" s="56">
        <f>IF('[5]Discharge'!M25=0,0,IF(TRIM('[5]Discharge'!M25)="","",IF(COUNT(O6)=0,"",IF(O6=1,(((10^K4)*('[5]Discharge'!M25^N4))/100),((10^K4)*('[5]Discharge'!M25^N4))))))</f>
        <v>13.888103857889778</v>
      </c>
      <c r="N27" s="56">
        <f>IF('[5]Discharge'!N25=0,0,IF(TRIM('[5]Discharge'!N25)="","",IF(COUNT(O6)=0,"",IF(O6=1,(((10^K4)*('[5]Discharge'!N25^N4))/100),((10^K4)*('[5]Discharge'!N25^N4))))))</f>
        <v>14.753359167337022</v>
      </c>
      <c r="O27" s="78">
        <f t="shared" si="0"/>
        <v>10279.161483332684</v>
      </c>
      <c r="P27" s="61"/>
      <c r="Q27" s="45"/>
    </row>
    <row r="28" spans="2:17" ht="21.75">
      <c r="B28" s="51">
        <v>17</v>
      </c>
      <c r="C28" s="56">
        <f>IF('[5]Discharge'!C26=0,0,IF(TRIM('[5]Discharge'!C26)="","",IF(COUNT(O6)=0,"",IF(O6=1,(((10^K4)*('[5]Discharge'!C26^N4))/100),((10^K4)*('[5]Discharge'!C26^N4))))))</f>
        <v>13.046655270414146</v>
      </c>
      <c r="D28" s="56">
        <f>IF('[5]Discharge'!D26=0,0,IF(TRIM('[5]Discharge'!D26)="","",IF(COUNT(O6)=0,"",IF(O6=1,(((10^K4)*('[5]Discharge'!D26^N4))/100),((10^K4)*('[5]Discharge'!D26^N4))))))</f>
        <v>7.814201397702048</v>
      </c>
      <c r="E28" s="56">
        <f>IF('[5]Discharge'!E26=0,0,IF(TRIM('[5]Discharge'!E26)="","",IF(COUNT(O6)=0,"",IF(O6=1,(((10^K4)*('[5]Discharge'!E26^N4))/100),((10^K4)*('[5]Discharge'!E26^N4))))))</f>
        <v>1253.8060134903433</v>
      </c>
      <c r="F28" s="56">
        <f>IF('[5]Discharge'!F26=0,0,IF(TRIM('[5]Discharge'!F26)="","",IF(COUNT(O6)=0,"",IF(O6=1,(((10^K4)*('[5]Discharge'!F26^N4))/100),((10^K4)*('[5]Discharge'!F26^N4))))))</f>
        <v>271.0628624436411</v>
      </c>
      <c r="G28" s="56">
        <f>IF('[5]Discharge'!G26=0,0,IF(TRIM('[5]Discharge'!G26)="","",IF(COUNT(O6)=0,"",IF(O6=1,(((10^K4)*('[5]Discharge'!G26^N4))/100),((10^K4)*('[5]Discharge'!G26^N4))))))</f>
        <v>3140.497306913937</v>
      </c>
      <c r="H28" s="56">
        <f>IF('[5]Discharge'!H26=0,0,IF(TRIM('[5]Discharge'!H26)="","",IF(COUNT(O6)=0,"",IF(O6=1,(((10^K4)*('[5]Discharge'!H26^N4))/100),((10^K4)*('[5]Discharge'!H26^N4))))))</f>
        <v>1073.0645998763093</v>
      </c>
      <c r="I28" s="56">
        <f>IF('[5]Discharge'!I26=0,0,IF(TRIM('[5]Discharge'!I26)="","",IF(COUNT(O6)=0,"",IF(O6=1,(((10^K4)*('[5]Discharge'!I26^N4))/100),((10^K4)*('[5]Discharge'!I26^N4))))))</f>
        <v>418.4394595709047</v>
      </c>
      <c r="J28" s="56">
        <f>IF('[5]Discharge'!J26=0,0,IF(TRIM('[5]Discharge'!J26)="","",IF(COUNT(O6)=0,"",IF(O6=1,(((10^K4)*('[5]Discharge'!J26^N4))/100),((10^K4)*('[5]Discharge'!J26^N4))))))</f>
        <v>94.66173169969832</v>
      </c>
      <c r="K28" s="56">
        <f>IF('[5]Discharge'!K26=0,0,IF(TRIM('[5]Discharge'!K26)="","",IF(COUNT(O6)=0,"",IF(O6=1,(((10^K4)*('[5]Discharge'!K26^N4))/100),((10^K4)*('[5]Discharge'!K26^N4))))))</f>
        <v>39.71926908431377</v>
      </c>
      <c r="L28" s="56">
        <f>IF('[5]Discharge'!L26=0,0,IF(TRIM('[5]Discharge'!L26)="","",IF(COUNT(O6)=0,"",IF(O6=1,(((10^K4)*('[5]Discharge'!L26^N4))/100),((10^K4)*('[5]Discharge'!L26^N4))))))</f>
        <v>22.827049916858808</v>
      </c>
      <c r="M28" s="56">
        <f>IF('[5]Discharge'!M26=0,0,IF(TRIM('[5]Discharge'!M26)="","",IF(COUNT(O6)=0,"",IF(O6=1,(((10^K4)*('[5]Discharge'!M26^N4))/100),((10^K4)*('[5]Discharge'!M26^N4))))))</f>
        <v>13.888103857889778</v>
      </c>
      <c r="N28" s="56">
        <f>IF('[5]Discharge'!N26=0,0,IF(TRIM('[5]Discharge'!N26)="","",IF(COUNT(O6)=0,"",IF(O6=1,(((10^K4)*('[5]Discharge'!N26^N4))/100),((10^K4)*('[5]Discharge'!N26^N4))))))</f>
        <v>16.5547667299177</v>
      </c>
      <c r="O28" s="78">
        <f t="shared" si="0"/>
        <v>6365.38202025193</v>
      </c>
      <c r="P28" s="61"/>
      <c r="Q28" s="45"/>
    </row>
    <row r="29" spans="2:17" ht="21.75">
      <c r="B29" s="51">
        <v>18</v>
      </c>
      <c r="C29" s="56">
        <f>IF('[5]Discharge'!C27=0,0,IF(TRIM('[5]Discharge'!C27)="","",IF(COUNT(O6)=0,"",IF(O6=1,(((10^K4)*('[5]Discharge'!C27^N4))/100),((10^K4)*('[5]Discharge'!C27^N4))))))</f>
        <v>44.921570645372064</v>
      </c>
      <c r="D29" s="56">
        <f>IF('[5]Discharge'!D27=0,0,IF(TRIM('[5]Discharge'!D27)="","",IF(COUNT(O6)=0,"",IF(O6=1,(((10^K4)*('[5]Discharge'!D27^N4))/100),((10^K4)*('[5]Discharge'!D27^N4))))))</f>
        <v>10.666551915466862</v>
      </c>
      <c r="E29" s="56">
        <f>IF('[5]Discharge'!E27=0,0,IF(TRIM('[5]Discharge'!E27)="","",IF(COUNT(O6)=0,"",IF(O6=1,(((10^K4)*('[5]Discharge'!E27^N4))/100),((10^K4)*('[5]Discharge'!E27^N4))))))</f>
        <v>513.8498929798327</v>
      </c>
      <c r="F29" s="56">
        <f>IF('[5]Discharge'!F27=0,0,IF(TRIM('[5]Discharge'!F27)="","",IF(COUNT(O6)=0,"",IF(O6=1,(((10^K4)*('[5]Discharge'!F27^N4))/100),((10^K4)*('[5]Discharge'!F27^N4))))))</f>
        <v>186.43265931952374</v>
      </c>
      <c r="G29" s="56">
        <f>IF('[5]Discharge'!G27=0,0,IF(TRIM('[5]Discharge'!G27)="","",IF(COUNT(O6)=0,"",IF(O6=1,(((10^K4)*('[5]Discharge'!G27^N4))/100),((10^K4)*('[5]Discharge'!G27^N4))))))</f>
        <v>1632.7248978980465</v>
      </c>
      <c r="H29" s="56">
        <f>IF('[5]Discharge'!H27=0,0,IF(TRIM('[5]Discharge'!H27)="","",IF(COUNT(O6)=0,"",IF(O6=1,(((10^K4)*('[5]Discharge'!H27^N4))/100),((10^K4)*('[5]Discharge'!H27^N4))))))</f>
        <v>804.2713778275576</v>
      </c>
      <c r="I29" s="56">
        <f>IF('[5]Discharge'!I27=0,0,IF(TRIM('[5]Discharge'!I27)="","",IF(COUNT(O6)=0,"",IF(O6=1,(((10^K4)*('[5]Discharge'!I27^N4))/100),((10^K4)*('[5]Discharge'!I27^N4))))))</f>
        <v>347.28274237684286</v>
      </c>
      <c r="J29" s="56">
        <f>IF('[5]Discharge'!J27=0,0,IF(TRIM('[5]Discharge'!J27)="","",IF(COUNT(O6)=0,"",IF(O6=1,(((10^K4)*('[5]Discharge'!J27^N4))/100),((10^K4)*('[5]Discharge'!J27^N4))))))</f>
        <v>85.96899825089159</v>
      </c>
      <c r="K29" s="56">
        <f>IF('[5]Discharge'!K27=0,0,IF(TRIM('[5]Discharge'!K27)="","",IF(COUNT(O6)=0,"",IF(O6=1,(((10^K4)*('[5]Discharge'!K27^N4))/100),((10^K4)*('[5]Discharge'!K27^N4))))))</f>
        <v>39.71926908431377</v>
      </c>
      <c r="L29" s="56">
        <f>IF('[5]Discharge'!L27=0,0,IF(TRIM('[5]Discharge'!L27)="","",IF(COUNT(O6)=0,"",IF(O6=1,(((10^K4)*('[5]Discharge'!L27^N4))/100),((10^K4)*('[5]Discharge'!L27^N4))))))</f>
        <v>25.22724353237777</v>
      </c>
      <c r="M29" s="56">
        <f>IF('[5]Discharge'!M27=0,0,IF(TRIM('[5]Discharge'!M27)="","",IF(COUNT(O6)=0,"",IF(O6=1,(((10^K4)*('[5]Discharge'!M27^N4))/100),((10^K4)*('[5]Discharge'!M27^N4))))))</f>
        <v>13.888103857889778</v>
      </c>
      <c r="N29" s="56">
        <f>IF('[5]Discharge'!N27=0,0,IF(TRIM('[5]Discharge'!N27)="","",IF(COUNT(O6)=0,"",IF(O6=1,(((10^K4)*('[5]Discharge'!N27^N4))/100),((10^K4)*('[5]Discharge'!N27^N4))))))</f>
        <v>24.01353157958865</v>
      </c>
      <c r="O29" s="78">
        <f t="shared" si="0"/>
        <v>3728.9668392677036</v>
      </c>
      <c r="P29" s="61"/>
      <c r="Q29" s="45"/>
    </row>
    <row r="30" spans="2:17" ht="21.75">
      <c r="B30" s="51">
        <v>19</v>
      </c>
      <c r="C30" s="56">
        <f>IF('[5]Discharge'!C28=0,0,IF(TRIM('[5]Discharge'!C28)="","",IF(COUNT(O6)=0,"",IF(O6=1,(((10^K4)*('[5]Discharge'!C28^N4))/100),((10^K4)*('[5]Discharge'!C28^N4))))))</f>
        <v>72.33128426639021</v>
      </c>
      <c r="D30" s="56">
        <f>IF('[5]Discharge'!D28=0,0,IF(TRIM('[5]Discharge'!D28)="","",IF(COUNT(O6)=0,"",IF(O6=1,(((10^K4)*('[5]Discharge'!D28^N4))/100),((10^K4)*('[5]Discharge'!D28^N4))))))</f>
        <v>14.753359167337022</v>
      </c>
      <c r="E30" s="56">
        <f>IF('[5]Discharge'!E28=0,0,IF('[5]Discharge'!E28=0,0,IF(TRIM('[5]Discharge'!E28)="","",IF(COUNT(O6)=0,"",IF(O6=1,(((10^K4)*('[5]Discharge'!E28^N4))/100),((10^K4)*('[5]Discharge'!E28^N4)))))))</f>
        <v>159.21184074445554</v>
      </c>
      <c r="F30" s="56">
        <f>IF('[5]Discharge'!F28=0,0,IF(TRIM('[5]Discharge'!F28)="","",IF(COUNT(O6)=0,"",IF(O6=1,(((10^K4)*('[5]Discharge'!F28^N4))/100),((10^K4)*('[5]Discharge'!F28^N4))))))</f>
        <v>124.18613206514392</v>
      </c>
      <c r="G30" s="56">
        <f>IF('[5]Discharge'!G28=0,0,IF(TRIM('[5]Discharge'!G28)="","",IF(COUNT(O6)=0,"",IF(O6=1,(((10^K4)*('[5]Discharge'!G28^N4))/100),((10^K4)*('[5]Discharge'!G28^N4))))))</f>
        <v>939.400216192037</v>
      </c>
      <c r="H30" s="56">
        <f>IF('[5]Discharge'!H28=0,0,IF(TRIM('[5]Discharge'!H28)="","",IF(COUNT(O6)=0,"",IF(O6=1,(((10^K4)*('[5]Discharge'!H28^N4))/100),((10^K4)*('[5]Discharge'!H28^N4))))))</f>
        <v>584.5637072980717</v>
      </c>
      <c r="I30" s="56">
        <f>IF('[5]Discharge'!I28=0,0,IF(TRIM('[5]Discharge'!I28)="","",IF(COUNT(O6)=0,"",IF(O6=1,(((10^K4)*('[5]Discharge'!I28^N4))/100),((10^K4)*('[5]Discharge'!I28^N4))))))</f>
        <v>297.5056639889781</v>
      </c>
      <c r="J30" s="56">
        <f>IF('[5]Discharge'!J28=0,0,IF(TRIM('[5]Discharge'!J28)="","",IF(COUNT(O6)=0,"",IF(O6=1,(((10^K4)*('[5]Discharge'!J28^N4))/100),((10^K4)*('[5]Discharge'!J28^N4))))))</f>
        <v>113.89384670684979</v>
      </c>
      <c r="K30" s="56">
        <f>IF('[5]Discharge'!K28=0,0,IF(TRIM('[5]Discharge'!K28)="","",IF(COUNT(O6)=0,"",IF(O6=1,(((10^K4)*('[5]Discharge'!K28^N4))/100),((10^K4)*('[5]Discharge'!K28^N4))))))</f>
        <v>38.04995351695001</v>
      </c>
      <c r="L30" s="56">
        <f>IF('[5]Discharge'!L28=0,0,IF(TRIM('[5]Discharge'!L28)="","",IF(COUNT(O6)=0,"",IF(O6=1,(((10^K4)*('[5]Discharge'!L28^N4))/100),((10^K4)*('[5]Discharge'!L28^N4))))))</f>
        <v>30.351984293690556</v>
      </c>
      <c r="M30" s="56">
        <f>IF('[5]Discharge'!M28=0,0,IF(TRIM('[5]Discharge'!M28)="","",IF(COUNT(O6)=0,"",IF(O6=1,(((10^K4)*('[5]Discharge'!M28^N4))/100),((10^K4)*('[5]Discharge'!M28^N4))))))</f>
        <v>14.753359167337022</v>
      </c>
      <c r="N30" s="56">
        <f>IF('[5]Discharge'!N28=0,0,IF(TRIM('[5]Discharge'!N28)="","",IF(COUNT(O6)=0,"",IF(O6=1,(((10^K4)*('[5]Discharge'!N28^N4))/100),((10^K4)*('[5]Discharge'!N28^N4))))))</f>
        <v>36.41324184465122</v>
      </c>
      <c r="O30" s="78">
        <f t="shared" si="0"/>
        <v>2425.414589251892</v>
      </c>
      <c r="P30" s="61"/>
      <c r="Q30" s="45"/>
    </row>
    <row r="31" spans="2:17" ht="21.75">
      <c r="B31" s="51">
        <v>20</v>
      </c>
      <c r="C31" s="56">
        <f>IF('[5]Discharge'!C29=0,0,IF(TRIM('[5]Discharge'!C29)="","",IF(COUNT(O6)=0,"",IF(O6=1,(((10^K4)*('[5]Discharge'!C29^N4))/100),((10^K4)*('[5]Discharge'!C29^N4))))))</f>
        <v>38.04995351695001</v>
      </c>
      <c r="D31" s="56">
        <f>IF('[5]Discharge'!D29=0,0,IF(TRIM('[5]Discharge'!D29)="","",IF(COUNT(O6)=0,"",IF(O6=1,(((10^K4)*('[5]Discharge'!D29^N4))/100),((10^K4)*('[5]Discharge'!D29^N4))))))</f>
        <v>15.64228916381733</v>
      </c>
      <c r="E31" s="56">
        <f>IF('[5]Discharge'!E29=0,0,IF(TRIM('[5]Discharge'!E29)="","",IF(COUNT(O6)=0,"",IF(O6=1,(((10^K4)*('[5]Discharge'!E29^N4))/100),((10^K4)*('[5]Discharge'!E29^N4))))))</f>
        <v>171.9309732293914</v>
      </c>
      <c r="F31" s="56">
        <f>IF('[5]Discharge'!F29=0,0,IF(TRIM('[5]Discharge'!F29)="","",IF(COUNT(O6)=0,"",IF(O6=1,(((10^K4)*('[5]Discharge'!F29^N4))/100),((10^K4)*('[5]Discharge'!F29^N4))))))</f>
        <v>142.9463337539992</v>
      </c>
      <c r="G31" s="56">
        <f>IF('[5]Discharge'!G29=0,0,IF(TRIM('[5]Discharge'!G29)="","",IF(COUNT(O6)=0,"",IF(O6=1,(((10^K4)*('[5]Discharge'!G29^N4))/100),((10^K4)*('[5]Discharge'!G29^N4))))))</f>
        <v>728.6202908909552</v>
      </c>
      <c r="H31" s="56">
        <f>IF('[5]Discharge'!H29=0,0,IF(TRIM('[5]Discharge'!H29)="","",IF(COUNT(O6)=0,"",IF(O6=1,(((10^K4)*('[5]Discharge'!H29^N4))/100),((10^K4)*('[5]Discharge'!H29^N4))))))</f>
        <v>543.1502585337562</v>
      </c>
      <c r="I31" s="56">
        <f>IF('[5]Discharge'!I29=0,0,IF(TRIM('[5]Discharge'!I29)="","",IF(COUNT(O6)=0,"",IF(O6=1,(((10^K4)*('[5]Discharge'!I29^N4))/100),((10^K4)*('[5]Discharge'!I29^N4))))))</f>
        <v>271.0628624436411</v>
      </c>
      <c r="J31" s="56">
        <f>IF('[5]Discharge'!J29=0,0,IF(TRIM('[5]Discharge'!J29)="","",IF(COUNT(O6)=0,"",IF(O6=1,(((10^K4)*('[5]Discharge'!J29^N4))/100),((10^K4)*('[5]Discharge'!J29^N4))))))</f>
        <v>91.72194556294548</v>
      </c>
      <c r="K31" s="56">
        <f>IF('[5]Discharge'!K29=0,0,IF(TRIM('[5]Discharge'!K29)="","",IF(COUNT(O6)=0,"",IF(O6=1,(((10^K4)*('[5]Discharge'!K29^N4))/100),((10^K4)*('[5]Discharge'!K29^N4))))))</f>
        <v>36.41324184465122</v>
      </c>
      <c r="L31" s="56">
        <f>IF('[5]Discharge'!L29=0,0,IF(TRIM('[5]Discharge'!L29)="","",IF(COUNT(O6)=0,"",IF(O6=1,(((10^K4)*('[5]Discharge'!L29^N4))/100),((10^K4)*('[5]Discharge'!L29^N4))))))</f>
        <v>33.23816265759668</v>
      </c>
      <c r="M31" s="56">
        <f>IF('[5]Discharge'!M29=0,0,IF(TRIM('[5]Discharge'!M29)="","",IF(COUNT(O6)=0,"",IF(O6=1,(((10^K4)*('[5]Discharge'!M29^N4))/100),((10^K4)*('[5]Discharge'!M29^N4))))))</f>
        <v>36.41324184465122</v>
      </c>
      <c r="N31" s="56">
        <f>IF('[5]Discharge'!N29=0,0,IF(TRIM('[5]Discharge'!N29)="","",IF(COUNT(O6)=0,"",IF(O6=1,(((10^K4)*('[5]Discharge'!N29^N4))/100),((10^K4)*('[5]Discharge'!N29^N4))))))</f>
        <v>38.04995351695001</v>
      </c>
      <c r="O31" s="78">
        <f t="shared" si="0"/>
        <v>2147.239506959305</v>
      </c>
      <c r="P31" s="61"/>
      <c r="Q31" s="45"/>
    </row>
    <row r="32" spans="2:17" ht="21.75">
      <c r="B32" s="5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78"/>
      <c r="P32" s="61"/>
      <c r="Q32" s="45"/>
    </row>
    <row r="33" spans="2:17" ht="21.75">
      <c r="B33" s="51">
        <v>21</v>
      </c>
      <c r="C33" s="56">
        <f>IF('[5]Discharge'!C31=0,0,IF(TRIM('[5]Discharge'!C31)="","",IF(COUNT(O6)=0,"",IF(O6=1,(((10^K4)*('[5]Discharge'!C31^N4))/100),((10^K4)*('[5]Discharge'!C31^N4))))))</f>
        <v>21.66792580202039</v>
      </c>
      <c r="D33" s="56">
        <f>IF('[5]Discharge'!D31=0,0,IF(TRIM('[5]Discharge'!D31)="","",IF(COUNT(O6)=0,"",IF(O6=1,(((10^K4)*('[5]Discharge'!D31^N4))/100),((10^K4)*('[5]Discharge'!D31^N4))))))</f>
        <v>13.046655270414146</v>
      </c>
      <c r="E33" s="56">
        <f>IF('[5]Discharge'!E31=0,0,IF(TRIM('[5]Discharge'!E31)="","",IF(COUNT(O6)=0,"",IF(O6=1,(((10^K4)*('[5]Discharge'!E31^N4))/100),((10^K4)*('[5]Discharge'!E31^N4))))))</f>
        <v>150.97963699698346</v>
      </c>
      <c r="F33" s="56">
        <f>IF('[5]Discharge'!F31=0,0,IF(TRIM('[5]Discharge'!F31)="","",IF(COUNT(O6)=0,"",IF(O6=1,(((10^K4)*('[5]Discharge'!F31^N4))/100),((10^K4)*('[5]Discharge'!F31^N4))))))</f>
        <v>486.9485721173718</v>
      </c>
      <c r="G33" s="56">
        <f>IF('[5]Discharge'!G31=0,0,IF(TRIM('[5]Discharge'!G31)="","",IF(COUNT(O6)=0,"",IF(O6=1,(((10^K4)*('[5]Discharge'!G31^N4))/100),((10^K4)*('[5]Discharge'!G31^N4))))))</f>
        <v>522.9627328246889</v>
      </c>
      <c r="H33" s="56">
        <f>IF('[5]Discharge'!H31=0,0,IF(TRIM('[5]Discharge'!H31)="","",IF(COUNT(O6)=0,"",IF(O6=1,(((10^K4)*('[5]Discharge'!H31^N4))/100),((10^K4)*('[5]Discharge'!H31^N4))))))</f>
        <v>504.80984004836756</v>
      </c>
      <c r="I33" s="56">
        <f>IF('[5]Discharge'!I31=0,0,IF(TRIM('[5]Discharge'!I31)="","",IF(COUNT(O6)=0,"",IF(O6=1,(((10^K4)*('[5]Discharge'!I31^N4))/100),((10^K4)*('[5]Discharge'!I31^N4))))))</f>
        <v>252.27456109887</v>
      </c>
      <c r="J33" s="56">
        <f>IF('[5]Discharge'!J31=0,0,IF(TRIM('[5]Discharge'!J31)="","",IF(COUNT(O6)=0,"",IF(O6=1,(((10^K4)*('[5]Discharge'!J31^N4))/100),((10^K4)*('[5]Discharge'!J31^N4))))))</f>
        <v>85.96899825089159</v>
      </c>
      <c r="K33" s="56">
        <f>IF('[5]Discharge'!K31=0,0,IF(TRIM('[5]Discharge'!K31)="","",IF(COUNT(O6)=0,"",IF(O6=1,(((10^K4)*('[5]Discharge'!K31^N4))/100),((10^K4)*('[5]Discharge'!K31^N4))))))</f>
        <v>34.80926623363297</v>
      </c>
      <c r="L33" s="56">
        <f>IF('[5]Discharge'!L31=0,0,IF(TRIM('[5]Discharge'!L31)="","",IF(COUNT(O6)=0,"",IF(O6=1,(((10^K4)*('[5]Discharge'!L31^N4))/100),((10^K4)*('[5]Discharge'!L31^N4))))))</f>
        <v>33.23816265759668</v>
      </c>
      <c r="M33" s="56">
        <f>IF('[5]Discharge'!M31=0,0,IF(TRIM('[5]Discharge'!M31)="","",IF(COUNT(O6)=0,"",IF(O6=1,(((10^K4)*('[5]Discharge'!M31^N4))/100),((10^K4)*('[5]Discharge'!M31^N4))))))</f>
        <v>277.46152763667783</v>
      </c>
      <c r="N33" s="56">
        <f>IF('[5]Discharge'!N31=0,0,IF(TRIM('[5]Discharge'!N31)="","",IF(COUNT(O6)=0,"",IF(O6=1,(((10^K4)*('[5]Discharge'!N31^N4))/100),((10^K4)*('[5]Discharge'!N31^N4))))))</f>
        <v>17.490669336287677</v>
      </c>
      <c r="O33" s="78">
        <f t="shared" si="0"/>
        <v>2401.6585482738033</v>
      </c>
      <c r="P33" s="61"/>
      <c r="Q33" s="45"/>
    </row>
    <row r="34" spans="2:17" ht="21.75">
      <c r="B34" s="51">
        <v>22</v>
      </c>
      <c r="C34" s="56">
        <f>IF('[5]Discharge'!C32=0,0,IF(TRIM('[5]Discharge'!C32)="","",IF(COUNT(O6)=0,"",IF(O6=1,(((10^K4)*('[5]Discharge'!C32^N4))/100),((10^K4)*('[5]Discharge'!C32^N4))))))</f>
        <v>15.64228916381733</v>
      </c>
      <c r="D34" s="56">
        <f>IF('[5]Discharge'!D32=0,0,IF(TRIM('[5]Discharge'!D32)="","",IF(COUNT(O6)=0,"",IF(O6=1,(((10^K4)*('[5]Discharge'!D32^N4))/100),((10^K4)*('[5]Discharge'!D32^N4))))))</f>
        <v>11.435733221160673</v>
      </c>
      <c r="E34" s="56">
        <f>IF('[5]Discharge'!E32=0,0,IF(TRIM('[5]Discharge'!E32)="","",IF(COUNT(O6)=0,"",IF(O6=1,(((10^K4)*('[5]Discharge'!E32^N4))/100),((10^K4)*('[5]Discharge'!E32^N4))))))</f>
        <v>117.27967857274321</v>
      </c>
      <c r="F34" s="56">
        <f>IF('[5]Discharge'!F32=0,0,IF(TRIM('[5]Discharge'!F32)="","",IF(COUNT(O6)=0,"",IF(O6=1,(((10^K4)*('[5]Discharge'!F32^N4))/100),((10^K4)*('[5]Discharge'!F32^N4))))))</f>
        <v>682.7643055719265</v>
      </c>
      <c r="G34" s="56">
        <f>IF('[5]Discharge'!G32=0,0,IF(TRIM('[5]Discharge'!G32)="","",IF(COUNT(O6)=0,"",IF(O6=1,(((10^K4)*('[5]Discharge'!G32^N4))/100),((10^K4)*('[5]Discharge'!G32^N4))))))</f>
        <v>486.9485721173718</v>
      </c>
      <c r="H34" s="56">
        <f>IF('[5]Discharge'!H32=0,0,IF(TRIM('[5]Discharge'!H32)="","",IF(COUNT(O6)=0,"",IF(O6=1,(((10^K4)*('[5]Discharge'!H32^N4))/100),((10^K4)*('[5]Discharge'!H32^N4))))))</f>
        <v>638.2655768043276</v>
      </c>
      <c r="I34" s="56">
        <f>IF('[5]Discharge'!I32=0,0,IF(TRIM('[5]Discharge'!I32)="","",IF(COUNT(O6)=0,"",IF(O6=1,(((10^K4)*('[5]Discharge'!I32^N4))/100),((10^K4)*('[5]Discharge'!I32^N4))))))</f>
        <v>264.7320474553684</v>
      </c>
      <c r="J34" s="56">
        <f>IF('[5]Discharge'!J32=0,0,IF(TRIM('[5]Discharge'!J32)="","",IF(COUNT(O6)=0,"",IF(O6=1,(((10^K4)*('[5]Discharge'!J32^N4))/100),((10^K4)*('[5]Discharge'!J32^N4))))))</f>
        <v>83.15608912821284</v>
      </c>
      <c r="K34" s="56">
        <f>IF('[5]Discharge'!K32=0,0,IF(TRIM('[5]Discharge'!K32)="","",IF(COUNT(O6)=0,"",IF(O6=1,(((10^K4)*('[5]Discharge'!K32^N4))/100),((10^K4)*('[5]Discharge'!K32^N4))))))</f>
        <v>34.80926623363297</v>
      </c>
      <c r="L34" s="56">
        <f>IF('[5]Discharge'!L32=0,0,IF(TRIM('[5]Discharge'!L32)="","",IF(COUNT(O6)=0,"",IF(O6=1,(((10^K4)*('[5]Discharge'!L32^N4))/100),((10^K4)*('[5]Discharge'!L32^N4))))))</f>
        <v>34.80926623363297</v>
      </c>
      <c r="M34" s="56">
        <f>IF('[5]Discharge'!M32=0,0,IF(TRIM('[5]Discharge'!M32)="","",IF(COUNT(O6)=0,"",IF(O6=1,(((10^K4)*('[5]Discharge'!M32^N4))/100),((10^K4)*('[5]Discharge'!M32^N4))))))</f>
        <v>63.014146336253525</v>
      </c>
      <c r="N34" s="56">
        <f>IF('[5]Discharge'!N32=0,0,IF(TRIM('[5]Discharge'!N32)="","",IF(COUNT(O6)=0,"",IF(O6=1,(((10^K4)*('[5]Discharge'!N32^N4))/100),((10^K4)*('[5]Discharge'!N32^N4))))))</f>
        <v>14.753359167337022</v>
      </c>
      <c r="O34" s="78">
        <f t="shared" si="0"/>
        <v>2447.6103300057844</v>
      </c>
      <c r="P34" s="61"/>
      <c r="Q34" s="45"/>
    </row>
    <row r="35" spans="2:17" ht="21.75">
      <c r="B35" s="51">
        <v>23</v>
      </c>
      <c r="C35" s="56">
        <f>IF('[5]Discharge'!C33=0,0,IF(TRIM('[5]Discharge'!C33)="","",IF(COUNT(O6)=0,"",IF(O6=1,(((10^K4)*('[5]Discharge'!C33^N4))/100),((10^K4)*('[5]Discharge'!C33^N4))))))</f>
        <v>13.046655270414146</v>
      </c>
      <c r="D35" s="56">
        <f>IF('[5]Discharge'!D33=0,0,IF(TRIM('[5]Discharge'!D33)="","",IF(COUNT(O6)=0,"",IF(O6=1,(((10^K4)*('[5]Discharge'!D33^N4))/100),((10^K4)*('[5]Discharge'!D33^N4))))))</f>
        <v>12.229150722599051</v>
      </c>
      <c r="E35" s="56">
        <f>IF('[5]Discharge'!E33=0,0,IF(TRIM('[5]Discharge'!E33)="","",IF(COUNT(O6)=0,"",IF(O6=1,(((10^K4)*('[5]Discharge'!E33^N4))/100),((10^K4)*('[5]Discharge'!E33^N4))))))</f>
        <v>94.66173169969832</v>
      </c>
      <c r="F35" s="56">
        <f>IF('[5]Discharge'!F33=0,0,IF(TRIM('[5]Discharge'!F33)="","",IF(COUNT(O6)=0,"",IF(O6=1,(((10^K4)*('[5]Discharge'!F33^N4))/100),((10^K4)*('[5]Discharge'!F33^N4))))))</f>
        <v>522.9627328246889</v>
      </c>
      <c r="G35" s="56">
        <f>IF('[5]Discharge'!G33=0,0,IF(TRIM('[5]Discharge'!G33)="","",IF(COUNT(O6)=0,"",IF(O6=1,(((10^K4)*('[5]Discharge'!G33^N4))/100),((10^K4)*('[5]Discharge'!G33^N4))))))</f>
        <v>410.20822863162033</v>
      </c>
      <c r="H35" s="56">
        <f>IF('[5]Discharge'!H33=0,0,IF(TRIM('[5]Discharge'!H33)="","",IF(COUNT(O6)=0,"",IF(O6=1,(((10^K4)*('[5]Discharge'!H33^N4))/100),((10^K4)*('[5]Discharge'!H33^N4))))))</f>
        <v>967.5649619032068</v>
      </c>
      <c r="I35" s="56">
        <f>IF('[5]Discharge'!I33=0,0,IF(TRIM('[5]Discharge'!I33)="","",IF(COUNT(O6)=0,"",IF(O6=1,(((10^K4)*('[5]Discharge'!I33^N4))/100),((10^K4)*('[5]Discharge'!I33^N4))))))</f>
        <v>347.28274237684286</v>
      </c>
      <c r="J35" s="56">
        <f>IF('[5]Discharge'!J33=0,0,IF(TRIM('[5]Discharge'!J33)="","",IF(COUNT(O6)=0,"",IF(O6=1,(((10^K4)*('[5]Discharge'!J33^N4))/100),((10^K4)*('[5]Discharge'!J33^N4))))))</f>
        <v>74.97318909936179</v>
      </c>
      <c r="K35" s="56">
        <f>IF('[5]Discharge'!K33=0,0,IF(TRIM('[5]Discharge'!K33)="","",IF(COUNT(O6)=0,"",IF(O6=1,(((10^K4)*('[5]Discharge'!K33^N4))/100),((10^K4)*('[5]Discharge'!K33^N4))))))</f>
        <v>33.23816265759668</v>
      </c>
      <c r="L35" s="56">
        <f>IF('[5]Discharge'!L33=0,0,IF(TRIM('[5]Discharge'!L33)="","",IF(COUNT(O6)=0,"",IF(O6=1,(((10^K4)*('[5]Discharge'!L33^N4))/100),((10^K4)*('[5]Discharge'!L33^N4))))))</f>
        <v>33.23816265759668</v>
      </c>
      <c r="M35" s="56">
        <f>IF('[5]Discharge'!M33=0,0,IF(TRIM('[5]Discharge'!M33)="","",IF(COUNT(O6)=0,"",IF(O6=1,(((10^K4)*('[5]Discharge'!M33^N4))/100),((10^K4)*('[5]Discharge'!M33^N4))))))</f>
        <v>30.351984293690556</v>
      </c>
      <c r="N35" s="56">
        <f>IF('[5]Discharge'!N33=0,0,IF(TRIM('[5]Discharge'!N33)="","",IF(COUNT(O6)=0,"",IF(O6=1,(((10^K4)*('[5]Discharge'!N33^N4))/100),((10^K4)*('[5]Discharge'!N33^N4))))))</f>
        <v>15.64228916381733</v>
      </c>
      <c r="O35" s="78">
        <f t="shared" si="0"/>
        <v>2555.399991301133</v>
      </c>
      <c r="P35" s="61"/>
      <c r="Q35" s="45"/>
    </row>
    <row r="36" spans="2:17" ht="21.75">
      <c r="B36" s="51">
        <v>24</v>
      </c>
      <c r="C36" s="56">
        <f>IF('[5]Discharge'!C34=0,0,IF(TRIM('[5]Discharge'!C34)="","",IF(COUNT(O6)=0,"",IF(O6=1,(((10^K4)*('[5]Discharge'!C34^N4))/100),((10^K4)*('[5]Discharge'!C34^N4))))))</f>
        <v>12.229150722599051</v>
      </c>
      <c r="D36" s="56">
        <f>IF('[5]Discharge'!D34=0,0,IF(TRIM('[5]Discharge'!D34)="","",IF(COUNT(O6)=0,"",IF(O6=1,(((10^K4)*('[5]Discharge'!D34^N4))/100),((10^K4)*('[5]Discharge'!D34^N4))))))</f>
        <v>10.064004178850729</v>
      </c>
      <c r="E36" s="56">
        <f>IF('[5]Discharge'!E34=0,0,IF(TRIM('[5]Discharge'!E34)="","",IF(COUNT(O6)=0,"",IF(O6=1,(((10^K4)*('[5]Discharge'!E34^N4))/100),((10^K4)*('[5]Discharge'!E34^N4))))))</f>
        <v>77.65805023562778</v>
      </c>
      <c r="F36" s="56">
        <f>IF('[5]Discharge'!F34=0,0,IF(TRIM('[5]Discharge'!F34)="","",IF(COUNT(O6)=0,"",IF(O6=1,(((10^K4)*('[5]Discharge'!F34^N4))/100),((10^K4)*('[5]Discharge'!F34^N4))))))</f>
        <v>469.3798972058865</v>
      </c>
      <c r="G36" s="56">
        <f>IF('[5]Discharge'!G34=0,0,IF(TRIM('[5]Discharge'!G34)="","",IF(COUNT(O6)=0,"",IF(O6=1,(((10^K4)*('[5]Discharge'!G34^N4))/100),((10^K4)*('[5]Discharge'!G34^N4))))))</f>
        <v>370.1695175000445</v>
      </c>
      <c r="H36" s="56">
        <f>IF('[5]Discharge'!H34=0,0,IF(TRIM('[5]Discharge'!H34)="","",IF(COUNT(O6)=0,"",IF(O6=1,(((10^K4)*('[5]Discharge'!H34^N4))/100),((10^K4)*('[5]Discharge'!H34^N4))))))</f>
        <v>705.5231549463442</v>
      </c>
      <c r="I36" s="56">
        <f>IF('[5]Discharge'!I34=0,0,IF(TRIM('[5]Discharge'!I34)="","",IF(COUNT(O6)=0,"",IF(O6=1,(((10^K4)*('[5]Discharge'!I34^N4))/100),((10^K4)*('[5]Discharge'!I34^N4))))))</f>
        <v>222.3288469588705</v>
      </c>
      <c r="J36" s="56">
        <f>IF('[5]Discharge'!J34=0,0,IF(TRIM('[5]Discharge'!J34)="","",IF(COUNT(O6)=0,"",IF(O6=1,(((10^K4)*('[5]Discharge'!J34^N4))/100),((10^K4)*('[5]Discharge'!J34^N4))))))</f>
        <v>69.73247775591592</v>
      </c>
      <c r="K36" s="56">
        <f>IF('[5]Discharge'!K34=0,0,IF(TRIM('[5]Discharge'!K34)="","",IF(COUNT(O6)=0,"",IF(O6=1,(((10^K4)*('[5]Discharge'!K34^N4))/100),((10^K4)*('[5]Discharge'!K34^N4))))))</f>
        <v>31.70007110646392</v>
      </c>
      <c r="L36" s="56">
        <f>IF('[5]Discharge'!L34=0,0,IF(TRIM('[5]Discharge'!L34)="","",IF(COUNT(O6)=0,"",IF(O6=1,(((10^K4)*('[5]Discharge'!L34^N4))/100),((10^K4)*('[5]Discharge'!L34^N4))))))</f>
        <v>30.351984293690556</v>
      </c>
      <c r="M36" s="56">
        <f>IF('[5]Discharge'!M34=0,0,IF(TRIM('[5]Discharge'!M34)="","",IF(COUNT(O6)=0,"",IF(O6=1,(((10^K4)*('[5]Discharge'!M34^N4))/100),((10^K4)*('[5]Discharge'!M34^N4))))))</f>
        <v>24.01353157958865</v>
      </c>
      <c r="N36" s="56">
        <f>IF('[5]Discharge'!N34=0,0,IF(TRIM('[5]Discharge'!N34)="","",IF(COUNT(O6)=0,"",IF(O6=1,(((10^K4)*('[5]Discharge'!N34^N4))/100),((10^K4)*('[5]Discharge'!N34^N4))))))</f>
        <v>54.53974850767424</v>
      </c>
      <c r="O36" s="78">
        <f t="shared" si="0"/>
        <v>2077.6904349915567</v>
      </c>
      <c r="P36" s="61"/>
      <c r="Q36" s="45"/>
    </row>
    <row r="37" spans="2:17" ht="21.75">
      <c r="B37" s="51">
        <v>25</v>
      </c>
      <c r="C37" s="56">
        <f>IF('[5]Discharge'!C35=0,0,IF(TRIM('[5]Discharge'!C35)="","",IF(COUNT(O6)=0,"",IF(O6=1,(((10^K4)*('[5]Discharge'!C35^N4))/100),((10^K4)*('[5]Discharge'!C35^N4))))))</f>
        <v>13.046655270414146</v>
      </c>
      <c r="D37" s="56">
        <f>IF('[5]Discharge'!D35=0,0,IF(TRIM('[5]Discharge'!D35)="","",IF(COUNT(O6)=0,"",IF(O6=1,(((10^K4)*('[5]Discharge'!D35^N4))/100),((10^K4)*('[5]Discharge'!D35^N4))))))</f>
        <v>13.888103857889778</v>
      </c>
      <c r="E37" s="56">
        <f>IF('[5]Discharge'!E35=0,0,IF(TRIM('[5]Discharge'!E35)="","",IF(COUNT(O6)=0,"",IF(O6=1,(((10^K4)*('[5]Discharge'!E35^N4))/100),((10^K4)*('[5]Discharge'!E35^N4))))))</f>
        <v>69.73247775591592</v>
      </c>
      <c r="F37" s="56">
        <f>IF('[5]Discharge'!F35=0,0,IF(TRIM('[5]Discharge'!F35)="","",IF(COUNT(O6)=0,"",IF(O6=1,(((10^K4)*('[5]Discharge'!F35^N4))/100),((10^K4)*('[5]Discharge'!F35^N4))))))</f>
        <v>2724.8122564576306</v>
      </c>
      <c r="G37" s="56">
        <f>IF('[5]Discharge'!G35=0,0,IF(TRIM('[5]Discharge'!G35)="","",IF(COUNT(O6)=0,"",IF(O6=1,(((10^K4)*('[5]Discharge'!G35^N4))/100),((10^K4)*('[5]Discharge'!G35^N4))))))</f>
        <v>574.0809134560683</v>
      </c>
      <c r="H37" s="56">
        <f>IF('[5]Discharge'!H35=0,0,IF(TRIM('[5]Discharge'!H35)="","",IF(COUNT(O6)=0,"",IF(O6=1,(((10^K4)*('[5]Discharge'!H35^N4))/100),((10^K4)*('[5]Discharge'!H35^N4))))))</f>
        <v>682.7643055719265</v>
      </c>
      <c r="I37" s="56">
        <f>IF('[5]Discharge'!I35=0,0,IF(TRIM('[5]Discharge'!I35)="","",IF(COUNT(O6)=0,"",IF(O6=1,(((10^K4)*('[5]Discharge'!I35^N4))/100),((10^K4)*('[5]Discharge'!I35^N4))))))</f>
        <v>217.02558019550509</v>
      </c>
      <c r="J37" s="56">
        <f>IF('[5]Discharge'!J35=0,0,IF(TRIM('[5]Discharge'!J35)="","",IF(COUNT(O6)=0,"",IF(O6=1,(((10^K4)*('[5]Discharge'!J35^N4))/100),((10^K4)*('[5]Discharge'!J35^N4))))))</f>
        <v>69.73247775591592</v>
      </c>
      <c r="K37" s="56">
        <f>IF('[5]Discharge'!K35=0,0,IF(TRIM('[5]Discharge'!K35)="","",IF(COUNT(O6)=0,"",IF(O6=1,(((10^K4)*('[5]Discharge'!K35^N4))/100),((10^K4)*('[5]Discharge'!K35^N4))))))</f>
        <v>31.70007110646392</v>
      </c>
      <c r="L37" s="56">
        <f>IF('[5]Discharge'!L35=0,0,IF(TRIM('[5]Discharge'!L35)="","",IF(COUNT(O6)=0,"",IF(O6=1,(((10^K4)*('[5]Discharge'!L35^N4))/100),((10^K4)*('[5]Discharge'!L35^N4))))))</f>
        <v>25.22724353237777</v>
      </c>
      <c r="M37" s="56">
        <f>IF('[5]Discharge'!M35=0,0,IF(TRIM('[5]Discharge'!M35)="","",IF(COUNT(O6)=0,"",IF(O6=1,(((10^K4)*('[5]Discharge'!M35^N4))/100),((10^K4)*('[5]Discharge'!M35^N4))))))</f>
        <v>19.43228073121986</v>
      </c>
      <c r="N37" s="56">
        <f>IF('[5]Discharge'!N35=0,0,IF(TRIM('[5]Discharge'!N35)="","",IF(COUNT(O6)=0,"",IF(O6=1,(((10^K4)*('[5]Discharge'!N35^N4))/100),((10^K4)*('[5]Discharge'!N35^N4))))))</f>
        <v>50.51177646959419</v>
      </c>
      <c r="O37" s="78">
        <f t="shared" si="0"/>
        <v>4491.954142160922</v>
      </c>
      <c r="P37" s="61"/>
      <c r="Q37" s="45"/>
    </row>
    <row r="38" spans="2:17" ht="21.75">
      <c r="B38" s="51">
        <v>26</v>
      </c>
      <c r="C38" s="56">
        <f>IF('[5]Discharge'!C36=0,0,IF(TRIM('[5]Discharge'!C36)="","",IF(COUNT(O6)=0,"",IF(O6=1,(((10^K4)*('[5]Discharge'!C36^N4))/100),((10^K4)*('[5]Discharge'!C36^N4))))))</f>
        <v>24.01353157958865</v>
      </c>
      <c r="D38" s="56">
        <f>IF('[5]Discharge'!D36=0,0,IF(TRIM('[5]Discharge'!D36)="","",IF(COUNT(O6)=0,"",IF(O6=1,(((10^K4)*('[5]Discharge'!D36^N4))/100),((10^K4)*('[5]Discharge'!D36^N4))))))</f>
        <v>25.22724353237777</v>
      </c>
      <c r="E38" s="56">
        <f>IF('[5]Discharge'!E36=0,0,IF(TRIM('[5]Discharge'!E36)="","",IF(COUNT(O6)=0,"",IF(O6=1,(((10^K4)*('[5]Discharge'!E36^N4))/100),((10^K4)*('[5]Discharge'!E36^N4))))))</f>
        <v>60.8435335205498</v>
      </c>
      <c r="F38" s="56">
        <f>IF('[5]Discharge'!F36=0,0,IF(TRIM('[5]Discharge'!F36)="","",IF(COUNT(O6)=0,"",IF(O6=1,(((10^K4)*('[5]Discharge'!F36^N4))/100),((10^K4)*('[5]Discharge'!F36^N4))))))</f>
        <v>3615.398742163751</v>
      </c>
      <c r="G38" s="56">
        <f>IF('[5]Discharge'!G36=0,0,IF(TRIM('[5]Discharge'!G36)="","",IF(COUNT(O6)=0,"",IF(O6=1,(((10^K4)*('[5]Discharge'!G36^N4))/100),((10^K4)*('[5]Discharge'!G36^N4))))))</f>
        <v>362.3862516258442</v>
      </c>
      <c r="H38" s="56">
        <f>IF('[5]Discharge'!H36=0,0,IF(TRIM('[5]Discharge'!H36)="","",IF(COUNT(O6)=0,"",IF(O6=1,(((10^K4)*('[5]Discharge'!H36^N4))/100),((10^K4)*('[5]Discharge'!H36^N4))))))</f>
        <v>694.1013810568313</v>
      </c>
      <c r="I38" s="56">
        <f>IF('[5]Discharge'!I36=0,0,IF(TRIM('[5]Discharge'!I36)="","",IF(COUNT(O6)=0,"",IF(O6=1,(((10^K4)*('[5]Discharge'!I36^N4))/100),((10^K4)*('[5]Discharge'!I36^N4))))))</f>
        <v>201.46545398030267</v>
      </c>
      <c r="J38" s="56">
        <f>IF('[5]Discharge'!J36=0,0,IF(TRIM('[5]Discharge'!J36)="","",IF(COUNT(O6)=0,"",IF(O6=1,(((10^K4)*('[5]Discharge'!J36^N4))/100),((10^K4)*('[5]Discharge'!J36^N4))))))</f>
        <v>67.45872625045016</v>
      </c>
      <c r="K38" s="56">
        <f>IF('[5]Discharge'!K36=0,0,IF(TRIM('[5]Discharge'!K36)="","",IF(COUNT(O6)=0,"",IF(O6=1,(((10^K4)*('[5]Discharge'!K36^N4))/100),((10^K4)*('[5]Discharge'!K36^N4))))))</f>
        <v>31.70007110646392</v>
      </c>
      <c r="L38" s="56">
        <f>IF('[5]Discharge'!L36=0,0,IF(TRIM('[5]Discharge'!L36)="","",IF(COUNT(O6)=0,"",IF(O6=1,(((10^K4)*('[5]Discharge'!L36^N4))/100),((10^K4)*('[5]Discharge'!L36^N4))))))</f>
        <v>20.53629073562658</v>
      </c>
      <c r="M38" s="56">
        <f>IF('[5]Discharge'!M36=0,0,IF(TRIM('[5]Discharge'!M36)="","",IF(COUNT(O6)=0,"",IF(O6=1,(((10^K4)*('[5]Discharge'!M36^N4))/100),((10^K4)*('[5]Discharge'!M36^N4))))))</f>
        <v>18.449878743468922</v>
      </c>
      <c r="N38" s="56">
        <f>IF('[5]Discharge'!N36=0,0,IF(TRIM('[5]Discharge'!N36)="","",IF(COUNT(O6)=0,"",IF(O6=1,(((10^K4)*('[5]Discharge'!N36^N4))/100),((10^K4)*('[5]Discharge'!N36^N4))))))</f>
        <v>27.73586902741328</v>
      </c>
      <c r="O38" s="78">
        <f t="shared" si="0"/>
        <v>5149.316973322668</v>
      </c>
      <c r="P38" s="61"/>
      <c r="Q38" s="45"/>
    </row>
    <row r="39" spans="2:17" ht="21.75">
      <c r="B39" s="51">
        <v>27</v>
      </c>
      <c r="C39" s="56">
        <f>IF('[5]Discharge'!C37=0,0,IF(TRIM('[5]Discharge'!C37)="","",IF(COUNT(O6)=0,"",IF(O6=1,(((10^K4)*('[5]Discharge'!C37^N4))/100),((10^K4)*('[5]Discharge'!C37^N4))))))</f>
        <v>17.490669336287677</v>
      </c>
      <c r="D39" s="56">
        <f>IF('[5]Discharge'!D37=0,0,IF(TRIM('[5]Discharge'!D37)="","",IF(COUNT(O6)=0,"",IF(O6=1,(((10^K4)*('[5]Discharge'!D37^N4))/100),((10^K4)*('[5]Discharge'!D37^N4))))))</f>
        <v>30.351984293690556</v>
      </c>
      <c r="E39" s="56">
        <f>IF('[5]Discharge'!E37=0,0,IF(TRIM('[5]Discharge'!E37)="","",IF(COUNT(O6)=0,"",IF(O6=1,(((10^K4)*('[5]Discharge'!E37^N4))/100),((10^K4)*('[5]Discharge'!E37^N4))))))</f>
        <v>83.15608912821284</v>
      </c>
      <c r="F39" s="56">
        <f>IF('[5]Discharge'!F37=0,0,IF(TRIM('[5]Discharge'!F37)="","",IF(COUNT(O6)=0,"",IF(O6=1,(((10^K4)*('[5]Discharge'!F37^N4))/100),((10^K4)*('[5]Discharge'!F37^N4))))))</f>
        <v>7447.565741918041</v>
      </c>
      <c r="G39" s="56">
        <f>IF('[5]Discharge'!G37=0,0,IF(TRIM('[5]Discharge'!G37)="","",IF(COUNT(O6)=0,"",IF(O6=1,(((10^K4)*('[5]Discharge'!G37^N4))/100),((10^K4)*('[5]Discharge'!G37^N4))))))</f>
        <v>402.05130886757144</v>
      </c>
      <c r="H39" s="56">
        <f>IF('[5]Discharge'!H37=0,0,IF(TRIM('[5]Discharge'!H37)="","",IF(COUNT(O6)=0,"",IF(O6=1,(((10^K4)*('[5]Discharge'!H37^N4))/100),((10^K4)*('[5]Discharge'!H37^N4))))))</f>
        <v>3079.4764769855233</v>
      </c>
      <c r="I39" s="56">
        <f>IF('[5]Discharge'!I37=0,0,IF(TRIM('[5]Discharge'!I37)="","",IF(COUNT(O6)=0,"",IF(O6=1,(((10^K4)*('[5]Discharge'!I37^N4))/100),((10^K4)*('[5]Discharge'!I37^N4))))))</f>
        <v>211.7805046794649</v>
      </c>
      <c r="J39" s="56">
        <f>IF('[5]Discharge'!J37=0,0,IF(TRIM('[5]Discharge'!J37)="","",IF(COUNT(O6)=0,"",IF(O6=1,(((10^K4)*('[5]Discharge'!J37^N4))/100),((10^K4)*('[5]Discharge'!J37^N4))))))</f>
        <v>65.21924690236835</v>
      </c>
      <c r="K39" s="56">
        <f>IF('[5]Discharge'!K37=0,0,IF(TRIM('[5]Discharge'!K37)="","",IF(COUNT(O6)=0,"",IF(O6=1,(((10^K4)*('[5]Discharge'!K37^N4))/100),((10^K4)*('[5]Discharge'!K37^N4))))))</f>
        <v>31.70007110646392</v>
      </c>
      <c r="L39" s="56">
        <f>IF('[5]Discharge'!L37=0,0,IF(TRIM('[5]Discharge'!L37)="","",IF(COUNT(O6)=0,"",IF(O6=1,(((10^K4)*('[5]Discharge'!L37^N4))/100),((10^K4)*('[5]Discharge'!L37^N4))))))</f>
        <v>20.53629073562658</v>
      </c>
      <c r="M39" s="56">
        <f>IF('[5]Discharge'!M37=0,0,IF(TRIM('[5]Discharge'!M37)="","",IF(COUNT(O6)=0,"",IF(O6=1,(((10^K4)*('[5]Discharge'!M37^N4))/100),((10^K4)*('[5]Discharge'!M37^N4))))))</f>
        <v>17.490669336287677</v>
      </c>
      <c r="N39" s="56">
        <f>IF('[5]Discharge'!N37=0,0,IF(TRIM('[5]Discharge'!N37)="","",IF(COUNT(O6)=0,"",IF(O6=1,(((10^K4)*('[5]Discharge'!N37^N4))/100),((10^K4)*('[5]Discharge'!N37^N4))))))</f>
        <v>18.449878743468922</v>
      </c>
      <c r="O39" s="78">
        <f t="shared" si="0"/>
        <v>11425.26893203301</v>
      </c>
      <c r="P39" s="61"/>
      <c r="Q39" s="45"/>
    </row>
    <row r="40" spans="2:17" ht="21.75">
      <c r="B40" s="51">
        <v>28</v>
      </c>
      <c r="C40" s="56">
        <f>IF('[5]Discharge'!C38=0,0,IF(TRIM('[5]Discharge'!C38)="","",IF(COUNT(O6)=0,"",IF(O6=1,(((10^K4)*('[5]Discharge'!C38^N4))/100),((10^K4)*('[5]Discharge'!C38^N4))))))</f>
        <v>21.66792580202039</v>
      </c>
      <c r="D40" s="56">
        <f>IF('[5]Discharge'!D38=0,0,IF(TRIM('[5]Discharge'!D38)="","",IF(COUNT(O6)=0,"",IF(O6=1,(((10^K4)*('[5]Discharge'!D38^N4))/100),((10^K4)*('[5]Discharge'!D38^N4))))))</f>
        <v>21.66792580202039</v>
      </c>
      <c r="E40" s="56">
        <f>IF('[5]Discharge'!E38=0,0,IF(TRIM('[5]Discharge'!E38)="","",IF(COUNT(O6)=0,"",IF(O6=1,(((10^K4)*('[5]Discharge'!E38^N4))/100),((10^K4)*('[5]Discharge'!E38^N4))))))</f>
        <v>74.97318909936179</v>
      </c>
      <c r="F40" s="56">
        <f>IF('[5]Discharge'!F38=0,0,IF(TRIM('[5]Discharge'!F38)="","",IF(COUNT(O6)=0,"",IF(O6=1,(((10^K4)*('[5]Discharge'!F38^N4))/100),((10^K4)*('[5]Discharge'!F38^N4))))))</f>
        <v>3171.2114420070807</v>
      </c>
      <c r="G40" s="56">
        <f>IF('[5]Discharge'!G38=0,0,IF(TRIM('[5]Discharge'!G38)="","",IF(COUNT(O6)=0,"",IF(O6=1,(((10^K4)*('[5]Discharge'!G38^N4))/100),((10^K4)*('[5]Discharge'!G38^N4))))))</f>
        <v>325.52197569861437</v>
      </c>
      <c r="H40" s="56">
        <f>IF('[5]Discharge'!H38=0,0,IF(TRIM('[5]Discharge'!H38)="","",IF(COUNT(O6)=0,"",IF(O6=1,(((10^K4)*('[5]Discharge'!H38^N4))/100),((10^K4)*('[5]Discharge'!H38^N4))))))</f>
        <v>1492.9355214285608</v>
      </c>
      <c r="I40" s="56">
        <f>IF('[5]Discharge'!I38=0,0,IF(TRIM('[5]Discharge'!I38)="","",IF(COUNT(O6)=0,"",IF(O6=1,(((10^K4)*('[5]Discharge'!I38^N4))/100),((10^K4)*('[5]Discharge'!I38^N4))))))</f>
        <v>206.59375153924196</v>
      </c>
      <c r="J40" s="56">
        <f>IF('[5]Discharge'!J38=0,0,IF(TRIM('[5]Discharge'!J38)="","",IF(COUNT(O6)=0,"",IF(O6=1,(((10^K4)*('[5]Discharge'!J38^N4))/100),((10^K4)*('[5]Discharge'!J38^N4))))))</f>
        <v>63.014146336253525</v>
      </c>
      <c r="K40" s="56">
        <f>IF('[5]Discharge'!K38=0,0,IF(TRIM('[5]Discharge'!K38)="","",IF(COUNT(O6)=0,"",IF(O6=1,(((10^K4)*('[5]Discharge'!K38^N4))/100),((10^K4)*('[5]Discharge'!K38^N4))))))</f>
        <v>31.70007110646392</v>
      </c>
      <c r="L40" s="56">
        <f>IF('[5]Discharge'!L38=0,0,IF(TRIM('[5]Discharge'!L38)="","",IF(COUNT(O6)=0,"",IF(O6=1,(((10^K4)*('[5]Discharge'!L38^N4))/100),((10^K4)*('[5]Discharge'!L38^N4))))))</f>
        <v>20.53629073562658</v>
      </c>
      <c r="M40" s="56">
        <f>IF('[5]Discharge'!M38=0,0,IF(TRIM('[5]Discharge'!M38)="","",IF(COUNT(O6)=0,"",IF(O6=1,(((10^K4)*('[5]Discharge'!M38^N4))/100),((10^K4)*('[5]Discharge'!M38^N4))))))</f>
        <v>15.64228916381733</v>
      </c>
      <c r="N40" s="56">
        <f>IF('[5]Discharge'!N38=0,0,IF(TRIM('[5]Discharge'!N38)="","",IF(COUNT(O6)=0,"",IF(O6=1,(((10^K4)*('[5]Discharge'!N38^N4))/100),((10^K4)*('[5]Discharge'!N38^N4))))))</f>
        <v>14.753359167337022</v>
      </c>
      <c r="O40" s="78">
        <f t="shared" si="0"/>
        <v>5460.217887886399</v>
      </c>
      <c r="P40" s="61"/>
      <c r="Q40" s="45"/>
    </row>
    <row r="41" spans="2:17" ht="21.75">
      <c r="B41" s="51">
        <v>29</v>
      </c>
      <c r="C41" s="56">
        <f>IF('[5]Discharge'!C39=0,0,IF(TRIM('[5]Discharge'!C39)="","",IF(COUNT(O6)=0,"",IF(O6=1,(((10^K4)*('[5]Discharge'!C39^N4))/100),((10^K4)*('[5]Discharge'!C39^N4))))))</f>
        <v>31.70007110646392</v>
      </c>
      <c r="D41" s="56">
        <f>IF('[5]Discharge'!D39=0,0,IF(TRIM('[5]Discharge'!D39)="","",IF(COUNT(O6)=0,"",IF(O6=1,(((10^K4)*('[5]Discharge'!D39^N4))/100),((10^K4)*('[5]Discharge'!D39^N4))))))</f>
        <v>34.80926623363297</v>
      </c>
      <c r="E41" s="56">
        <f>IF('[5]Discharge'!E39=0,0,IF(TRIM('[5]Discharge'!E39)="","",IF(COUNT(O6)=0,"",IF(O6=1,(((10^K4)*('[5]Discharge'!E39^N4))/100),((10^K4)*('[5]Discharge'!E39^N4))))))</f>
        <v>107.25757965932249</v>
      </c>
      <c r="F41" s="56">
        <f>IF('[5]Discharge'!F39=0,0,IF(TRIM('[5]Discharge'!F39)="","",IF(COUNT(O6)=0,"",IF(O6=1,(((10^K4)*('[5]Discharge'!F39^N4))/100),((10^K4)*('[5]Discharge'!F39^N4))))))</f>
        <v>1871.4490196546285</v>
      </c>
      <c r="G41" s="56">
        <f>IF('[5]Discharge'!G39=0,0,IF(TRIM('[5]Discharge'!G39)="","",IF(COUNT(O6)=0,"",IF(O6=1,(((10^K4)*('[5]Discharge'!G39^N4))/100),((10^K4)*('[5]Discharge'!G39^N4))))))</f>
        <v>297.5056639889781</v>
      </c>
      <c r="H41" s="56">
        <f>IF('[5]Discharge'!H39=0,0,IF(TRIM('[5]Discharge'!H39)="","",IF(COUNT(O6)=0,"",IF(O6=1,(((10^K4)*('[5]Discharge'!H39^N4))/100),((10^K4)*('[5]Discharge'!H39^N4))))))</f>
        <v>1153.6368124108185</v>
      </c>
      <c r="I41" s="56">
        <f>IF('[5]Discharge'!I39=0,0,IF(TRIM('[5]Discharge'!I39)="","",IF(COUNT(O6)=0,"",IF(O6=1,(((10^K4)*('[5]Discharge'!I39^N4))/100),((10^K4)*('[5]Discharge'!I39^N4))))))</f>
        <v>171.9309732293914</v>
      </c>
      <c r="J41" s="56">
        <f>IF('[5]Discharge'!J39=0,0,IF(TRIM('[5]Discharge'!J39)="","",IF(COUNT(O6)=0,"",IF(O6=1,(((10^K4)*('[5]Discharge'!J39^N4))/100),((10^K4)*('[5]Discharge'!J39^N4))))))</f>
        <v>63.014146336253525</v>
      </c>
      <c r="K41" s="56">
        <f>IF('[5]Discharge'!K39=0,0,IF(TRIM('[5]Discharge'!K39)="","",IF(COUNT(O6)=0,"",IF(O6=1,(((10^K4)*('[5]Discharge'!K39^N4))/100),((10^K4)*('[5]Discharge'!K39^N4))))))</f>
        <v>31.70007110646392</v>
      </c>
      <c r="L41" s="56">
        <f>IF('[5]Discharge'!L39=0,0,IF(TRIM('[5]Discharge'!L39)="","",IF(COUNT(O6)=0,"",IF(O6=1,(((10^K4)*('[5]Discharge'!L39^N4))/100),((10^K4)*('[5]Discharge'!L39^N4))))))</f>
        <v>19.43228073121986</v>
      </c>
      <c r="M41" s="56">
        <f>IF('[5]Discharge'!M39=0,0,IF(TRIM('[5]Discharge'!M39)="","",IF(COUNT(O6)=0,"",IF(O6=1,(((10^K4)*('[5]Discharge'!M39^N4))/100),((10^K4)*('[5]Discharge'!M39^N4))))))</f>
      </c>
      <c r="N41" s="56">
        <f>IF('[5]Discharge'!N39=0,0,IF(TRIM('[5]Discharge'!N39)="","",IF(COUNT(O6)=0,"",IF(O6=1,(((10^K4)*('[5]Discharge'!N39^N4))/100),((10^K4)*('[5]Discharge'!N39^N4))))))</f>
        <v>21.66792580202039</v>
      </c>
      <c r="O41" s="78">
        <f t="shared" si="0"/>
        <v>3804.1038102591933</v>
      </c>
      <c r="P41" s="61"/>
      <c r="Q41" s="45"/>
    </row>
    <row r="42" spans="2:17" ht="21.75">
      <c r="B42" s="51">
        <v>30</v>
      </c>
      <c r="C42" s="56">
        <f>IF('[5]Discharge'!C40=0,0,IF(TRIM('[5]Discharge'!C40)="","",IF(COUNT(O6)=0,"",IF(O6=1,(((10^K4)*('[5]Discharge'!C40^N4))/100),((10^K4)*('[5]Discharge'!C40^N4))))))</f>
        <v>46.720049801869905</v>
      </c>
      <c r="D42" s="56">
        <f>IF('[5]Discharge'!D40=0,0,IF(TRIM('[5]Discharge'!D40)="","",IF(COUNT(O6)=0,"",IF(O6=1,(((10^K4)*('[5]Discharge'!D40^N4))/100),((10^K4)*('[5]Discharge'!D40^N4))))))</f>
        <v>26.468062512864574</v>
      </c>
      <c r="E42" s="56">
        <f>IF('[5]Discharge'!E40=0,0,IF(TRIM('[5]Discharge'!E40)="","",IF(COUNT(O6)=0,"",IF(O6=1,(((10^K4)*('[5]Discharge'!E40^N4))/100),((10^K4)*('[5]Discharge'!E40^N4))))))</f>
        <v>495.84269298787063</v>
      </c>
      <c r="F42" s="56">
        <f>IF('[5]Discharge'!F40=0,0,IF(TRIM('[5]Discharge'!F40)="","",IF(COUNT(O6)=0,"",IF(O6=1,(((10^K4)*('[5]Discharge'!F40^N4))/100),((10^K4)*('[5]Discharge'!F40^N4))))))</f>
        <v>1758.2875479837448</v>
      </c>
      <c r="G42" s="56">
        <f>IF('[5]Discharge'!G40=0,0,IF(TRIM('[5]Discharge'!G40)="","",IF(COUNT(O6)=0,"",IF(O6=1,(((10^K4)*('[5]Discharge'!G40^N4))/100),((10^K4)*('[5]Discharge'!G40^N4))))))</f>
        <v>290.6807884217478</v>
      </c>
      <c r="H42" s="56">
        <f>IF('[5]Discharge'!H40=0,0,IF(TRIM('[5]Discharge'!H40)="","",IF(COUNT(O6)=0,"",IF(O6=1,(((10^K4)*('[5]Discharge'!H40^N4))/100),((10^K4)*('[5]Discharge'!H40^N4))))))</f>
        <v>911.6137139907728</v>
      </c>
      <c r="I42" s="56">
        <f>IF('[5]Discharge'!I40=0,0,IF(TRIM('[5]Discharge'!I40)="","",IF(COUNT(O6)=0,"",IF(O6=1,(((10^K4)*('[5]Discharge'!I40^N4))/100),((10^K4)*('[5]Discharge'!I40^N4))))))</f>
        <v>191.38476918710825</v>
      </c>
      <c r="J42" s="56">
        <f>IF('[5]Discharge'!J40=0,0,IF(TRIM('[5]Discharge'!J40)="","",IF(COUNT(O6)=0,"",IF(O6=1,(((10^K4)*('[5]Discharge'!J40^N4))/100),((10^K4)*('[5]Discharge'!J40^N4))))))</f>
        <v>58.707519865021844</v>
      </c>
      <c r="K42" s="56">
        <f>IF('[5]Discharge'!K40=0,0,IF(TRIM('[5]Discharge'!K40)="","",IF(COUNT(O6)=0,"",IF(O6=1,(((10^K4)*('[5]Discharge'!K40^N4))/100),((10^K4)*('[5]Discharge'!K40^N4))))))</f>
        <v>30.351984293690556</v>
      </c>
      <c r="L42" s="56">
        <f>IF('[5]Discharge'!L40=0,0,IF(TRIM('[5]Discharge'!L40)="","",IF(COUNT(O6)=0,"",IF(O6=1,(((10^K4)*('[5]Discharge'!L40^N4))/100),((10^K4)*('[5]Discharge'!L40^N4))))))</f>
        <v>18.449878743468922</v>
      </c>
      <c r="M42" s="56"/>
      <c r="N42" s="56">
        <f>IF('[5]Discharge'!N40=0,0,IF(TRIM('[5]Discharge'!N40)="","",IF(COUNT(O6)=0,"",IF(O6=1,(((10^K4)*('[5]Discharge'!N40^N4))/100),((10^K4)*('[5]Discharge'!N40^N4))))))</f>
        <v>163.4022261345866</v>
      </c>
      <c r="O42" s="78">
        <f>IF(AND(C42="",D42="",E42="",F42="",G42="",H42="",I42="",J42="",K42="",L42="",M42="",N42=""),"",SUM(C42:N42))</f>
        <v>3991.9092339227473</v>
      </c>
      <c r="P42" s="61"/>
      <c r="Q42" s="45"/>
    </row>
    <row r="43" spans="2:17" ht="21.75">
      <c r="B43" s="51">
        <v>31</v>
      </c>
      <c r="C43" s="56"/>
      <c r="D43" s="56">
        <f>IF('[5]Discharge'!D41=0,0,IF(TRIM('[5]Discharge'!D41)="","",IF(COUNT(O6)=0,"",IF(O6=1,(((10^K4)*('[5]Discharge'!D41^N4))/100),((10^K4)*('[5]Discharge'!D41^N4))))))</f>
        <v>17.490669336287677</v>
      </c>
      <c r="E43" s="56"/>
      <c r="F43" s="56">
        <f>IF('[5]Discharge'!F41=0,0,IF(TRIM('[5]Discharge'!F41)="","",IF(COUNT(O6)=0,"",IF(O6=1,(((10^K4)*('[5]Discharge'!F41^N4))/100),((10^K4)*('[5]Discharge'!F41^N4))))))</f>
        <v>3813.8245388109463</v>
      </c>
      <c r="G43" s="56">
        <f>IF('[5]Discharge'!G41=0,0,IF(TRIM('[5]Discharge'!G41)="","",IF(COUNT(O6)=0,"",IF(O6=1,(((10^K4)*('[5]Discharge'!G41^N4))/100),((10^K4)*('[5]Discharge'!G41^N4))))))</f>
        <v>277.46152763667783</v>
      </c>
      <c r="H43" s="56"/>
      <c r="I43" s="56">
        <f>IF('[5]Discharge'!I41=0,0,IF(TRIM('[5]Discharge'!I41)="","",IF(COUNT(O6)=0,"",IF(O6=1,(((10^K4)*('[5]Discharge'!I41^N4))/100),((10^K4)*('[5]Discharge'!I41^N4))))))</f>
        <v>385.9609544348997</v>
      </c>
      <c r="J43" s="56"/>
      <c r="K43" s="56">
        <f>IF('[5]Discharge'!K41=0,0,IF(TRIM('[5]Discharge'!K41)="","",IF(COUNT(O6)=0,"",IF(O6=1,(((10^K4)*('[5]Discharge'!K41^N4))/100),((10^K4)*('[5]Discharge'!K41^N4))))))</f>
        <v>30.351984293690556</v>
      </c>
      <c r="L43" s="56">
        <f>IF(TRIM('[5]Discharge'!L41)="","",IF(COUNT(O6)=0,"",IF(O6=1,(((10^K4)*('[5]Discharge'!L41^N4))/100),((10^K4)*('[5]Discharge'!L41^N4)))))</f>
        <v>18.449878743468922</v>
      </c>
      <c r="M43" s="56"/>
      <c r="N43" s="56">
        <f>IF('[5]Discharge'!N41=0,0,IF(TRIM('[5]Discharge'!N41)="","",IF(COUNT(O6)=0,"",IF(O6=1,(((10^K4)*('[5]Discharge'!N41^N4))/100),((10^K4)*('[5]Discharge'!N41^N4))))))</f>
        <v>135.11293422491607</v>
      </c>
      <c r="O43" s="78">
        <f t="shared" si="0"/>
        <v>4678.6524874808865</v>
      </c>
      <c r="P43" s="61"/>
      <c r="Q43" s="45"/>
    </row>
    <row r="44" spans="2:17" ht="21.7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7"/>
      <c r="Q44" s="45"/>
    </row>
    <row r="45" spans="2:17" ht="21.75">
      <c r="B45" s="36" t="s">
        <v>28</v>
      </c>
      <c r="C45" s="56">
        <f>IF(COUNT(C11:C43)=0,"",SUM(C11:C43))</f>
        <v>984.0641553971205</v>
      </c>
      <c r="D45" s="56">
        <f aca="true" t="shared" si="1" ref="D45:M45">IF(COUNT(D11:D43)=0,"",SUM(D11:D43))</f>
        <v>588.0047843918301</v>
      </c>
      <c r="E45" s="56">
        <f t="shared" si="1"/>
        <v>38556.42445715589</v>
      </c>
      <c r="F45" s="56">
        <f t="shared" si="1"/>
        <v>31147.27663606409</v>
      </c>
      <c r="G45" s="56">
        <f t="shared" si="1"/>
        <v>34061.03654439015</v>
      </c>
      <c r="H45" s="56">
        <f t="shared" si="1"/>
        <v>26258.686700474824</v>
      </c>
      <c r="I45" s="56">
        <f t="shared" si="1"/>
        <v>15104.88427728266</v>
      </c>
      <c r="J45" s="56">
        <f t="shared" si="1"/>
        <v>3801.9690304141386</v>
      </c>
      <c r="K45" s="56">
        <f t="shared" si="1"/>
        <v>1260.5292791379454</v>
      </c>
      <c r="L45" s="56">
        <f t="shared" si="1"/>
        <v>814.6312596072049</v>
      </c>
      <c r="M45" s="56">
        <f t="shared" si="1"/>
        <v>804.8341412050436</v>
      </c>
      <c r="N45" s="56">
        <f>IF(COUNT(N11:N43)=0,"",SUM(N11:N43))</f>
        <v>907.1412627861849</v>
      </c>
      <c r="O45" s="78">
        <f>IF(COUNT(C45:N45)=0,"",SUM(C45:N45))</f>
        <v>154289.48252830704</v>
      </c>
      <c r="P45" s="61"/>
      <c r="Q45" s="59" t="s">
        <v>34</v>
      </c>
    </row>
    <row r="46" spans="2:17" ht="21.75">
      <c r="B46" s="36" t="s">
        <v>30</v>
      </c>
      <c r="C46" s="56">
        <f>IF(COUNT(C11:C43)=0,"",AVERAGE(C11:C43))</f>
        <v>32.80213851323735</v>
      </c>
      <c r="D46" s="56">
        <f aca="true" t="shared" si="2" ref="D46:N46">IF(COUNT(D11:D43)=0,"",AVERAGE(D11:D43))</f>
        <v>18.967896270704195</v>
      </c>
      <c r="E46" s="56">
        <f t="shared" si="2"/>
        <v>1285.214148571863</v>
      </c>
      <c r="F46" s="56">
        <f t="shared" si="2"/>
        <v>1004.7508592278739</v>
      </c>
      <c r="G46" s="56">
        <f t="shared" si="2"/>
        <v>1098.743114335166</v>
      </c>
      <c r="H46" s="56">
        <f t="shared" si="2"/>
        <v>875.2895566824941</v>
      </c>
      <c r="I46" s="56">
        <f t="shared" si="2"/>
        <v>487.2543315252471</v>
      </c>
      <c r="J46" s="56">
        <f t="shared" si="2"/>
        <v>126.73230101380462</v>
      </c>
      <c r="K46" s="56">
        <f t="shared" si="2"/>
        <v>40.66223481090147</v>
      </c>
      <c r="L46" s="56">
        <f t="shared" si="2"/>
        <v>26.278427729264674</v>
      </c>
      <c r="M46" s="56">
        <f t="shared" si="2"/>
        <v>28.7440764716087</v>
      </c>
      <c r="N46" s="56">
        <f t="shared" si="2"/>
        <v>29.262621380199516</v>
      </c>
      <c r="O46" s="78">
        <f>IF(COUNT(C46:N46)=0,"",SUM(C46:N46))</f>
        <v>5054.701706532364</v>
      </c>
      <c r="P46" s="61"/>
      <c r="Q46" s="45"/>
    </row>
    <row r="47" spans="2:17" ht="21.75">
      <c r="B47" s="36" t="s">
        <v>31</v>
      </c>
      <c r="C47" s="56">
        <f>IF(COUNT(C11:C43)=0,"",MAX(C11:C43))</f>
        <v>117.27967857274321</v>
      </c>
      <c r="D47" s="56">
        <f aca="true" t="shared" si="3" ref="D47:N47">IF(COUNT(D11:D43)=0,"",MAX(D11:D43))</f>
        <v>43.1552011312977</v>
      </c>
      <c r="E47" s="56">
        <f t="shared" si="3"/>
        <v>16934.18996169962</v>
      </c>
      <c r="F47" s="56">
        <f t="shared" si="3"/>
        <v>7447.565741918041</v>
      </c>
      <c r="G47" s="56">
        <f t="shared" si="3"/>
        <v>3681.0057522120683</v>
      </c>
      <c r="H47" s="56">
        <f t="shared" si="3"/>
        <v>3079.4764769855233</v>
      </c>
      <c r="I47" s="56">
        <f t="shared" si="3"/>
        <v>1492.9355214285608</v>
      </c>
      <c r="J47" s="56">
        <f t="shared" si="3"/>
        <v>533.0131049876215</v>
      </c>
      <c r="K47" s="56">
        <f t="shared" si="3"/>
        <v>56.60621932425164</v>
      </c>
      <c r="L47" s="56">
        <f t="shared" si="3"/>
        <v>34.80926623363297</v>
      </c>
      <c r="M47" s="56">
        <f t="shared" si="3"/>
        <v>277.46152763667783</v>
      </c>
      <c r="N47" s="56">
        <f t="shared" si="3"/>
        <v>163.4022261345866</v>
      </c>
      <c r="O47" s="78">
        <f>IF(COUNT(C47:N47)=0,"",MAX(C47:N47))</f>
        <v>16934.18996169962</v>
      </c>
      <c r="P47" s="61"/>
      <c r="Q47" s="45"/>
    </row>
    <row r="48" spans="2:17" ht="21.75">
      <c r="B48" s="36" t="s">
        <v>32</v>
      </c>
      <c r="C48" s="56">
        <f>IF(COUNT(C11:C43)=0,"",MIN(C11:C43))</f>
        <v>8.352409921347315</v>
      </c>
      <c r="D48" s="56">
        <f aca="true" t="shared" si="4" ref="D48:N48">IF(COUNT(D11:D43)=0,"",MIN(D11:D43))</f>
        <v>7.292317228887464</v>
      </c>
      <c r="E48" s="56">
        <f t="shared" si="4"/>
        <v>10.666551915466862</v>
      </c>
      <c r="F48" s="56">
        <f t="shared" si="4"/>
        <v>97.64356236512954</v>
      </c>
      <c r="G48" s="56">
        <f t="shared" si="4"/>
        <v>277.46152763667783</v>
      </c>
      <c r="H48" s="56">
        <f t="shared" si="4"/>
        <v>426.74486597933</v>
      </c>
      <c r="I48" s="56">
        <f t="shared" si="4"/>
        <v>171.9309732293914</v>
      </c>
      <c r="J48" s="56">
        <f t="shared" si="4"/>
        <v>58.707519865021844</v>
      </c>
      <c r="K48" s="56">
        <f t="shared" si="4"/>
        <v>30.351984293690556</v>
      </c>
      <c r="L48" s="56">
        <f t="shared" si="4"/>
        <v>18.449878743468922</v>
      </c>
      <c r="M48" s="56">
        <f t="shared" si="4"/>
        <v>13.888103857889778</v>
      </c>
      <c r="N48" s="56">
        <f t="shared" si="4"/>
        <v>13.046655270414146</v>
      </c>
      <c r="O48" s="78">
        <f>IF(COUNT(C48:N48)=0,"",MIN(C48:N48))</f>
        <v>7.292317228887464</v>
      </c>
      <c r="P48" s="61"/>
      <c r="Q48" s="45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92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R3" sqref="R3"/>
    </sheetView>
  </sheetViews>
  <sheetFormatPr defaultColWidth="9.140625" defaultRowHeight="21.75"/>
  <sheetData>
    <row r="1" spans="1:14" ht="21.75">
      <c r="A1" s="80" t="s">
        <v>0</v>
      </c>
      <c r="B1" s="81"/>
      <c r="C1" s="82" t="str">
        <f>'[6]c-form'!AG4</f>
        <v>SapanThali Bridge ,Wiangsa,  Nan,N.75</v>
      </c>
      <c r="D1" s="82"/>
      <c r="E1" s="82"/>
      <c r="F1" s="82"/>
      <c r="G1" s="82"/>
      <c r="H1" s="82"/>
      <c r="I1" s="82"/>
      <c r="J1" s="82"/>
      <c r="K1" s="37"/>
      <c r="M1" s="80" t="s">
        <v>1</v>
      </c>
      <c r="N1" s="81"/>
    </row>
    <row r="2" spans="1:14" ht="21.75">
      <c r="A2" s="80" t="s">
        <v>2</v>
      </c>
      <c r="B2" s="81"/>
      <c r="C2" s="82" t="str">
        <f>'[6]c-form'!AG3</f>
        <v>Nam Wa</v>
      </c>
      <c r="D2" s="82"/>
      <c r="E2" s="82"/>
      <c r="F2" s="82"/>
      <c r="G2" s="82"/>
      <c r="H2" s="38"/>
      <c r="I2" s="38"/>
      <c r="J2" s="38"/>
      <c r="K2" s="37"/>
      <c r="M2" s="39" t="s">
        <v>3</v>
      </c>
      <c r="N2" s="40"/>
    </row>
    <row r="3" spans="1:14" ht="21.75">
      <c r="A3" s="36" t="s">
        <v>4</v>
      </c>
      <c r="B3" s="36"/>
      <c r="C3" s="82" t="str">
        <f>'[6]c-form'!AH3</f>
        <v>Nan</v>
      </c>
      <c r="D3" s="82"/>
      <c r="E3" s="82"/>
      <c r="F3" s="82"/>
      <c r="G3" s="82"/>
      <c r="H3" s="38"/>
      <c r="I3" s="38"/>
      <c r="J3" s="38"/>
      <c r="K3" s="37"/>
      <c r="M3" s="80" t="s">
        <v>5</v>
      </c>
      <c r="N3" s="80"/>
    </row>
    <row r="4" spans="1:15" ht="21.75">
      <c r="A4" s="39" t="s">
        <v>6</v>
      </c>
      <c r="B4" s="41"/>
      <c r="C4" s="83" t="str">
        <f>'[6]c-form'!AI3</f>
        <v>Nan</v>
      </c>
      <c r="D4" s="83"/>
      <c r="E4" s="83"/>
      <c r="F4" s="83"/>
      <c r="G4" s="83"/>
      <c r="J4" s="43" t="s">
        <v>7</v>
      </c>
      <c r="K4" s="84">
        <v>-0.7478754474943557</v>
      </c>
      <c r="L4" s="85"/>
      <c r="M4" s="11" t="s">
        <v>8</v>
      </c>
      <c r="N4" s="86">
        <v>1.9786</v>
      </c>
      <c r="O4" s="87"/>
    </row>
    <row r="5" spans="1:17" ht="21.75">
      <c r="A5" s="39"/>
      <c r="B5" s="41"/>
      <c r="C5" s="42"/>
      <c r="D5" s="42"/>
      <c r="E5" s="42"/>
      <c r="F5" s="42"/>
      <c r="G5" s="42"/>
      <c r="J5" s="88" t="s">
        <v>9</v>
      </c>
      <c r="K5" s="89"/>
      <c r="L5" s="46">
        <v>2022</v>
      </c>
      <c r="M5" s="44" t="s">
        <v>10</v>
      </c>
      <c r="N5" s="46">
        <v>2022</v>
      </c>
      <c r="O5" s="14" t="s">
        <v>11</v>
      </c>
      <c r="P5" s="47">
        <v>31</v>
      </c>
      <c r="Q5" s="48" t="s">
        <v>12</v>
      </c>
    </row>
    <row r="6" spans="1:15" ht="21.75">
      <c r="A6" s="39"/>
      <c r="B6" s="41"/>
      <c r="C6" s="42"/>
      <c r="D6" s="42"/>
      <c r="E6" s="42"/>
      <c r="F6" s="42"/>
      <c r="G6" s="42"/>
      <c r="H6" s="80" t="str">
        <f>IF(TRIM('[6]c-form'!AJ3)&lt;&gt;"","Water  Year   "&amp;'[6]c-form'!AJ3,"Water  Year   ")</f>
        <v>Water  Year   2022</v>
      </c>
      <c r="I6" s="80"/>
      <c r="J6" s="49"/>
      <c r="N6" s="50" t="s">
        <v>13</v>
      </c>
      <c r="O6" s="19">
        <v>0</v>
      </c>
    </row>
    <row r="7" spans="2:15" ht="21.75">
      <c r="B7" s="90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2022 to March 31,  2023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1" ht="21.75">
      <c r="B8" s="52"/>
      <c r="C8" s="37"/>
      <c r="D8" s="37"/>
      <c r="E8" s="37"/>
      <c r="F8" s="37"/>
      <c r="G8" s="37"/>
      <c r="H8" s="37"/>
      <c r="I8" s="37"/>
      <c r="J8" s="37"/>
      <c r="K8" s="37"/>
    </row>
    <row r="9" spans="1:17" ht="23.25">
      <c r="A9" s="53"/>
      <c r="B9" s="54" t="s">
        <v>14</v>
      </c>
      <c r="C9" s="55" t="s">
        <v>15</v>
      </c>
      <c r="D9" s="55" t="s">
        <v>16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5" t="s">
        <v>25</v>
      </c>
      <c r="N9" s="55" t="s">
        <v>26</v>
      </c>
      <c r="O9" s="79" t="s">
        <v>27</v>
      </c>
      <c r="P9" s="63"/>
      <c r="Q9" s="53"/>
    </row>
    <row r="11" spans="2:17" ht="21.75">
      <c r="B11" s="51">
        <v>1</v>
      </c>
      <c r="C11" s="56">
        <f>IF('[6]Discharge'!C9=0,0,IF(TRIM('[6]Discharge'!C9)="","",IF(COUNT(O6)=0,"",IF(O6=1,(((10^K4)*('[6]Discharge'!C9^N4))/100),((10^K4)*('[6]Discharge'!C9^N4))))))</f>
        <v>75.9375245827214</v>
      </c>
      <c r="D11" s="56">
        <f>IF('[6]Discharge'!D9=0,0,IF(TRIM('[6]Discharge'!D9)="","",IF(COUNT(O6)=0,"",IF(O6=1,(((10^K4)*('[6]Discharge'!D9^N4))/100),((10^K4)*('[6]Discharge'!D9^N4))))))</f>
        <v>19.627696768488132</v>
      </c>
      <c r="E11" s="56">
        <f>IF('[6]Discharge'!E9=0,0,IF(TRIM('[6]Discharge'!E9)="","",IF(COUNT(O6)=0,"",IF(O6=1,(((10^K4)*('[6]Discharge'!E9^N4))/100),((10^K4)*('[6]Discharge'!E9^N4))))))</f>
        <v>2265.602318792733</v>
      </c>
      <c r="F11" s="56">
        <f>IF('[6]Discharge'!F9=0,0,IF(TRIM('[6]Discharge'!F9)="","",IF(COUNT(O6)=0,"",IF(O6=1,(((10^K4)*('[6]Discharge'!F9^N4))/100),((10^K4)*('[6]Discharge'!F9^N4))))))</f>
        <v>1453.886891734232</v>
      </c>
      <c r="G11" s="56">
        <f>IF('[6]Discharge'!G9=0,0,IF(TRIM('[6]Discharge'!G9)="","",IF(COUNT(O6)=0,"",IF(O6=1,(((10^K4)*('[6]Discharge'!G9^N4))/100),((10^K4)*('[6]Discharge'!G9^N4))))))</f>
        <v>608.9451334758256</v>
      </c>
      <c r="H11" s="56">
        <f>IF('[6]Discharge'!H9=0,0,IF(TRIM('[6]Discharge'!H9)="","",IF(COUNT(O6)=0,"",IF(O6=1,(((10^K4)*('[6]Discharge'!H9^N4))/100),((10^K4)*('[6]Discharge'!H9^N4))))))</f>
        <v>1008.0919760035332</v>
      </c>
      <c r="I11" s="56">
        <f>IF('[6]Discharge'!I9=0,0,IF(TRIM('[6]Discharge'!I9)="","",IF(COUNT(O6)=0,"",IF(O6=1,(((10^K4)*('[6]Discharge'!I9^N4))/100),((10^K4)*('[6]Discharge'!I9^N4))))))</f>
        <v>1766.6399403694554</v>
      </c>
      <c r="J11" s="56">
        <f>IF('[6]Discharge'!J9=0,0,IF(TRIM('[6]Discharge'!J9)="","",IF(COUNT(O6)=0,"",IF(O6=1,(((10^K4)*('[6]Discharge'!J9^N4))/100),((10^K4)*('[6]Discharge'!J9^N4))))))</f>
        <v>244.9723971263185</v>
      </c>
      <c r="K11" s="56">
        <f>IF('[6]Discharge'!K9=0,0,IF(TRIM('[6]Discharge'!K9)="","",IF(COUNT(O6)=0,"",IF(O6=1,(((10^K4)*('[6]Discharge'!K9^N4))/100),((10^K4)*('[6]Discharge'!K9^N4))))))</f>
        <v>123.9941364087457</v>
      </c>
      <c r="L11" s="56">
        <f>IF('[6]Discharge'!L9=0,0,IF(TRIM('[6]Discharge'!L9)="","",IF(COUNT(O6)=0,"",IF(O6=1,(((10^K4)*('[6]Discharge'!L9^N4))/100),((10^K4)*('[6]Discharge'!L9^N4))))))</f>
        <v>42.58031821144348</v>
      </c>
      <c r="M11" s="56">
        <f>IF('[6]Discharge'!M9=0,0,IF(TRIM('[6]Discharge'!M9)="","",IF(COUNT(O6)=0,"",IF(O6=1,(((10^K4)*('[6]Discharge'!M9^N4))/100),((10^K4)*('[6]Discharge'!M9^N4))))))</f>
        <v>20.912242112589816</v>
      </c>
      <c r="N11" s="56">
        <f>IF('[6]Discharge'!N9=0,0,IF(TRIM('[6]Discharge'!N9)="","",IF(COUNT(O6)=0,"",IF(O6=1,(((10^K4)*('[6]Discharge'!N9^N4))/100),((10^K4)*('[6]Discharge'!N9^N4))))))</f>
        <v>12.767463434736232</v>
      </c>
      <c r="O11" s="78">
        <f>IF(AND(C11="",D11="",E11="",F11="",G11="",H11="",I11="",J11="",K11="",L11="",M11="",N11=""),"",SUM(C11:N11))</f>
        <v>7643.958039020821</v>
      </c>
      <c r="P11" s="61"/>
      <c r="Q11" s="45"/>
    </row>
    <row r="12" spans="2:17" ht="21.75">
      <c r="B12" s="51">
        <v>2</v>
      </c>
      <c r="C12" s="56">
        <f>IF('[6]Discharge'!C10=0,0,IF(TRIM('[6]Discharge'!C10)="","",IF(COUNT(O6)=0,"",IF(O6=1,(((10^K4)*('[6]Discharge'!C10^N4))/100),((10^K4)*('[6]Discharge'!C10^N4))))))</f>
        <v>40.48693034586229</v>
      </c>
      <c r="D12" s="56">
        <f>IF('[6]Discharge'!D10=0,0,IF(TRIM('[6]Discharge'!D10)="","",IF(COUNT(O6)=0,"",IF(O6=1,(((10^K4)*('[6]Discharge'!D10^N4))/100),((10^K4)*('[6]Discharge'!D10^N4))))))</f>
        <v>18.38343727657758</v>
      </c>
      <c r="E12" s="56">
        <f>IF('[6]Discharge'!E10=0,0,IF(TRIM('[6]Discharge'!E10)="","",IF(COUNT(O6)=0,"",IF(O6=1,(((10^K4)*('[6]Discharge'!E10^N4))/100),((10^K4)*('[6]Discharge'!E10^N4))))))</f>
        <v>775.9763053165493</v>
      </c>
      <c r="F12" s="56">
        <f>IF('[6]Discharge'!F10=0,0,IF(TRIM('[6]Discharge'!F10)="","",IF(COUNT(O6)=0,"",IF(O6=1,(((10^K4)*('[6]Discharge'!F10^N4))/100),((10^K4)*('[6]Discharge'!F10^N4))))))</f>
        <v>5275.306763556986</v>
      </c>
      <c r="G12" s="56">
        <f>IF('[6]Discharge'!G10=0,0,IF(TRIM('[6]Discharge'!G10)="","",IF(COUNT(O6)=0,"",IF(O6=1,(((10^K4)*('[6]Discharge'!G10^N4))/100),((10^K4)*('[6]Discharge'!G10^N4))))))</f>
        <v>620.853236729076</v>
      </c>
      <c r="H12" s="56">
        <f>IF('[6]Discharge'!H10=0,0,IF(TRIM('[6]Discharge'!H10)="","",IF(COUNT(O6)=0,"",IF(O6=1,(((10^K4)*('[6]Discharge'!H10^N4))/100),((10^K4)*('[6]Discharge'!H10^N4))))))</f>
        <v>943.261772970971</v>
      </c>
      <c r="I12" s="56">
        <f>IF('[6]Discharge'!I10=0,0,IF(TRIM('[6]Discharge'!I10)="","",IF(COUNT(O6)=0,"",IF(O6=1,(((10^K4)*('[6]Discharge'!I10^N4))/100),((10^K4)*('[6]Discharge'!I10^N4))))))</f>
        <v>9381.777424902028</v>
      </c>
      <c r="J12" s="56">
        <f>IF('[6]Discharge'!J10=0,0,IF(TRIM('[6]Discharge'!J10)="","",IF(COUNT(O6)=0,"",IF(O6=1,(((10^K4)*('[6]Discharge'!J10^N4))/100),((10^K4)*('[6]Discharge'!J10^N4))))))</f>
        <v>244.9723971263185</v>
      </c>
      <c r="K12" s="56">
        <f>IF('[6]Discharge'!K10=0,0,IF(TRIM('[6]Discharge'!K10)="","",IF(COUNT(O6)=0,"",IF(O6=1,(((10^K4)*('[6]Discharge'!K10^N4))/100),((10^K4)*('[6]Discharge'!K10^N4))))))</f>
        <v>107.6630757665064</v>
      </c>
      <c r="L12" s="56">
        <f>IF('[6]Discharge'!L10=0,0,IF(TRIM('[6]Discharge'!L10)="","",IF(COUNT(O6)=0,"",IF(O6=1,(((10^K4)*('[6]Discharge'!L10^N4))/100),((10^K4)*('[6]Discharge'!L10^N4))))))</f>
        <v>42.58031821144348</v>
      </c>
      <c r="M12" s="56">
        <f>IF('[6]Discharge'!M10=0,0,IF(TRIM('[6]Discharge'!M10)="","",IF(COUNT(O6)=0,"",IF(O6=1,(((10^K4)*('[6]Discharge'!M10^N4))/100),((10^K4)*('[6]Discharge'!M10^N4))))))</f>
        <v>20.912242112589816</v>
      </c>
      <c r="N12" s="56">
        <f>IF('[6]Discharge'!N10=0,0,IF(TRIM('[6]Discharge'!N10)="","",IF(COUNT(O6)=0,"",IF(O6=1,(((10^K4)*('[6]Discharge'!N10^N4))/100),((10^K4)*('[6]Discharge'!N10^N4))))))</f>
        <v>12.767463434736232</v>
      </c>
      <c r="O12" s="78">
        <f aca="true" t="shared" si="0" ref="O12:O43">IF(AND(C12="",D12="",E12="",F12="",G12="",H12="",I12="",J12="",K12="",L12="",M12="",N12=""),"",SUM(C12:N12))</f>
        <v>17484.941367749645</v>
      </c>
      <c r="P12" s="61"/>
      <c r="Q12" s="45"/>
    </row>
    <row r="13" spans="2:17" ht="21.75">
      <c r="B13" s="51">
        <v>3</v>
      </c>
      <c r="C13" s="56">
        <f>IF('[6]Discharge'!C11=0,0,IF(TRIM('[6]Discharge'!C11)="","",IF(COUNT(O6)=0,"",IF(O6=1,(((10^K4)*('[6]Discharge'!C11^N4))/100),((10^K4)*('[6]Discharge'!C11^N4))))))</f>
        <v>38.597027158622204</v>
      </c>
      <c r="D13" s="56">
        <f>IF('[6]Discharge'!D11=0,0,IF(TRIM('[6]Discharge'!D11)="","",IF(COUNT(O6)=0,"",IF(O6=1,(((10^K4)*('[6]Discharge'!D11^N4))/100),((10^K4)*('[6]Discharge'!D11^N4))))))</f>
        <v>20.912242112589816</v>
      </c>
      <c r="E13" s="56">
        <f>IF('[6]Discharge'!E11=0,0,IF(TRIM('[6]Discharge'!E11)="","",IF(COUNT(O6)=0,"",IF(O6=1,(((10^K4)*('[6]Discharge'!E11^N4))/100),((10^K4)*('[6]Discharge'!E11^N4))))))</f>
        <v>293.8809047992494</v>
      </c>
      <c r="F13" s="56">
        <f>IF('[6]Discharge'!F11=0,0,IF(TRIM('[6]Discharge'!F11)="","",IF(COUNT(O6)=0,"",IF(O6=1,(((10^K4)*('[6]Discharge'!F11^N4))/100),((10^K4)*('[6]Discharge'!F11^N4))))))</f>
        <v>2643.146654924662</v>
      </c>
      <c r="G13" s="56">
        <f>IF('[6]Discharge'!G11=0,0,IF(TRIM('[6]Discharge'!G11)="","",IF(COUNT(O6)=0,"",IF(O6=1,(((10^K4)*('[6]Discharge'!G11^N4))/100),((10^K4)*('[6]Discharge'!G11^N4))))))</f>
        <v>551.116204210142</v>
      </c>
      <c r="H13" s="56">
        <f>IF('[6]Discharge'!H11=0,0,IF(TRIM('[6]Discharge'!H11)="","",IF(COUNT(O6)=0,"",IF(O6=1,(((10^K4)*('[6]Discharge'!H11^N4))/100),((10^K4)*('[6]Discharge'!H11^N4))))))</f>
        <v>1171.2815663955255</v>
      </c>
      <c r="I13" s="56">
        <f>IF('[6]Discharge'!I11=0,0,IF(TRIM('[6]Discharge'!I11)="","",IF(COUNT(O6)=0,"",IF(O6=1,(((10^K4)*('[6]Discharge'!I11^N4))/100),((10^K4)*('[6]Discharge'!I11^N4))))))</f>
        <v>16586.474421283674</v>
      </c>
      <c r="J13" s="56">
        <f>IF('[6]Discharge'!J11=0,0,IF(TRIM('[6]Discharge'!J11)="","",IF(COUNT(O6)=0,"",IF(O6=1,(((10^K4)*('[6]Discharge'!J11^N4))/100),((10^K4)*('[6]Discharge'!J11^N4))))))</f>
        <v>232.78821348200427</v>
      </c>
      <c r="K13" s="56">
        <f>IF('[6]Discharge'!K11=0,0,IF(TRIM('[6]Discharge'!K11)="","",IF(COUNT(O6)=0,"",IF(O6=1,(((10^K4)*('[6]Discharge'!K11^N4))/100),((10^K4)*('[6]Discharge'!K11^N4))))))</f>
        <v>103.7585435059353</v>
      </c>
      <c r="L13" s="56">
        <f>IF('[6]Discharge'!L11=0,0,IF(TRIM('[6]Discharge'!L11)="","",IF(COUNT(O6)=0,"",IF(O6=1,(((10^K4)*('[6]Discharge'!L11^N4))/100),((10^K4)*('[6]Discharge'!L11^N4))))))</f>
        <v>40.48693034586229</v>
      </c>
      <c r="M13" s="56">
        <f>IF('[6]Discharge'!M11=0,0,IF(TRIM('[6]Discharge'!M11)="","",IF(COUNT(O6)=0,"",IF(O6=1,(((10^K4)*('[6]Discharge'!M11^N4))/100),((10^K4)*('[6]Discharge'!M11^N4))))))</f>
        <v>22.237045691843843</v>
      </c>
      <c r="N13" s="56">
        <f>IF('[6]Discharge'!N11=0,0,IF(TRIM('[6]Discharge'!N11)="","",IF(COUNT(O6)=0,"",IF(O6=1,(((10^K4)*('[6]Discharge'!N11^N4))/100),((10^K4)*('[6]Discharge'!N11^N4))))))</f>
        <v>12.767463434736232</v>
      </c>
      <c r="O13" s="78">
        <f t="shared" si="0"/>
        <v>21717.44721734484</v>
      </c>
      <c r="P13" s="61"/>
      <c r="Q13" s="45"/>
    </row>
    <row r="14" spans="2:17" ht="21.75">
      <c r="B14" s="51">
        <v>4</v>
      </c>
      <c r="C14" s="56">
        <f>IF('[6]Discharge'!C12=0,0,IF(TRIM('[6]Discharge'!C12)="","",IF(COUNT(O6)=0,"",IF(O6=1,(((10^K4)*('[6]Discharge'!C12^N4))/100),((10^K4)*('[6]Discharge'!C12^N4))))))</f>
        <v>28.19702020062284</v>
      </c>
      <c r="D14" s="56">
        <f>IF('[6]Discharge'!D12=0,0,IF(TRIM('[6]Discharge'!D12)="","",IF(COUNT(O6)=0,"",IF(O6=1,(((10^K4)*('[6]Discharge'!D12^N4))/100),((10^K4)*('[6]Discharge'!D12^N4))))))</f>
        <v>17.17949218833302</v>
      </c>
      <c r="E14" s="56">
        <f>IF('[6]Discharge'!E12=0,0,IF(TRIM('[6]Discharge'!E12)="","",IF(COUNT(O6)=0,"",IF(O6=1,(((10^K4)*('[6]Discharge'!E12^N4))/100),((10^K4)*('[6]Discharge'!E12^N4))))))</f>
        <v>192.56632272753117</v>
      </c>
      <c r="F14" s="56">
        <f>IF('[6]Discharge'!F12=0,0,IF(TRIM('[6]Discharge'!F12)="","",IF(COUNT(O6)=0,"",IF(O6=1,(((10^K4)*('[6]Discharge'!F12^N4))/100),((10^K4)*('[6]Discharge'!F12^N4))))))</f>
        <v>4938.896894174348</v>
      </c>
      <c r="G14" s="56">
        <f>IF('[6]Discharge'!G12=0,0,IF(TRIM('[6]Discharge'!G12)="","",IF(COUNT(O6)=0,"",IF(O6=1,(((10^K4)*('[6]Discharge'!G12^N4))/100),((10^K4)*('[6]Discharge'!G12^N4))))))</f>
        <v>428.61736362584116</v>
      </c>
      <c r="H14" s="56">
        <f>IF('[6]Discharge'!H12=0,0,IF(TRIM('[6]Discharge'!H12)="","",IF(COUNT(O6)=0,"",IF(O6=1,(((10^K4)*('[6]Discharge'!H12^N4))/100),((10^K4)*('[6]Discharge'!H12^N4))))))</f>
        <v>805.1911229198662</v>
      </c>
      <c r="I14" s="56">
        <f>IF('[6]Discharge'!I12=0,0,IF(TRIM('[6]Discharge'!I12)="","",IF(COUNT(O6)=0,"",IF(O6=1,(((10^K4)*('[6]Discharge'!I12^N4))/100),((10^K4)*('[6]Discharge'!I12^N4))))))</f>
        <v>6243.640434343689</v>
      </c>
      <c r="J14" s="56">
        <f>IF('[6]Discharge'!J12=0,0,IF(TRIM('[6]Discharge'!J12)="","",IF(COUNT(O6)=0,"",IF(O6=1,(((10^K4)*('[6]Discharge'!J12^N4))/100),((10^K4)*('[6]Discharge'!J12^N4))))))</f>
        <v>220.91153416751933</v>
      </c>
      <c r="K14" s="56">
        <f>IF('[6]Discharge'!K12=0,0,IF(TRIM('[6]Discharge'!K12)="","",IF(COUNT(O6)=0,"",IF(O6=1,(((10^K4)*('[6]Discharge'!K12^N4))/100),((10^K4)*('[6]Discharge'!K12^N4))))))</f>
        <v>99.92536062173086</v>
      </c>
      <c r="L14" s="56">
        <f>IF('[6]Discharge'!L12=0,0,IF(TRIM('[6]Discharge'!L12)="","",IF(COUNT(O6)=0,"",IF(O6=1,(((10^K4)*('[6]Discharge'!L12^N4))/100),((10^K4)*('[6]Discharge'!L12^N4))))))</f>
        <v>40.48693034586229</v>
      </c>
      <c r="M14" s="56">
        <f>IF('[6]Discharge'!M12=0,0,IF(TRIM('[6]Discharge'!M12)="","",IF(COUNT(O6)=0,"",IF(O6=1,(((10^K4)*('[6]Discharge'!M12^N4))/100),((10^K4)*('[6]Discharge'!M12^N4))))))</f>
        <v>22.237045691843843</v>
      </c>
      <c r="N14" s="56">
        <f>IF('[6]Discharge'!N12=0,0,IF(TRIM('[6]Discharge'!N12)="","",IF(COUNT(O6)=0,"",IF(O6=1,(((10^K4)*('[6]Discharge'!N12^N4))/100),((10^K4)*('[6]Discharge'!N12^N4))))))</f>
        <v>12.767463434736232</v>
      </c>
      <c r="O14" s="78">
        <f t="shared" si="0"/>
        <v>13050.616984441924</v>
      </c>
      <c r="P14" s="61"/>
      <c r="Q14" s="45"/>
    </row>
    <row r="15" spans="2:17" ht="21.75">
      <c r="B15" s="51">
        <v>5</v>
      </c>
      <c r="C15" s="56">
        <f>IF('[6]Discharge'!C13=0,0,IF(TRIM('[6]Discharge'!C13)="","",IF(COUNT(O6)=0,"",IF(O6=1,(((10^K4)*('[6]Discharge'!C13^N4))/100),(((10^K4)*('[6]Discharge'!C13^N4)))))))</f>
        <v>22.237045691843843</v>
      </c>
      <c r="D15" s="56">
        <f>IF('[6]Discharge'!D13=0,0,IF(TRIM('[6]Discharge'!D13)="","",IF(COUNT(O6)=0,"",IF(O6=1,(((10^K4)*('[6]Discharge'!D13^N4))/100),((10^K4)*('[6]Discharge'!D13^N4))))))</f>
        <v>13.809844285939612</v>
      </c>
      <c r="E15" s="56">
        <f>IF('[6]Discharge'!E13=0,0,IF(TRIM('[6]Discharge'!E13)="","",IF(COUNT(O6)=0,"",IF(O6=1,(((10^K4)*('[6]Discharge'!E13^N4))/100),((10^K4)*('[6]Discharge'!E13^N4))))))</f>
        <v>141.6565736024621</v>
      </c>
      <c r="F15" s="56">
        <f>IF('[6]Discharge'!F13=0,0,IF(TRIM('[6]Discharge'!F13)="","",IF(COUNT(O6)=0,"",IF(O6=1,(((10^K4)*('[6]Discharge'!F13^N4))/100),((10^K4)*('[6]Discharge'!F13^N4))))))</f>
        <v>1911.6285034674274</v>
      </c>
      <c r="G15" s="56">
        <f>IF('[6]Discharge'!G13=0,0,IF(TRIM('[6]Discharge'!G13)="","",IF(COUNT(O6)=0,"",IF(O6=1,(((10^K4)*('[6]Discharge'!G13^N4))/100),((10^K4)*('[6]Discharge'!G13^N4))))))</f>
        <v>775.9763053165493</v>
      </c>
      <c r="H15" s="56">
        <f>IF('[6]Discharge'!H13=0,0,IF(TRIM('[6]Discharge'!H13)="","",IF(COUNT(O6)=0,"",IF(O6=1,(((10^K4)*('[6]Discharge'!H13^N4))/100),((10^K4)*('[6]Discharge'!H13^N4))))))</f>
        <v>819.998755834127</v>
      </c>
      <c r="I15" s="56">
        <f>IF('[6]Discharge'!I13=0,0,IF(TRIM('[6]Discharge'!I13)="","",IF(COUNT(O6)=0,"",IF(O6=1,(((10^K4)*('[6]Discharge'!I13^N4))/100),((10^K4)*('[6]Discharge'!I13^N4))))))</f>
        <v>4387.713595167391</v>
      </c>
      <c r="J15" s="56">
        <f>IF('[6]Discharge'!J13=0,0,IF(TRIM('[6]Discharge'!J13)="","",IF(COUNT(O6)=0,"",IF(O6=1,(((10^K4)*('[6]Discharge'!J13^N4))/100),((10^K4)*('[6]Discharge'!J13^N4))))))</f>
        <v>209.34253341872216</v>
      </c>
      <c r="K15" s="56">
        <f>IF('[6]Discharge'!K13=0,0,IF(TRIM('[6]Discharge'!K13)="","",IF(COUNT(O6)=0,"",IF(O6=1,(((10^K4)*('[6]Discharge'!K13^N4))/100),((10^K4)*('[6]Discharge'!K13^N4))))))</f>
        <v>92.62874286050236</v>
      </c>
      <c r="L15" s="56">
        <f>IF('[6]Discharge'!L13=0,0,IF(TRIM('[6]Discharge'!L13)="","",IF(COUNT(O6)=0,"",IF(O6=1,(((10^K4)*('[6]Discharge'!L13^N4))/100),((10^K4)*('[6]Discharge'!L13^N4))))))</f>
        <v>40.48693034586229</v>
      </c>
      <c r="M15" s="56">
        <f>IF('[6]Discharge'!M13=0,0,IF(TRIM('[6]Discharge'!M13)="","",IF(COUNT(O6)=0,"",IF(O6=1,(((10^K4)*('[6]Discharge'!M13^N4))/100),((10^K4)*('[6]Discharge'!M13^N4))))))</f>
        <v>22.237045691843843</v>
      </c>
      <c r="N15" s="56">
        <f>IF('[6]Discharge'!N13=0,0,IF(TRIM('[6]Discharge'!N13)="","",IF(COUNT(O6)=0,"",IF(O6=1,(((10^K4)*('[6]Discharge'!N13^N4))/100),((10^K4)*('[6]Discharge'!N13^N4))))))</f>
        <v>12.767463434736232</v>
      </c>
      <c r="O15" s="78">
        <f t="shared" si="0"/>
        <v>8450.483339117407</v>
      </c>
      <c r="P15" s="61"/>
      <c r="Q15" s="45"/>
    </row>
    <row r="16" spans="2:17" ht="21.75">
      <c r="B16" s="51">
        <v>6</v>
      </c>
      <c r="C16" s="56">
        <f>IF('[6]Discharge'!C14=0,0,IF(TRIM('[6]Discharge'!C14)="","",IF(COUNT(O6)=0,"",IF(O6=1,(((10^K4)*('[6]Discharge'!C14^N4))/100),((10^K4)*('[6]Discharge'!C14^N4))))))</f>
        <v>18.38343727657758</v>
      </c>
      <c r="D16" s="56">
        <f>IF('[6]Discharge'!D14=0,0,IF(TRIM('[6]Discharge'!D14)="","",IF(COUNT(O6)=0,"",IF(O6=1,(((10^K4)*('[6]Discharge'!D14^N4))/100),((10^K4)*('[6]Discharge'!D14^N4))))))</f>
        <v>11.765556292849192</v>
      </c>
      <c r="E16" s="56">
        <f>IF('[6]Discharge'!E14=0,0,IF(TRIM('[6]Discharge'!E14)="","",IF(COUNT(O6)=0,"",IF(O6=1,(((10^K4)*('[6]Discharge'!E14^N4))/100),((10^K4)*('[6]Discharge'!E14^N4))))))</f>
        <v>107.6630757665064</v>
      </c>
      <c r="F16" s="56">
        <f>IF('[6]Discharge'!F14=0,0,IF(TRIM('[6]Discharge'!F14)="","",IF(COUNT(O6)=0,"",IF(O6=1,(((10^K4)*('[6]Discharge'!F14^N4))/100),((10^K4)*('[6]Discharge'!F14^N4))))))</f>
        <v>896.0381165687478</v>
      </c>
      <c r="G16" s="56">
        <f>IF('[6]Discharge'!G14=0,0,IF(TRIM('[6]Discharge'!G14)="","",IF(COUNT(O6)=0,"",IF(O6=1,(((10^K4)*('[6]Discharge'!G14^N4))/100),((10^K4)*('[6]Discharge'!G14^N4))))))</f>
        <v>632.8753894643655</v>
      </c>
      <c r="H16" s="56">
        <f>IF('[6]Discharge'!H14=0,0,IF(TRIM('[6]Discharge'!H14)="","",IF(COUNT(O6)=0,"",IF(O6=1,(((10^K4)*('[6]Discharge'!H14^N4))/100),((10^K4)*('[6]Discharge'!H14^N4))))))</f>
        <v>1937.8016827695124</v>
      </c>
      <c r="I16" s="56">
        <f>IF('[6]Discharge'!I14=0,0,IF(TRIM('[6]Discharge'!I14)="","",IF(COUNT(O6)=0,"",IF(O6=1,(((10^K4)*('[6]Discharge'!I14^N4))/100),((10^K4)*('[6]Discharge'!I14^N4))))))</f>
        <v>3151.0368631367533</v>
      </c>
      <c r="J16" s="56">
        <f>IF('[6]Discharge'!J14=0,0,IF(TRIM('[6]Discharge'!J14)="","",IF(COUNT(O6)=0,"",IF(O6=1,(((10^K4)*('[6]Discharge'!J14^N4))/100),((10^K4)*('[6]Discharge'!J14^N4))))))</f>
        <v>198.08139031252156</v>
      </c>
      <c r="K16" s="56">
        <f>IF('[6]Discharge'!K14=0,0,IF(TRIM('[6]Discharge'!K14)="","",IF(COUNT(O6)=0,"",IF(O6=1,(((10^K4)*('[6]Discharge'!K14^N4))/100),((10^K4)*('[6]Discharge'!K14^N4))))))</f>
        <v>85.75560310211479</v>
      </c>
      <c r="L16" s="56">
        <f>IF('[6]Discharge'!L14=0,0,IF(TRIM('[6]Discharge'!L14)="","",IF(COUNT(O6)=0,"",IF(O6=1,(((10^K4)*('[6]Discharge'!L14^N4))/100),((10^K4)*('[6]Discharge'!L14^N4))))))</f>
        <v>38.597027158622204</v>
      </c>
      <c r="M16" s="56">
        <f>IF('[6]Discharge'!M14=0,0,IF(TRIM('[6]Discharge'!M14)="","",IF(COUNT(O6)=0,"",IF(O6=1,(((10^K4)*('[6]Discharge'!M14^N4))/100),((10^K4)*('[6]Discharge'!M14^N4))))))</f>
        <v>20.912242112589816</v>
      </c>
      <c r="N16" s="56">
        <f>IF('[6]Discharge'!N14=0,0,IF(TRIM('[6]Discharge'!N14)="","",IF(COUNT(O6)=0,"",IF(O6=1,(((10^K4)*('[6]Discharge'!N14^N4))/100),((10^K4)*('[6]Discharge'!N14^N4))))))</f>
        <v>12.767463434736232</v>
      </c>
      <c r="O16" s="78">
        <f t="shared" si="0"/>
        <v>7111.677847395897</v>
      </c>
      <c r="P16" s="61"/>
      <c r="Q16" s="45"/>
    </row>
    <row r="17" spans="2:17" ht="21.75">
      <c r="B17" s="51">
        <v>7</v>
      </c>
      <c r="C17" s="56">
        <f>IF('[6]Discharge'!C15=0,0,IF(TRIM('[6]Discharge'!C15)="","",IF(COUNT(O6)=0,"",IF(O6=1,(((10^K4)*('[6]Discharge'!C15^N4))/100),((10^K4)*('[6]Discharge'!C15^N4))))))</f>
        <v>18.38343727657758</v>
      </c>
      <c r="D17" s="56">
        <f>IF('[6]Discharge'!D15=0,0,IF(TRIM('[6]Discharge'!D15)="","",IF(COUNT(O6)=0,"",IF(O6=1,(((10^K4)*('[6]Discharge'!D15^N4))/100),((10^K4)*('[6]Discharge'!D15^N4))))))</f>
        <v>17.17949218833302</v>
      </c>
      <c r="E17" s="56">
        <f>IF('[6]Discharge'!E15=0,0,IF(TRIM('[6]Discharge'!E15)="","",IF(COUNT(O6)=0,"",IF(O6=1,(((10^K4)*('[6]Discharge'!E15^N4))/100),((10^K4)*('[6]Discharge'!E15^N4))))))</f>
        <v>85.75560310211479</v>
      </c>
      <c r="F17" s="56">
        <f>IF('[6]Discharge'!F15=0,0,IF(TRIM('[6]Discharge'!F15)="","",IF(COUNT(O6)=0,"",IF(O6=1,(((10^K4)*('[6]Discharge'!F15^N4))/100),((10^K4)*('[6]Discharge'!F15^N4))))))</f>
        <v>1606.4990738308434</v>
      </c>
      <c r="G17" s="56">
        <f>IF('[6]Discharge'!G15=0,0,IF(TRIM('[6]Discharge'!G15)="","",IF(COUNT(O6)=0,"",IF(O6=1,(((10^K4)*('[6]Discharge'!G15^N4))/100),((10^K4)*('[6]Discharge'!G15^N4))))))</f>
        <v>959.2695156797087</v>
      </c>
      <c r="H17" s="56">
        <f>IF('[6]Discharge'!H15=0,0,IF(TRIM('[6]Discharge'!H15)="","",IF(COUNT(O6)=0,"",IF(O6=1,(((10^K4)*('[6]Discharge'!H15^N4))/100),((10^K4)*('[6]Discharge'!H15^N4))))))</f>
        <v>1248.9456736374154</v>
      </c>
      <c r="I17" s="56">
        <f>IF('[6]Discharge'!I15=0,0,IF(TRIM('[6]Discharge'!I15)="","",IF(COUNT(O6)=0,"",IF(O6=1,(((10^K4)*('[6]Discharge'!I15^N4))/100),((10^K4)*('[6]Discharge'!I15^N4))))))</f>
        <v>2322.697037096623</v>
      </c>
      <c r="J17" s="56">
        <f>IF('[6]Discharge'!J15=0,0,IF(TRIM('[6]Discharge'!J15)="","",IF(COUNT(O6)=0,"",IF(O6=1,(((10^K4)*('[6]Discharge'!J15^N4))/100),((10^K4)*('[6]Discharge'!J15^N4))))))</f>
        <v>187.12828904056735</v>
      </c>
      <c r="K17" s="56">
        <f>IF('[6]Discharge'!K15=0,0,IF(TRIM('[6]Discharge'!K15)="","",IF(COUNT(O6)=0,"",IF(O6=1,(((10^K4)*('[6]Discharge'!K15^N4))/100),((10^K4)*('[6]Discharge'!K15^N4))))))</f>
        <v>79.14462886651346</v>
      </c>
      <c r="L17" s="56">
        <f>IF('[6]Discharge'!L15=0,0,IF(TRIM('[6]Discharge'!L15)="","",IF(COUNT(O6)=0,"",IF(O6=1,(((10^K4)*('[6]Discharge'!L15^N4))/100),((10^K4)*('[6]Discharge'!L15^N4))))))</f>
        <v>36.7518173448834</v>
      </c>
      <c r="M17" s="56">
        <f>IF('[6]Discharge'!M15=0,0,IF(TRIM('[6]Discharge'!M15)="","",IF(COUNT(O6)=0,"",IF(O6=1,(((10^K4)*('[6]Discharge'!M15^N4))/100),((10^K4)*('[6]Discharge'!M15^N4))))))</f>
        <v>20.912242112589816</v>
      </c>
      <c r="N17" s="56">
        <f>IF('[6]Discharge'!N15=0,0,IF(TRIM('[6]Discharge'!N15)="","",IF(COUNT(O6)=0,"",IF(O6=1,(((10^K4)*('[6]Discharge'!N15^N4))/100),((10^K4)*('[6]Discharge'!N15^N4))))))</f>
        <v>12.767463434736232</v>
      </c>
      <c r="O17" s="78">
        <f t="shared" si="0"/>
        <v>6595.434273610906</v>
      </c>
      <c r="P17" s="61"/>
      <c r="Q17" s="45"/>
    </row>
    <row r="18" spans="2:17" ht="21.75">
      <c r="B18" s="51">
        <v>8</v>
      </c>
      <c r="C18" s="56">
        <f>IF('[6]Discharge'!C16=0,0,IF(TRIM('[6]Discharge'!C16)="","",IF(COUNT(O6)=0,"",IF(O6=1,(((10^K4)*('[6]Discharge'!C16^N4))/100),((10^K4)*('[6]Discharge'!C16^N4))))))</f>
        <v>18.38343727657758</v>
      </c>
      <c r="D18" s="56">
        <f>IF('[6]Discharge'!D16=0,0,IF(TRIM('[6]Discharge'!D16)="","",IF(COUNT(O6)=0,"",IF(O6=1,(((10^K4)*('[6]Discharge'!D16^N4))/100),((10^K4)*('[6]Discharge'!D16^N4))))))</f>
        <v>85.75560310211479</v>
      </c>
      <c r="E18" s="56">
        <f>IF('[6]Discharge'!E16=0,0,IF(TRIM('[6]Discharge'!E16)="","",IF(COUNT(O6)=0,"",IF(O6=1,(((10^K4)*('[6]Discharge'!E16^N4))/100),((10^K4)*('[6]Discharge'!E16^N4))))))</f>
        <v>79.14462886651346</v>
      </c>
      <c r="F18" s="56">
        <f>IF('[6]Discharge'!F16=0,0,IF(TRIM('[6]Discharge'!F16)="","",IF(COUNT(O6)=0,"",IF(O6=1,(((10^K4)*('[6]Discharge'!F16^N4))/100),((10^K4)*('[6]Discharge'!F16^N4))))))</f>
        <v>9689.798461244705</v>
      </c>
      <c r="G18" s="56">
        <f>IF('[6]Discharge'!G16=0,0,IF(TRIM('[6]Discharge'!G16)="","",IF(COUNT(O6)=0,"",IF(O6=1,(((10^K4)*('[6]Discharge'!G16^N4))/100),((10^K4)*('[6]Discharge'!G16^N4))))))</f>
        <v>1171.2815663955255</v>
      </c>
      <c r="H18" s="56">
        <f>IF('[6]Discharge'!H16=0,0,IF(TRIM('[6]Discharge'!H16)="","",IF(COUNT(O6)=0,"",IF(O6=1,(((10^K4)*('[6]Discharge'!H16^N4))/100),((10^K4)*('[6]Discharge'!H16^N4))))))</f>
        <v>2017.3772498138637</v>
      </c>
      <c r="I18" s="56">
        <f>IF('[6]Discharge'!I16=0,0,IF(TRIM('[6]Discharge'!I16)="","",IF(COUNT(O6)=0,"",IF(O6=1,(((10^K4)*('[6]Discharge'!I16^N4))/100),((10^K4)*('[6]Discharge'!I16^N4))))))</f>
        <v>1861.526239966292</v>
      </c>
      <c r="J18" s="56">
        <f>IF('[6]Discharge'!J16=0,0,IF(TRIM('[6]Discharge'!J16)="","",IF(COUNT(O6)=0,"",IF(O6=1,(((10^K4)*('[6]Discharge'!J16^N4))/100),((10^K4)*('[6]Discharge'!J16^N4))))))</f>
        <v>176.48341920673792</v>
      </c>
      <c r="K18" s="56">
        <f>IF('[6]Discharge'!K16=0,0,IF(TRIM('[6]Discharge'!K16)="","",IF(COUNT(O6)=0,"",IF(O6=1,(((10^K4)*('[6]Discharge'!K16^N4))/100),((10^K4)*('[6]Discharge'!K16^N4))))))</f>
        <v>79.14462886651346</v>
      </c>
      <c r="L18" s="56">
        <f>IF('[6]Discharge'!L16=0,0,IF(TRIM('[6]Discharge'!L16)="","",IF(COUNT(O6)=0,"",IF(O6=1,(((10^K4)*('[6]Discharge'!L16^N4))/100),((10^K4)*('[6]Discharge'!L16^N4))))))</f>
        <v>36.7518173448834</v>
      </c>
      <c r="M18" s="56">
        <f>IF('[6]Discharge'!M16=0,0,IF(TRIM('[6]Discharge'!M16)="","",IF(COUNT(O6)=0,"",IF(O6=1,(((10^K4)*('[6]Discharge'!M16^N4))/100),((10^K4)*('[6]Discharge'!M16^N4))))))</f>
        <v>20.912242112589816</v>
      </c>
      <c r="N18" s="56">
        <f>IF('[6]Discharge'!N16=0,0,IF(TRIM('[6]Discharge'!N16)="","",IF(COUNT(O6)=0,"",IF(O6=1,(((10^K4)*('[6]Discharge'!N16^N4))/100),((10^K4)*('[6]Discharge'!N16^N4))))))</f>
        <v>12.767463434736232</v>
      </c>
      <c r="O18" s="78">
        <f t="shared" si="0"/>
        <v>15249.326757631054</v>
      </c>
      <c r="P18" s="61"/>
      <c r="Q18" s="45"/>
    </row>
    <row r="19" spans="2:17" ht="21.75">
      <c r="B19" s="51">
        <v>9</v>
      </c>
      <c r="C19" s="56">
        <f>IF('[6]Discharge'!C17=0,0,IF(TRIM('[6]Discharge'!C17)="","",IF(COUNT(O6)=0,"",IF(O6=1,(((10^K4)*('[6]Discharge'!C17^N4))/100),((10^K4)*('[6]Discharge'!C17^N4))))))</f>
        <v>17.17949218833302</v>
      </c>
      <c r="D19" s="56">
        <f>IF('[6]Discharge'!D17=0,0,IF(TRIM('[6]Discharge'!D17)="","",IF(COUNT(O6)=0,"",IF(O6=1,(((10^K4)*('[6]Discharge'!D17^N4))/100),((10^K4)*('[6]Discharge'!D17^N4))))))</f>
        <v>107.6630757665064</v>
      </c>
      <c r="E19" s="56">
        <f>IF('[6]Discharge'!E17=0,0,IF(TRIM('[6]Discharge'!E17)="","",IF(COUNT(O6)=0,"",IF(O6=1,(((10^K4)*('[6]Discharge'!E17^N4))/100),((10^K4)*('[6]Discharge'!E17^N4))))))</f>
        <v>72.79604779366655</v>
      </c>
      <c r="F19" s="56">
        <f>IF('[6]Discharge'!F17=0,0,IF(TRIM('[6]Discharge'!F17)="","",IF(COUNT(O6)=0,"",IF(O6=1,(((10^K4)*('[6]Discharge'!F17^N4))/100),((10^K4)*('[6]Discharge'!F17^N4))))))</f>
        <v>2071.307397227602</v>
      </c>
      <c r="G19" s="56">
        <f>IF('[6]Discharge'!G17=0,0,IF(TRIM('[6]Discharge'!G17)="","",IF(COUNT(O6)=0,"",IF(O6=1,(((10^K4)*('[6]Discharge'!G17^N4))/100),((10^K4)*('[6]Discharge'!G17^N4))))))</f>
        <v>1606.4990738308434</v>
      </c>
      <c r="H19" s="56">
        <f>IF('[6]Discharge'!H17=0,0,IF(TRIM('[6]Discharge'!H17)="","",IF(COUNT(O6)=0,"",IF(O6=1,(((10^K4)*('[6]Discharge'!H17^N4))/100),((10^K4)*('[6]Discharge'!H17^N4))))))</f>
        <v>1518.3697206955667</v>
      </c>
      <c r="I19" s="56">
        <f>IF('[6]Discharge'!I17=0,0,IF(TRIM('[6]Discharge'!I17)="","",IF(COUNT(O6)=0,"",IF(O6=1,(((10^K4)*('[6]Discharge'!I17^N4))/100),((10^K4)*('[6]Discharge'!I17^N4))))))</f>
        <v>2017.3772498138637</v>
      </c>
      <c r="J19" s="56">
        <f>IF('[6]Discharge'!J17=0,0,IF(TRIM('[6]Discharge'!J17)="","",IF(COUNT(O6)=0,"",IF(O6=1,(((10^K4)*('[6]Discharge'!J17^N4))/100),((10^K4)*('[6]Discharge'!J17^N4))))))</f>
        <v>171.27663188940642</v>
      </c>
      <c r="K19" s="56">
        <f>IF('[6]Discharge'!K17=0,0,IF(TRIM('[6]Discharge'!K17)="","",IF(COUNT(O6)=0,"",IF(O6=1,(((10^K4)*('[6]Discharge'!K17^N4))/100),((10^K4)*('[6]Discharge'!K17^N4))))))</f>
        <v>75.9375245827214</v>
      </c>
      <c r="L19" s="56">
        <f>IF('[6]Discharge'!L17=0,0,IF(TRIM('[6]Discharge'!L17)="","",IF(COUNT(O6)=0,"",IF(O6=1,(((10^K4)*('[6]Discharge'!L17^N4))/100),((10^K4)*('[6]Discharge'!L17^N4))))))</f>
        <v>34.95132459356816</v>
      </c>
      <c r="M19" s="56">
        <f>IF('[6]Discharge'!M17=0,0,IF(TRIM('[6]Discharge'!M17)="","",IF(COUNT(O6)=0,"",IF(O6=1,(((10^K4)*('[6]Discharge'!M17^N4))/100),((10^K4)*('[6]Discharge'!M17^N4))))))</f>
        <v>20.912242112589816</v>
      </c>
      <c r="N19" s="56">
        <f>IF('[6]Discharge'!N17=0,0,IF(TRIM('[6]Discharge'!N17)="","",IF(COUNT(O6)=0,"",IF(O6=1,(((10^K4)*('[6]Discharge'!N17^N4))/100),((10^K4)*('[6]Discharge'!N17^N4))))))</f>
        <v>12.767463434736232</v>
      </c>
      <c r="O19" s="78">
        <f t="shared" si="0"/>
        <v>7727.037243929403</v>
      </c>
      <c r="P19" s="61"/>
      <c r="Q19" s="45"/>
    </row>
    <row r="20" spans="2:17" ht="21.75">
      <c r="B20" s="51">
        <v>10</v>
      </c>
      <c r="C20" s="56">
        <f>IF('[6]Discharge'!C18=0,0,IF(TRIM('[6]Discharge'!C18)="","",IF(COUNT(O6)=0,"",IF(O6=1,(((10^K4)*('[6]Discharge'!C18^N4))/100),((10^K4)*('[6]Discharge'!C18^N4))))))</f>
        <v>17.17949218833302</v>
      </c>
      <c r="D20" s="56">
        <f>IF('[6]Discharge'!D18=0,0,IF(TRIM('[6]Discharge'!D18)="","",IF(COUNT(O6)=0,"",IF(O6=1,(((10^K4)*('[6]Discharge'!D18^N4))/100),((10^K4)*('[6]Discharge'!D18^N4))))))</f>
        <v>89.15941615601665</v>
      </c>
      <c r="E20" s="56">
        <f>IF('[6]Discharge'!E18=0,0,IF(TRIM('[6]Discharge'!E18)="","",IF(COUNT(O6)=0,"",IF(O6=1,(((10^K4)*('[6]Discharge'!E18^N4))/100),((10^K4)*('[6]Discharge'!E18^N4))))))</f>
        <v>63.76568575038931</v>
      </c>
      <c r="F20" s="56">
        <f>IF('[6]Discharge'!F18=0,0,IF(TRIM('[6]Discharge'!F18)="","",IF(COUNT(O6)=0,"",IF(O6=1,(((10^K4)*('[6]Discharge'!F18^N4))/100),((10^K4)*('[6]Discharge'!F18^N4))))))</f>
        <v>1329.0748235791045</v>
      </c>
      <c r="G20" s="56">
        <f>IF('[6]Discharge'!G18=0,0,IF(TRIM('[6]Discharge'!G18)="","",IF(COUNT(O6)=0,"",IF(O6=1,(((10^K4)*('[6]Discharge'!G18^N4))/100),((10^K4)*('[6]Discharge'!G18^N4))))))</f>
        <v>1628.9155851994265</v>
      </c>
      <c r="H20" s="56">
        <f>IF('[6]Discharge'!H18=0,0,IF(TRIM('[6]Discharge'!H18)="","",IF(COUNT(O6)=0,"",IF(O6=1,(((10^K4)*('[6]Discharge'!H18^N4))/100),((10^K4)*('[6]Discharge'!H18^N4))))))</f>
        <v>2098.5363261949947</v>
      </c>
      <c r="I20" s="56">
        <f>IF('[6]Discharge'!I18=0,0,IF(TRIM('[6]Discharge'!I18)="","",IF(COUNT(O6)=0,"",IF(O6=1,(((10^K4)*('[6]Discharge'!I18^N4))/100),((10^K4)*('[6]Discharge'!I18^N4))))))</f>
        <v>3540.809107889653</v>
      </c>
      <c r="J20" s="56">
        <f>IF('[6]Discharge'!J18=0,0,IF(TRIM('[6]Discharge'!J18)="","",IF(COUNT(O6)=0,"",IF(O6=1,(((10^K4)*('[6]Discharge'!J18^N4))/100),((10^K4)*('[6]Discharge'!J18^N4))))))</f>
        <v>161.09447736422257</v>
      </c>
      <c r="K20" s="56">
        <f>IF('[6]Discharge'!K18=0,0,IF(TRIM('[6]Discharge'!K18)="","",IF(COUNT(O6)=0,"",IF(O6=1,(((10^K4)*('[6]Discharge'!K18^N4))/100),((10^K4)*('[6]Discharge'!K18^N4))))))</f>
        <v>72.79604779366655</v>
      </c>
      <c r="L20" s="56">
        <f>IF('[6]Discharge'!L18=0,0,IF(TRIM('[6]Discharge'!L18)="","",IF(COUNT(O6)=0,"",IF(O6=1,(((10^K4)*('[6]Discharge'!L18^N4))/100),((10^K4)*('[6]Discharge'!L18^N4))))))</f>
        <v>34.95132459356816</v>
      </c>
      <c r="M20" s="56">
        <f>IF('[6]Discharge'!M18=0,0,IF(TRIM('[6]Discharge'!M18)="","",IF(COUNT(O6)=0,"",IF(O6=1,(((10^K4)*('[6]Discharge'!M18^N4))/100),((10^K4)*('[6]Discharge'!M18^N4))))))</f>
        <v>19.627696768488132</v>
      </c>
      <c r="N20" s="56">
        <f>IF('[6]Discharge'!N18=0,0,IF(TRIM('[6]Discharge'!N18)="","",IF(COUNT(O6)=0,"",IF(O6=1,(((10^K4)*('[6]Discharge'!N18^N4))/100),((10^K4)*('[6]Discharge'!N18^N4))))))</f>
        <v>11.765556292849192</v>
      </c>
      <c r="O20" s="78">
        <f t="shared" si="0"/>
        <v>9067.675539770711</v>
      </c>
      <c r="P20" s="61"/>
      <c r="Q20" s="45"/>
    </row>
    <row r="21" spans="2:17" ht="21.75">
      <c r="B21" s="5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78"/>
      <c r="P21" s="61"/>
      <c r="Q21" s="45"/>
    </row>
    <row r="22" spans="2:17" ht="21.75">
      <c r="B22" s="51">
        <v>11</v>
      </c>
      <c r="C22" s="56">
        <f>IF('[6]Discharge'!C20=0,0,IF(TRIM('[6]Discharge'!C20)="","",IF(COUNT(O6)=0,"",IF(O6=1,(((10^K4)*('[6]Discharge'!C20^N4))/100),((10^K4)*('[6]Discharge'!C20^N4))))))</f>
        <v>17.17949218833302</v>
      </c>
      <c r="D22" s="56">
        <f>IF('[6]Discharge'!D20=0,0,IF(TRIM('[6]Discharge'!D20)="","",IF(COUNT(O6)=0,"",IF(O6=1,(((10^K4)*('[6]Discharge'!D20^N4))/100),((10^K4)*('[6]Discharge'!D20^N4))))))</f>
        <v>66.71009736105977</v>
      </c>
      <c r="E22" s="56">
        <f>IF('[6]Discharge'!E20=0,0,IF(TRIM('[6]Discharge'!E20)="","",IF(COUNT(O6)=0,"",IF(O6=1,(((10^K4)*('[6]Discharge'!E20^N4))/100),((10^K4)*('[6]Discharge'!E20^N4))))))</f>
        <v>66.71009736105977</v>
      </c>
      <c r="F22" s="56">
        <f>IF('[6]Discharge'!F20=0,0,IF(TRIM('[6]Discharge'!F20)="","",IF(COUNT(O6)=0,"",IF(O6=1,(((10^K4)*('[6]Discharge'!F20^N4))/100),((10^K4)*('[6]Discharge'!F20^N4))))))</f>
        <v>1209.805383972921</v>
      </c>
      <c r="G22" s="56">
        <f>IF('[6]Discharge'!G20=0,0,IF(TRIM('[6]Discharge'!G20)="","",IF(COUNT(O6)=0,"",IF(O6=1,(((10^K4)*('[6]Discharge'!G20^N4))/100),((10^K4)*('[6]Discharge'!G20^N4))))))</f>
        <v>1813.7762012476992</v>
      </c>
      <c r="H22" s="56">
        <f>IF('[6]Discharge'!H20=0,0,IF(TRIM('[6]Discharge'!H20)="","",IF(COUNT(O6)=0,"",IF(O6=1,(((10^K4)*('[6]Discharge'!H20^N4))/100),((10^K4)*('[6]Discharge'!H20^N4))))))</f>
        <v>2574.1942329871463</v>
      </c>
      <c r="I22" s="56">
        <f>IF('[6]Discharge'!I20=0,0,IF(TRIM('[6]Discharge'!I20)="","",IF(COUNT(O6)=0,"",IF(O6=1,(((10^K4)*('[6]Discharge'!I20^N4))/100),((10^K4)*('[6]Discharge'!I20^N4))))))</f>
        <v>2677.960880905368</v>
      </c>
      <c r="J22" s="56">
        <f>IF('[6]Discharge'!J20=0,0,IF(TRIM('[6]Discharge'!J20)="","",IF(COUNT(O6)=0,"",IF(O6=1,(((10^K4)*('[6]Discharge'!J20^N4))/100),((10^K4)*('[6]Discharge'!J20^N4))))))</f>
        <v>156.1191613047665</v>
      </c>
      <c r="K22" s="56">
        <f>IF('[6]Discharge'!K20=0,0,IF(TRIM('[6]Discharge'!K20)="","",IF(COUNT(O6)=0,"",IF(O6=1,(((10^K4)*('[6]Discharge'!K20^N4))/100),((10^K4)*('[6]Discharge'!K20^N4))))))</f>
        <v>72.79604779366655</v>
      </c>
      <c r="L22" s="56">
        <f>IF('[6]Discharge'!L20=0,0,IF(TRIM('[6]Discharge'!L20)="","",IF(COUNT(O6)=0,"",IF(O6=1,(((10^K4)*('[6]Discharge'!L20^N4))/100),((10^K4)*('[6]Discharge'!L20^N4))))))</f>
        <v>34.95132459356816</v>
      </c>
      <c r="M22" s="56">
        <f>IF('[6]Discharge'!M20=0,0,IF(TRIM('[6]Discharge'!M20)="","",IF(COUNT(O6)=0,"",IF(O6=1,(((10^K4)*('[6]Discharge'!M20^N4))/100),((10^K4)*('[6]Discharge'!M20^N4))))))</f>
        <v>17.17949218833302</v>
      </c>
      <c r="N22" s="56">
        <f>IF('[6]Discharge'!N20=0,0,IF(TRIM('[6]Discharge'!N20)="","",IF(COUNT(O6)=0,"",IF(O6=1,(((10^K4)*('[6]Discharge'!N20^N4))/100),((10^K4)*('[6]Discharge'!N20^N4))))))</f>
        <v>11.765556292849192</v>
      </c>
      <c r="O22" s="78">
        <f t="shared" si="0"/>
        <v>8719.147968196772</v>
      </c>
      <c r="P22" s="61"/>
      <c r="Q22" s="45"/>
    </row>
    <row r="23" spans="2:17" ht="21.75">
      <c r="B23" s="51">
        <v>12</v>
      </c>
      <c r="C23" s="56">
        <f>IF('[6]Discharge'!C21=0,0,IF(TRIM('[6]Discharge'!C21)="","",IF(COUNT(O6)=0,"",IF(O6=1,(((10^K4)*('[6]Discharge'!C21^N4))/100),((10^K4)*('[6]Discharge'!C21^N4))))))</f>
        <v>16.01589105439988</v>
      </c>
      <c r="D23" s="56">
        <f>IF('[6]Discharge'!D21=0,0,IF(TRIM('[6]Discharge'!D21)="","",IF(COUNT(O6)=0,"",IF(O6=1,(((10^K4)*('[6]Discharge'!D21^N4))/100),((10^K4)*('[6]Discharge'!D21^N4))))))</f>
        <v>181.76731312356222</v>
      </c>
      <c r="E23" s="56">
        <f>IF('[6]Discharge'!E21=0,0,IF(TRIM('[6]Discharge'!E21)="","",IF(COUNT(O6)=0,"",IF(O6=1,(((10^K4)*('[6]Discharge'!E21^N4))/100),((10^K4)*('[6]Discharge'!E21^N4))))))</f>
        <v>61.20362886366324</v>
      </c>
      <c r="F23" s="56">
        <f>IF('[6]Discharge'!F21=0,0,IF(TRIM('[6]Discharge'!F21)="","",IF(COUNT(O6)=0,"",IF(O6=1,(((10^K4)*('[6]Discharge'!F21^N4))/100),((10^K4)*('[6]Discharge'!F21^N4))))))</f>
        <v>991.6846411345145</v>
      </c>
      <c r="G23" s="56">
        <f>IF('[6]Discharge'!G21=0,0,IF(TRIM('[6]Discharge'!G21)="","",IF(COUNT(O6)=0,"",IF(O6=1,(((10^K4)*('[6]Discharge'!G21^N4))/100),((10^K4)*('[6]Discharge'!G21^N4))))))</f>
        <v>19877.848560122005</v>
      </c>
      <c r="H23" s="56">
        <f>IF('[6]Discharge'!H21=0,0,IF(TRIM('[6]Discharge'!H21)="","",IF(COUNT(O6)=0,"",IF(O6=1,(((10^K4)*('[6]Discharge'!H21^N4))/100),((10^K4)*('[6]Discharge'!H21^N4))))))</f>
        <v>1651.4857194991566</v>
      </c>
      <c r="I23" s="56">
        <f>IF('[6]Discharge'!I21=0,0,IF(TRIM('[6]Discharge'!I21)="","",IF(COUNT(O6)=0,"",IF(O6=1,(((10^K4)*('[6]Discharge'!I21^N4))/100),((10^K4)*('[6]Discharge'!I21^N4))))))</f>
        <v>1651.4857194991566</v>
      </c>
      <c r="J23" s="56">
        <f>IF('[6]Discharge'!J21=0,0,IF(TRIM('[6]Discharge'!J21)="","",IF(COUNT(O6)=0,"",IF(O6=1,(((10^K4)*('[6]Discharge'!J21^N4))/100),((10^K4)*('[6]Discharge'!J21^N4))))))</f>
        <v>151.22105416694438</v>
      </c>
      <c r="K23" s="56">
        <f>IF('[6]Discharge'!K21=0,0,IF(TRIM('[6]Discharge'!K21)="","",IF(COUNT(O6)=0,"",IF(O6=1,(((10^K4)*('[6]Discharge'!K21^N4))/100),((10^K4)*('[6]Discharge'!K21^N4))))))</f>
        <v>69.7202284974655</v>
      </c>
      <c r="L23" s="56">
        <f>IF('[6]Discharge'!L21=0,0,IF(TRIM('[6]Discharge'!L21)="","",IF(COUNT(O6)=0,"",IF(O6=1,(((10^K4)*('[6]Discharge'!L21^N4))/100),((10^K4)*('[6]Discharge'!L21^N4))))))</f>
        <v>34.95132459356816</v>
      </c>
      <c r="M23" s="56">
        <f>IF('[6]Discharge'!M21=0,0,IF(TRIM('[6]Discharge'!M21)="","",IF(COUNT(O6)=0,"",IF(O6=1,(((10^K4)*('[6]Discharge'!M21^N4))/100),((10^K4)*('[6]Discharge'!M21^N4))))))</f>
        <v>17.17949218833302</v>
      </c>
      <c r="N23" s="56">
        <f>IF('[6]Discharge'!N21=0,0,IF(TRIM('[6]Discharge'!N21)="","",IF(COUNT(O6)=0,"",IF(O6=1,(((10^K4)*('[6]Discharge'!N21^N4))/100),((10^K4)*('[6]Discharge'!N21^N4))))))</f>
        <v>11.765556292849192</v>
      </c>
      <c r="O23" s="78">
        <f t="shared" si="0"/>
        <v>24716.329129035617</v>
      </c>
      <c r="P23" s="61"/>
      <c r="Q23" s="45"/>
    </row>
    <row r="24" spans="2:17" ht="21.75">
      <c r="B24" s="51">
        <v>13</v>
      </c>
      <c r="C24" s="56">
        <f>IF('[6]Discharge'!C10=0,0,IF(TRIM('[6]Discharge'!C22)="","",IF(COUNT(O6)=0,"",IF(O6=1,(((10^K4)*('[6]Discharge'!C22^N4))/100),((10^K4)*('[6]Discharge'!C22^N4))))))</f>
        <v>12.767463434736232</v>
      </c>
      <c r="D24" s="56">
        <f>IF('[6]Discharge'!D22=0,0,IF(TRIM('[6]Discharge'!D22)="","",IF(COUNT(O6)=0,"",IF(O6=1,(((10^K4)*('[6]Discharge'!D22^N4))/100),((10^K4)*('[6]Discharge'!D22^N4))))))</f>
        <v>119.8044864290276</v>
      </c>
      <c r="E24" s="56">
        <f>IF('[6]Discharge'!E22=0,0,IF(TRIM('[6]Discharge'!E22)="","",IF(COUNT(O6)=0,"",IF(O6=1,(((10^K4)*('[6]Discharge'!E22^N4))/100),((10^K4)*('[6]Discharge'!E22^N4))))))</f>
        <v>53.82940254677665</v>
      </c>
      <c r="F24" s="56">
        <f>IF('[6]Discharge'!F22=0,0,IF(TRIM('[6]Discharge'!F22)="","",IF(COUNT(O6)=0,"",IF(O6=1,(((10^K4)*('[6]Discharge'!F22^N4))/100),((10^K4)*('[6]Discharge'!F22^N4))))))</f>
        <v>1540.1715084062514</v>
      </c>
      <c r="G24" s="56">
        <f>IF('[6]Discharge'!G22=0,0,IF(TRIM('[6]Discharge'!G22)="","",IF(COUNT(O6)=0,"",IF(O6=1,(((10^K4)*('[6]Discharge'!G22^N4))/100),((10^K4)*('[6]Discharge'!G22^N4))))))</f>
        <v>44846.57831929614</v>
      </c>
      <c r="H24" s="56">
        <f>IF('[6]Discharge'!H22=0,0,IF(TRIM('[6]Discharge'!H22)="","",IF(COUNT(O6)=0,"",IF(O6=1,(((10^K4)*('[6]Discharge'!H22^N4))/100),((10^K4)*('[6]Discharge'!H22^N4))))))</f>
        <v>2643.146654924662</v>
      </c>
      <c r="I24" s="56">
        <f>IF('[6]Discharge'!I22=0,0,IF(TRIM('[6]Discharge'!I22)="","",IF(COUNT(O6)=0,"",IF(O6=1,(((10^K4)*('[6]Discharge'!I22^N4))/100),((10^K4)*('[6]Discharge'!I22^N4))))))</f>
        <v>1349.492078577329</v>
      </c>
      <c r="J24" s="56">
        <f>IF('[6]Discharge'!J22=0,0,IF(TRIM('[6]Discharge'!J22)="","",IF(COUNT(O6)=0,"",IF(O6=1,(((10^K4)*('[6]Discharge'!J22^N4))/100),((10^K4)*('[6]Discharge'!J22^N4))))))</f>
        <v>156.1191613047665</v>
      </c>
      <c r="K24" s="56">
        <f>IF('[6]Discharge'!K22=0,0,IF(TRIM('[6]Discharge'!K22)="","",IF(COUNT(O6)=0,"",IF(O6=1,(((10^K4)*('[6]Discharge'!K22^N4))/100),((10^K4)*('[6]Discharge'!K22^N4))))))</f>
        <v>66.71009736105977</v>
      </c>
      <c r="L24" s="56">
        <f>IF('[6]Discharge'!L22=0,0,IF(TRIM('[6]Discharge'!L22)="","",IF(COUNT(O6)=0,"",IF(O6=1,(((10^K4)*('[6]Discharge'!L22^N4))/100),((10^K4)*('[6]Discharge'!L22^N4))))))</f>
        <v>33.19557320819681</v>
      </c>
      <c r="M24" s="56">
        <f>IF('[6]Discharge'!M22=0,0,IF(TRIM('[6]Discharge'!M22)="","",IF(COUNT(O6)=0,"",IF(O6=1,(((10^K4)*('[6]Discharge'!M22^N4))/100),((10^K4)*('[6]Discharge'!M22^N4))))))</f>
        <v>18.38343727657758</v>
      </c>
      <c r="N24" s="56">
        <f>IF('[6]Discharge'!N22=0,0,IF(TRIM('[6]Discharge'!N22)="","",IF(COUNT(O6)=0,"",IF(O6=1,(((10^K4)*('[6]Discharge'!N22^N4))/100),((10^K4)*('[6]Discharge'!N22^N4))))))</f>
        <v>11.765556292849192</v>
      </c>
      <c r="O24" s="78">
        <f t="shared" si="0"/>
        <v>50851.96373905837</v>
      </c>
      <c r="P24" s="61"/>
      <c r="Q24" s="45"/>
    </row>
    <row r="25" spans="2:17" ht="21.75">
      <c r="B25" s="51">
        <v>14</v>
      </c>
      <c r="C25" s="56">
        <f>IF('[6]Discharge'!C10=0,0,IF(TRIM('[6]Discharge'!C23)="","",IF(COUNT(O6)=0,"",IF(O6=1,(((10^K4)*('[6]Discharge'!C23^N4))/100),((10^K4)*('[6]Discharge'!C23^N4))))))</f>
        <v>11.765556292849192</v>
      </c>
      <c r="D25" s="56">
        <f>IF('[6]Discharge'!D23=0,0,IF(TRIM('[6]Discharge'!D23)="","",IF(COUNT(O6)=0,"",IF(O6=1,(((10^K4)*('[6]Discharge'!D23^N4))/100),((10^K4)*('[6]Discharge'!D23^N4))))))</f>
        <v>209.34253341872216</v>
      </c>
      <c r="E25" s="56">
        <f>IF('[6]Discharge'!E23=0,0,IF(TRIM('[6]Discharge'!E23)="","",IF(COUNT(O6)=0,"",IF(O6=1,(((10^K4)*('[6]Discharge'!E23^N4))/100),((10^K4)*('[6]Discharge'!E23^N4))))))</f>
        <v>46.92360414093034</v>
      </c>
      <c r="F25" s="56">
        <f>IF('[6]Discharge'!F23=0,0,IF(TRIM('[6]Discharge'!F23)="","",IF(COUNT(O6)=0,"",IF(O6=1,(((10^K4)*('[6]Discharge'!F23^N4))/100),((10^K4)*('[6]Discharge'!F23^N4))))))</f>
        <v>2713.000407636189</v>
      </c>
      <c r="G25" s="56">
        <f>IF('[6]Discharge'!G23=0,0,IF(TRIM('[6]Discharge'!G23)="","",IF(COUNT(O6)=0,"",IF(O6=1,(((10^K4)*('[6]Discharge'!G23^N4))/100),((10^K4)*('[6]Discharge'!G23^N4))))))</f>
        <v>18256.35435703112</v>
      </c>
      <c r="H25" s="56">
        <f>IF('[6]Discharge'!H23=0,0,IF(TRIM('[6]Discharge'!H23)="","",IF(COUNT(O6)=0,"",IF(O6=1,(((10^K4)*('[6]Discharge'!H23^N4))/100),((10^K4)*('[6]Discharge'!H23^N4))))))</f>
        <v>1743.3020311618359</v>
      </c>
      <c r="I25" s="56">
        <f>IF('[6]Discharge'!I23=0,0,IF(TRIM('[6]Discharge'!I23)="","",IF(COUNT(O6)=0,"",IF(O6=1,(((10^K4)*('[6]Discharge'!I23^N4))/100),((10^K4)*('[6]Discharge'!I23^N4))))))</f>
        <v>1152.2509019407207</v>
      </c>
      <c r="J25" s="56">
        <f>IF('[6]Discharge'!J23=0,0,IF(TRIM('[6]Discharge'!J23)="","",IF(COUNT(O6)=0,"",IF(O6=1,(((10^K4)*('[6]Discharge'!J23^N4))/100),((10^K4)*('[6]Discharge'!J23^N4))))))</f>
        <v>151.22105416694438</v>
      </c>
      <c r="K25" s="56">
        <f>IF('[6]Discharge'!K23=0,0,IF(TRIM('[6]Discharge'!K23)="","",IF(COUNT(O6)=0,"",IF(O6=1,(((10^K4)*('[6]Discharge'!K23^N4))/100),((10^K4)*('[6]Discharge'!K23^N4))))))</f>
        <v>66.71009736105977</v>
      </c>
      <c r="L25" s="56">
        <f>IF('[6]Discharge'!L23=0,0,IF(TRIM('[6]Discharge'!L23)="","",IF(COUNT(O6)=0,"",IF(O6=1,(((10^K4)*('[6]Discharge'!L23^N4))/100),((10^K4)*('[6]Discharge'!L23^N4))))))</f>
        <v>33.19557320819681</v>
      </c>
      <c r="M25" s="56">
        <f>IF('[6]Discharge'!M23=0,0,IF(TRIM('[6]Discharge'!M23)="","",IF(COUNT(O6)=0,"",IF(O6=1,(((10^K4)*('[6]Discharge'!M23^N4))/100),((10^K4)*('[6]Discharge'!M23^N4))))))</f>
        <v>17.17949218833302</v>
      </c>
      <c r="N25" s="56">
        <f>IF('[6]Discharge'!N23=0,0,IF(TRIM('[6]Discharge'!N23)="","",IF(COUNT(O6)=0,"",IF(O6=1,(((10^K4)*('[6]Discharge'!N23^N4))/100),((10^K4)*('[6]Discharge'!N23^N4))))))</f>
        <v>12.767463434736232</v>
      </c>
      <c r="O25" s="78">
        <f t="shared" si="0"/>
        <v>24414.013071981633</v>
      </c>
      <c r="P25" s="61"/>
      <c r="Q25" s="45"/>
    </row>
    <row r="26" spans="2:17" ht="21.75">
      <c r="B26" s="51">
        <v>15</v>
      </c>
      <c r="C26" s="56">
        <f>IF('[6]Discharge'!C24=0,0,IF(TRIM('[6]Discharge'!C24)="","",IF(COUNT(O6)=0,"",IF(O6=1,(((10^K4)*('[6]Discharge'!C24^N4))/100),((10^K4)*('[6]Discharge'!C24^N4))))))</f>
        <v>11.765556292849192</v>
      </c>
      <c r="D26" s="56">
        <f>IF('[6]Discharge'!D24=0,0,IF(TRIM('[6]Discharge'!D24)="","",IF(COUNT(O6)=0,"",IF(O6=1,(((10^K4)*('[6]Discharge'!D24^N4))/100),((10^K4)*('[6]Discharge'!D24^N4))))))</f>
        <v>115.68607494002036</v>
      </c>
      <c r="E26" s="56">
        <f>IF('[6]Discharge'!E24=0,0,IF(TRIM('[6]Discharge'!E24)="","",IF(COUNT(O6)=0,"",IF(O6=1,(((10^K4)*('[6]Discharge'!E24^N4))/100),((10^K4)*('[6]Discharge'!E24^N4))))))</f>
        <v>49.17344741270835</v>
      </c>
      <c r="F26" s="56">
        <f>IF('[6]Discharge'!F24=0,0,IF(TRIM('[6]Discharge'!F24)="","",IF(COUNT(O6)=0,"",IF(O6=1,(((10^K4)*('[6]Discharge'!F24^N4))/100),((10^K4)*('[6]Discharge'!F24^N4))))))</f>
        <v>2608.5577615832385</v>
      </c>
      <c r="G26" s="56">
        <f>IF('[6]Discharge'!G24=0,0,IF(TRIM('[6]Discharge'!G24)="","",IF(COUNT(O6)=0,"",IF(O6=1,(((10^K4)*('[6]Discharge'!G24^N4))/100),((10^K4)*('[6]Discharge'!G24^N4))))))</f>
        <v>7568.234336803765</v>
      </c>
      <c r="H26" s="56">
        <f>IF('[6]Discharge'!H24=0,0,IF(TRIM('[6]Discharge'!H24)="","",IF(COUNT(O6)=0,"",IF(O6=1,(((10^K4)*('[6]Discharge'!H24^N4))/100),((10^K4)*('[6]Discharge'!H24^N4))))))</f>
        <v>1411.6673586146433</v>
      </c>
      <c r="I26" s="56">
        <f>IF('[6]Discharge'!I24=0,0,IF(TRIM('[6]Discharge'!I24)="","",IF(COUNT(O6)=0,"",IF(O6=1,(((10^K4)*('[6]Discharge'!I24^N4))/100),((10^K4)*('[6]Discharge'!I24^N4))))))</f>
        <v>959.2695156797087</v>
      </c>
      <c r="J26" s="56">
        <f>IF('[6]Discharge'!J24=0,0,IF(TRIM('[6]Discharge'!J24)="","",IF(COUNT(O6)=0,"",IF(O6=1,(((10^K4)*('[6]Discharge'!J24^N4))/100),((10^K4)*('[6]Discharge'!J24^N4))))))</f>
        <v>146.4001825759624</v>
      </c>
      <c r="K26" s="56">
        <f>IF('[6]Discharge'!K24=0,0,IF(TRIM('[6]Discharge'!K24)="","",IF(COUNT(O6)=0,"",IF(O6=1,(((10^K4)*('[6]Discharge'!K24^N4))/100),((10^K4)*('[6]Discharge'!K24^N4))))))</f>
        <v>63.76568575038931</v>
      </c>
      <c r="L26" s="56">
        <f>IF('[6]Discharge'!L24=0,0,IF(TRIM('[6]Discharge'!L24)="","",IF(COUNT(O6)=0,"",IF(O6=1,(((10^K4)*('[6]Discharge'!L24^N4))/100),((10^K4)*('[6]Discharge'!L24^N4))))))</f>
        <v>33.19557320819681</v>
      </c>
      <c r="M26" s="56">
        <f>IF('[6]Discharge'!M24=0,0,IF(TRIM('[6]Discharge'!M24)="","",IF(COUNT(O6)=0,"",IF(O6=1,(((10^K4)*('[6]Discharge'!M24^N4))/100),((10^K4)*('[6]Discharge'!M24^N4))))))</f>
        <v>16.01589105439988</v>
      </c>
      <c r="N26" s="56">
        <f>IF('[6]Discharge'!N24=0,0,IF(TRIM('[6]Discharge'!N24)="","",IF(COUNT(O6)=0,"",IF(O6=1,(((10^K4)*('[6]Discharge'!N24^N4))/100),((10^K4)*('[6]Discharge'!N24^N4))))))</f>
        <v>13.809844285939612</v>
      </c>
      <c r="O26" s="78">
        <f t="shared" si="0"/>
        <v>12997.54122820182</v>
      </c>
      <c r="P26" s="61"/>
      <c r="Q26" s="45"/>
    </row>
    <row r="27" spans="2:17" ht="21.75">
      <c r="B27" s="51">
        <v>16</v>
      </c>
      <c r="C27" s="56">
        <f>IF('[6]Discharge'!C25=0,0,IF(TRIM('[6]Discharge'!C25)="","",IF(COUNT(O6)=0,"",IF(O6=1,(((10^K4)*('[6]Discharge'!C25^N4))/100),((10^K4)*('[6]Discharge'!C25^N4))))))</f>
        <v>11.765556292849192</v>
      </c>
      <c r="D27" s="56">
        <f>IF('[6]Discharge'!D25=0,0,IF(TRIM('[6]Discharge'!D25)="","",IF(COUNT(O6)=0,"",IF(O6=1,(((10^K4)*('[6]Discharge'!D25^N4))/100),((10^K4)*('[6]Discharge'!D25^N4))))))</f>
        <v>111.63892890087818</v>
      </c>
      <c r="E27" s="56">
        <f>IF('[6]Discharge'!E25=0,0,IF(TRIM('[6]Discharge'!E25)="","",IF(COUNT(O6)=0,"",IF(O6=1,(((10^K4)*('[6]Discharge'!E25^N4))/100),((10^K4)*('[6]Discharge'!E25^N4))))))</f>
        <v>232.78821348200427</v>
      </c>
      <c r="F27" s="56">
        <f>IF('[6]Discharge'!F25=0,0,IF(TRIM('[6]Discharge'!F25)="","",IF(COUNT(O6)=0,"",IF(O6=1,(((10^K4)*('[6]Discharge'!F25^N4))/100),((10^K4)*('[6]Discharge'!F25^N4))))))</f>
        <v>2643.146654924662</v>
      </c>
      <c r="G27" s="56">
        <f>IF('[6]Discharge'!G25=0,0,IF(TRIM('[6]Discharge'!G25)="","",IF(COUNT(O6)=0,"",IF(O6=1,(((10^K4)*('[6]Discharge'!G25^N4))/100),((10^K4)*('[6]Discharge'!G25^N4))))))</f>
        <v>19877.848560122005</v>
      </c>
      <c r="H27" s="56">
        <f>IF('[6]Discharge'!H25=0,0,IF(TRIM('[6]Discharge'!H25)="","",IF(COUNT(O6)=0,"",IF(O6=1,(((10^K4)*('[6]Discharge'!H25^N4))/100),((10^K4)*('[6]Discharge'!H25^N4))))))</f>
        <v>1475.2273883903374</v>
      </c>
      <c r="I27" s="56">
        <f>IF('[6]Discharge'!I25=0,0,IF(TRIM('[6]Discharge'!I25)="","",IF(COUNT(O6)=0,"",IF(O6=1,(((10^K4)*('[6]Discharge'!I25^N4))/100),((10^K4)*('[6]Discharge'!I25^N4))))))</f>
        <v>819.998755834127</v>
      </c>
      <c r="J27" s="56">
        <f>IF('[6]Discharge'!J25=0,0,IF(TRIM('[6]Discharge'!J25)="","",IF(COUNT(O6)=0,"",IF(O6=1,(((10^K4)*('[6]Discharge'!J25^N4))/100),((10^K4)*('[6]Discharge'!J25^N4))))))</f>
        <v>176.48341920673792</v>
      </c>
      <c r="K27" s="56">
        <f>IF('[6]Discharge'!K25=0,0,IF(TRIM('[6]Discharge'!K25)="","",IF(COUNT(O6)=0,"",IF(O6=1,(((10^K4)*('[6]Discharge'!K25^N4))/100),((10^K4)*('[6]Discharge'!K25^N4))))))</f>
        <v>61.20362886366324</v>
      </c>
      <c r="L27" s="56">
        <f>IF('[6]Discharge'!L25=0,0,IF(TRIM('[6]Discharge'!L25)="","",IF(COUNT(O6)=0,"",IF(O6=1,(((10^K4)*('[6]Discharge'!L25^N4))/100),((10^K4)*('[6]Discharge'!L25^N4))))))</f>
        <v>31.4845881392723</v>
      </c>
      <c r="M27" s="56">
        <f>IF('[6]Discharge'!M25=0,0,IF(TRIM('[6]Discharge'!M25)="","",IF(COUNT(O6)=0,"",IF(O6=1,(((10^K4)*('[6]Discharge'!M25^N4))/100),((10^K4)*('[6]Discharge'!M25^N4))))))</f>
        <v>16.01589105439988</v>
      </c>
      <c r="N27" s="56">
        <f>IF('[6]Discharge'!N25=0,0,IF(TRIM('[6]Discharge'!N25)="","",IF(COUNT(O6)=0,"",IF(O6=1,(((10^K4)*('[6]Discharge'!N25^N4))/100),((10^K4)*('[6]Discharge'!N25^N4))))))</f>
        <v>11.765556292849192</v>
      </c>
      <c r="O27" s="78">
        <f t="shared" si="0"/>
        <v>25469.367141503786</v>
      </c>
      <c r="P27" s="61"/>
      <c r="Q27" s="45"/>
    </row>
    <row r="28" spans="2:17" ht="21.75">
      <c r="B28" s="51">
        <v>17</v>
      </c>
      <c r="C28" s="56">
        <f>IF('[6]Discharge'!C26=0,0,IF(TRIM('[6]Discharge'!C26)="","",IF(COUNT(O6)=0,"",IF(O6=1,(((10^K4)*('[6]Discharge'!C26^N4))/100),((10^K4)*('[6]Discharge'!C26^N4))))))</f>
        <v>10.858003747729118</v>
      </c>
      <c r="D28" s="56">
        <f>IF('[6]Discharge'!D26=0,0,IF(TRIM('[6]Discharge'!D26)="","",IF(COUNT(O6)=0,"",IF(O6=1,(((10^K4)*('[6]Discharge'!D26^N4))/100),((10^K4)*('[6]Discharge'!D26^N4))))))</f>
        <v>192.56632272753117</v>
      </c>
      <c r="E28" s="56">
        <f>IF('[6]Discharge'!E26=0,0,IF(TRIM('[6]Discharge'!E26)="","",IF(COUNT(O6)=0,"",IF(O6=1,(((10^K4)*('[6]Discharge'!E26^N4))/100),((10^K4)*('[6]Discharge'!E26^N4))))))</f>
        <v>419.36976935937844</v>
      </c>
      <c r="F28" s="56">
        <f>IF('[6]Discharge'!F26=0,0,IF(TRIM('[6]Discharge'!F26)="","",IF(COUNT(O6)=0,"",IF(O6=1,(((10^K4)*('[6]Discharge'!F26^N4))/100),((10^K4)*('[6]Discharge'!F26^N4))))))</f>
        <v>1720.1176321626333</v>
      </c>
      <c r="G28" s="56">
        <f>IF('[6]Discharge'!G26=0,0,IF(TRIM('[6]Discharge'!G26)="","",IF(COUNT(O6)=0,"",IF(O6=1,(((10^K4)*('[6]Discharge'!G26^N4))/100),((10^K4)*('[6]Discharge'!G26^N4))))))</f>
        <v>6841.099863339199</v>
      </c>
      <c r="H28" s="56">
        <f>IF('[6]Discharge'!H26=0,0,IF(TRIM('[6]Discharge'!H26)="","",IF(COUNT(O6)=0,"",IF(O6=1,(((10^K4)*('[6]Discharge'!H26^N4))/100),((10^K4)*('[6]Discharge'!H26^N4))))))</f>
        <v>4477.337602030598</v>
      </c>
      <c r="I28" s="56">
        <f>IF('[6]Discharge'!I26=0,0,IF(TRIM('[6]Discharge'!I26)="","",IF(COUNT(O6)=0,"",IF(O6=1,(((10^K4)*('[6]Discharge'!I26^N4))/100),((10^K4)*('[6]Discharge'!I26^N4))))))</f>
        <v>720.2218857157706</v>
      </c>
      <c r="J28" s="56">
        <f>IF('[6]Discharge'!J26=0,0,IF(TRIM('[6]Discharge'!J26)="","",IF(COUNT(O6)=0,"",IF(O6=1,(((10^K4)*('[6]Discharge'!J26^N4))/100),((10^K4)*('[6]Discharge'!J26^N4))))))</f>
        <v>232.78821348200427</v>
      </c>
      <c r="K28" s="56">
        <f>IF('[6]Discharge'!K26=0,0,IF(TRIM('[6]Discharge'!K26)="","",IF(COUNT(O6)=0,"",IF(O6=1,(((10^K4)*('[6]Discharge'!K26^N4))/100),((10^K4)*('[6]Discharge'!K26^N4))))))</f>
        <v>58.693546915452494</v>
      </c>
      <c r="L28" s="56">
        <f>IF('[6]Discharge'!L26=0,0,IF(TRIM('[6]Discharge'!L26)="","",IF(COUNT(O6)=0,"",IF(O6=1,(((10^K4)*('[6]Discharge'!L26^N4))/100),((10^K4)*('[6]Discharge'!L26^N4))))))</f>
        <v>29.818395019284345</v>
      </c>
      <c r="M28" s="56">
        <f>IF('[6]Discharge'!M26=0,0,IF(TRIM('[6]Discharge'!M26)="","",IF(COUNT(O6)=0,"",IF(O6=1,(((10^K4)*('[6]Discharge'!M26^N4))/100),((10^K4)*('[6]Discharge'!M26^N4))))))</f>
        <v>16.01589105439988</v>
      </c>
      <c r="N28" s="56">
        <f>IF('[6]Discharge'!N26=0,0,IF(TRIM('[6]Discharge'!N26)="","",IF(COUNT(O6)=0,"",IF(O6=1,(((10^K4)*('[6]Discharge'!N26^N4))/100),((10^K4)*('[6]Discharge'!N26^N4))))))</f>
        <v>11.765556292849192</v>
      </c>
      <c r="O28" s="78">
        <f t="shared" si="0"/>
        <v>14730.652681846832</v>
      </c>
      <c r="P28" s="61"/>
      <c r="Q28" s="45"/>
    </row>
    <row r="29" spans="2:17" ht="21.75">
      <c r="B29" s="51">
        <v>18</v>
      </c>
      <c r="C29" s="56">
        <f>IF('[6]Discharge'!C27=0,0,IF(TRIM('[6]Discharge'!C27)="","",IF(COUNT(O6)=0,"",IF(O6=1,(((10^K4)*('[6]Discharge'!C27^N4))/100),((10^K4)*('[6]Discharge'!C27^N4))))))</f>
        <v>11.765556292849192</v>
      </c>
      <c r="D29" s="56">
        <f>IF('[6]Discharge'!D27=0,0,IF(TRIM('[6]Discharge'!D27)="","",IF(COUNT(O6)=0,"",IF(O6=1,(((10^K4)*('[6]Discharge'!D27^N4))/100),((10^K4)*('[6]Discharge'!D27^N4))))))</f>
        <v>238.84187797060687</v>
      </c>
      <c r="E29" s="56">
        <f>IF('[6]Discharge'!E27=0,0,IF(TRIM('[6]Discharge'!E27)="","",IF(COUNT(O6)=0,"",IF(O6=1,(((10^K4)*('[6]Discharge'!E27^N4))/100),((10^K4)*('[6]Discharge'!E27^N4))))))</f>
        <v>220.91153416751933</v>
      </c>
      <c r="F29" s="56">
        <f>IF('[6]Discharge'!F27=0,0,IF(TRIM('[6]Discharge'!F27)="","",IF(COUNT(O6)=0,"",IF(O6=1,(((10^K4)*('[6]Discharge'!F27^N4))/100),((10^K4)*('[6]Discharge'!F27^N4))))))</f>
        <v>1096.0842144389326</v>
      </c>
      <c r="G29" s="56">
        <f>IF('[6]Discharge'!G27=0,0,IF(TRIM('[6]Discharge'!G27)="","",IF(COUNT(O6)=0,"",IF(O6=1,(((10^K4)*('[6]Discharge'!G27^N4))/100),((10^K4)*('[6]Discharge'!G27^N4))))))</f>
        <v>4751.586091916108</v>
      </c>
      <c r="H29" s="56">
        <f>IF('[6]Discharge'!H27=0,0,IF(TRIM('[6]Discharge'!H27)="","",IF(COUNT(O6)=0,"",IF(O6=1,(((10^K4)*('[6]Discharge'!H27^N4))/100),((10^K4)*('[6]Discharge'!H27^N4))))))</f>
        <v>2855.410891707726</v>
      </c>
      <c r="I29" s="56">
        <f>IF('[6]Discharge'!I27=0,0,IF(TRIM('[6]Discharge'!I27)="","",IF(COUNT(O6)=0,"",IF(O6=1,(((10^K4)*('[6]Discharge'!I27^N4))/100),((10^K4)*('[6]Discharge'!I27^N4))))))</f>
        <v>694.6960754524249</v>
      </c>
      <c r="J29" s="56">
        <f>IF('[6]Discharge'!J27=0,0,IF(TRIM('[6]Discharge'!J27)="","",IF(COUNT(O6)=0,"",IF(O6=1,(((10^K4)*('[6]Discharge'!J27^N4))/100),((10^K4)*('[6]Discharge'!J27^N4))))))</f>
        <v>176.48341920673792</v>
      </c>
      <c r="K29" s="56">
        <f>IF('[6]Discharge'!K27=0,0,IF(TRIM('[6]Discharge'!K27)="","",IF(COUNT(O6)=0,"",IF(O6=1,(((10^K4)*('[6]Discharge'!K27^N4))/100),((10^K4)*('[6]Discharge'!K27^N4))))))</f>
        <v>61.20362886366324</v>
      </c>
      <c r="L29" s="56">
        <f>IF('[6]Discharge'!L27=0,0,IF(TRIM('[6]Discharge'!L27)="","",IF(COUNT(O6)=0,"",IF(O6=1,(((10^K4)*('[6]Discharge'!L27^N4))/100),((10^K4)*('[6]Discharge'!L27^N4))))))</f>
        <v>29.818395019284345</v>
      </c>
      <c r="M29" s="56">
        <f>IF('[6]Discharge'!M27=0,0,IF(TRIM('[6]Discharge'!M27)="","",IF(COUNT(O6)=0,"",IF(O6=1,(((10^K4)*('[6]Discharge'!M27^N4))/100),((10^K4)*('[6]Discharge'!M27^N4))))))</f>
        <v>16.01589105439988</v>
      </c>
      <c r="N29" s="56">
        <f>IF('[6]Discharge'!N27=0,0,IF(TRIM('[6]Discharge'!N27)="","",IF(COUNT(O6)=0,"",IF(O6=1,(((10^K4)*('[6]Discharge'!N27^N4))/100),((10^K4)*('[6]Discharge'!N27^N4))))))</f>
        <v>10.858003747729118</v>
      </c>
      <c r="O29" s="78">
        <f t="shared" si="0"/>
        <v>10163.67557983798</v>
      </c>
      <c r="P29" s="61"/>
      <c r="Q29" s="45"/>
    </row>
    <row r="30" spans="2:17" ht="21.75">
      <c r="B30" s="51">
        <v>19</v>
      </c>
      <c r="C30" s="56">
        <f>IF('[6]Discharge'!C28=0,0,IF(TRIM('[6]Discharge'!C28)="","",IF(COUNT(O6)=0,"",IF(O6=1,(((10^K4)*('[6]Discharge'!C28^N4))/100),((10^K4)*('[6]Discharge'!C28^N4))))))</f>
        <v>18.38343727657758</v>
      </c>
      <c r="D30" s="56">
        <f>IF('[6]Discharge'!D28=0,0,IF(TRIM('[6]Discharge'!D28)="","",IF(COUNT(O6)=0,"",IF(O6=1,(((10^K4)*('[6]Discharge'!D28^N4))/100),((10^K4)*('[6]Discharge'!D28^N4))))))</f>
        <v>123.9941364087457</v>
      </c>
      <c r="E30" s="56">
        <f>IF('[6]Discharge'!E28=0,0,IF('[6]Discharge'!E28=0,0,IF(TRIM('[6]Discharge'!E28)="","",IF(COUNT(O6)=0,"",IF(O6=1,(((10^K4)*('[6]Discharge'!E28^N4))/100),((10^K4)*('[6]Discharge'!E28^N4)))))))</f>
        <v>166.1469761512661</v>
      </c>
      <c r="F30" s="56">
        <f>IF('[6]Discharge'!F28=0,0,IF(TRIM('[6]Discharge'!F28)="","",IF(COUNT(O6)=0,"",IF(O6=1,(((10^K4)*('[6]Discharge'!F28^N4))/100),((10^K4)*('[6]Discharge'!F28^N4))))))</f>
        <v>1077.6705131897363</v>
      </c>
      <c r="G30" s="56">
        <f>IF('[6]Discharge'!G28=0,0,IF(TRIM('[6]Discharge'!G28)="","",IF(COUNT(O6)=0,"",IF(O6=1,(((10^K4)*('[6]Discharge'!G28^N4))/100),((10^K4)*('[6]Discharge'!G28^N4))))))</f>
        <v>2891.5764512433634</v>
      </c>
      <c r="H30" s="56">
        <f>IF('[6]Discharge'!H28=0,0,IF(TRIM('[6]Discharge'!H28)="","",IF(COUNT(O6)=0,"",IF(O6=1,(((10^K4)*('[6]Discharge'!H28^N4))/100),((10^K4)*('[6]Discharge'!H28^N4))))))</f>
        <v>2044.2543634295353</v>
      </c>
      <c r="I30" s="56">
        <f>IF('[6]Discharge'!I28=0,0,IF(TRIM('[6]Discharge'!I28)="","",IF(COUNT(O6)=0,"",IF(O6=1,(((10^K4)*('[6]Discharge'!I28^N4))/100),((10^K4)*('[6]Discharge'!I28^N4))))))</f>
        <v>632.8753894643655</v>
      </c>
      <c r="J30" s="56">
        <f>IF('[6]Discharge'!J28=0,0,IF(TRIM('[6]Discharge'!J28)="","",IF(COUNT(O6)=0,"",IF(O6=1,(((10^K4)*('[6]Discharge'!J28^N4))/100),((10^K4)*('[6]Discharge'!J28^N4))))))</f>
        <v>215.08856289666247</v>
      </c>
      <c r="K30" s="56">
        <f>IF('[6]Discharge'!K28=0,0,IF(TRIM('[6]Discharge'!K28)="","",IF(COUNT(O6)=0,"",IF(O6=1,(((10^K4)*('[6]Discharge'!K28^N4))/100),((10^K4)*('[6]Discharge'!K28^N4))))))</f>
        <v>56.23546345373644</v>
      </c>
      <c r="L30" s="56">
        <f>IF('[6]Discharge'!L28=0,0,IF(TRIM('[6]Discharge'!L28)="","",IF(COUNT(O6)=0,"",IF(O6=1,(((10^K4)*('[6]Discharge'!L28^N4))/100),((10^K4)*('[6]Discharge'!L28^N4))))))</f>
        <v>31.4845881392723</v>
      </c>
      <c r="M30" s="56">
        <f>IF('[6]Discharge'!M28=0,0,IF(TRIM('[6]Discharge'!M28)="","",IF(COUNT(O6)=0,"",IF(O6=1,(((10^K4)*('[6]Discharge'!M28^N4))/100),((10^K4)*('[6]Discharge'!M28^N4))))))</f>
        <v>16.01589105439988</v>
      </c>
      <c r="N30" s="56">
        <f>IF('[6]Discharge'!N28=0,0,IF(TRIM('[6]Discharge'!N28)="","",IF(COUNT(O6)=0,"",IF(O6=1,(((10^K4)*('[6]Discharge'!N28^N4))/100),((10^K4)*('[6]Discharge'!N28^N4))))))</f>
        <v>10.858003747729118</v>
      </c>
      <c r="O30" s="78">
        <f t="shared" si="0"/>
        <v>7284.583776455391</v>
      </c>
      <c r="P30" s="61"/>
      <c r="Q30" s="45"/>
    </row>
    <row r="31" spans="2:17" ht="21.75">
      <c r="B31" s="51">
        <v>20</v>
      </c>
      <c r="C31" s="56">
        <f>IF('[6]Discharge'!C29=0,0,IF(TRIM('[6]Discharge'!C29)="","",IF(COUNT(O6)=0,"",IF(O6=1,(((10^K4)*('[6]Discharge'!C29^N4))/100),((10^K4)*('[6]Discharge'!C29^N4))))))</f>
        <v>29.818395019284345</v>
      </c>
      <c r="D31" s="56">
        <f>IF('[6]Discharge'!D29=0,0,IF(TRIM('[6]Discharge'!D29)="","",IF(COUNT(O6)=0,"",IF(O6=1,(((10^K4)*('[6]Discharge'!D29^N4))/100),((10^K4)*('[6]Discharge'!D29^N4))))))</f>
        <v>111.63892890087818</v>
      </c>
      <c r="E31" s="56">
        <f>IF('[6]Discharge'!E29=0,0,IF(TRIM('[6]Discharge'!E29)="","",IF(COUNT(O6)=0,"",IF(O6=1,(((10^K4)*('[6]Discharge'!E29^N4))/100),((10^K4)*('[6]Discharge'!E29^N4))))))</f>
        <v>111.63892890087818</v>
      </c>
      <c r="F31" s="56">
        <f>IF('[6]Discharge'!F29=0,0,IF(TRIM('[6]Discharge'!F29)="","",IF(COUNT(O6)=0,"",IF(O6=1,(((10^K4)*('[6]Discharge'!F29^N4))/100),((10^K4)*('[6]Discharge'!F29^N4))))))</f>
        <v>1813.7762012476992</v>
      </c>
      <c r="G31" s="56">
        <f>IF('[6]Discharge'!G29=0,0,IF(TRIM('[6]Discharge'!G29)="","",IF(COUNT(O6)=0,"",IF(O6=1,(((10^K4)*('[6]Discharge'!G29^N4))/100),((10^K4)*('[6]Discharge'!G29^N4))))))</f>
        <v>2044.2543634295353</v>
      </c>
      <c r="H31" s="56">
        <f>IF('[6]Discharge'!H29=0,0,IF(TRIM('[6]Discharge'!H29)="","",IF(COUNT(O6)=0,"",IF(O6=1,(((10^K4)*('[6]Discharge'!H29^N4))/100),((10^K4)*('[6]Discharge'!H29^N4))))))</f>
        <v>1697.0867656026376</v>
      </c>
      <c r="I31" s="56">
        <f>IF('[6]Discharge'!I29=0,0,IF(TRIM('[6]Discharge'!I29)="","",IF(COUNT(O6)=0,"",IF(O6=1,(((10^K4)*('[6]Discharge'!I29^N4))/100),((10^K4)*('[6]Discharge'!I29^N4))))))</f>
        <v>585.4711712250067</v>
      </c>
      <c r="J31" s="56">
        <f>IF('[6]Discharge'!J29=0,0,IF(TRIM('[6]Discharge'!J29)="","",IF(COUNT(O6)=0,"",IF(O6=1,(((10^K4)*('[6]Discharge'!J29^N4))/100),((10^K4)*('[6]Discharge'!J29^N4))))))</f>
        <v>171.27663188940642</v>
      </c>
      <c r="K31" s="56">
        <f>IF('[6]Discharge'!K29=0,0,IF(TRIM('[6]Discharge'!K29)="","",IF(COUNT(O6)=0,"",IF(O6=1,(((10^K4)*('[6]Discharge'!K29^N4))/100),((10^K4)*('[6]Discharge'!K29^N4))))))</f>
        <v>53.82940254677665</v>
      </c>
      <c r="L31" s="56">
        <f>IF('[6]Discharge'!L29=0,0,IF(TRIM('[6]Discharge'!L29)="","",IF(COUNT(O6)=0,"",IF(O6=1,(((10^K4)*('[6]Discharge'!L29^N4))/100),((10^K4)*('[6]Discharge'!L29^N4))))))</f>
        <v>29.818395019284345</v>
      </c>
      <c r="M31" s="56">
        <f>IF('[6]Discharge'!M29=0,0,IF(TRIM('[6]Discharge'!M29)="","",IF(COUNT(O6)=0,"",IF(O6=1,(((10^K4)*('[6]Discharge'!M29^N4))/100),((10^K4)*('[6]Discharge'!M29^N4))))))</f>
        <v>16.01589105439988</v>
      </c>
      <c r="N31" s="56">
        <f>IF('[6]Discharge'!N29=0,0,IF(TRIM('[6]Discharge'!N29)="","",IF(COUNT(O6)=0,"",IF(O6=1,(((10^K4)*('[6]Discharge'!N29^N4))/100),((10^K4)*('[6]Discharge'!N29^N4))))))</f>
        <v>9.986494606382635</v>
      </c>
      <c r="O31" s="78">
        <f t="shared" si="0"/>
        <v>6674.611569442169</v>
      </c>
      <c r="P31" s="61"/>
      <c r="Q31" s="45"/>
    </row>
    <row r="32" spans="2:17" ht="21.75">
      <c r="B32" s="5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78"/>
      <c r="P32" s="61"/>
      <c r="Q32" s="45"/>
    </row>
    <row r="33" spans="2:17" ht="21.75">
      <c r="B33" s="51">
        <v>21</v>
      </c>
      <c r="C33" s="56">
        <f>IF('[6]Discharge'!C31=0,0,IF(TRIM('[6]Discharge'!C31)="","",IF(COUNT(O6)=0,"",IF(O6=1,(((10^K4)*('[6]Discharge'!C31^N4))/100),((10^K4)*('[6]Discharge'!C31^N4))))))</f>
        <v>33.19557320819681</v>
      </c>
      <c r="D33" s="56">
        <f>IF('[6]Discharge'!D31=0,0,IF(TRIM('[6]Discharge'!D31)="","",IF(COUNT(O6)=0,"",IF(O6=1,(((10^K4)*('[6]Discharge'!D31^N4))/100),((10^K4)*('[6]Discharge'!D31^N4))))))</f>
        <v>85.75560310211479</v>
      </c>
      <c r="E33" s="56">
        <f>IF('[6]Discharge'!E31=0,0,IF(TRIM('[6]Discharge'!E31)="","",IF(COUNT(O6)=0,"",IF(O6=1,(((10^K4)*('[6]Discharge'!E31^N4))/100),((10^K4)*('[6]Discharge'!E31^N4))))))</f>
        <v>171.27663188940642</v>
      </c>
      <c r="F33" s="56">
        <f>IF('[6]Discharge'!F31=0,0,IF(TRIM('[6]Discharge'!F31)="","",IF(COUNT(O6)=0,"",IF(O6=1,(((10^K4)*('[6]Discharge'!F31^N4))/100),((10^K4)*('[6]Discharge'!F31^N4))))))</f>
        <v>1540.1715084062514</v>
      </c>
      <c r="G33" s="56">
        <f>IF('[6]Discharge'!G31=0,0,IF(TRIM('[6]Discharge'!G31)="","",IF(COUNT(O6)=0,"",IF(O6=1,(((10^K4)*('[6]Discharge'!G31^N4))/100),((10^K4)*('[6]Discharge'!G31^N4))))))</f>
        <v>3581.0222096216694</v>
      </c>
      <c r="H33" s="56">
        <f>IF('[6]Discharge'!H31=0,0,IF(TRIM('[6]Discharge'!H31)="","",IF(COUNT(O6)=0,"",IF(O6=1,(((10^K4)*('[6]Discharge'!H31^N4))/100),((10^K4)*('[6]Discharge'!H31^N4))))))</f>
        <v>3075.7803500416226</v>
      </c>
      <c r="I33" s="56">
        <f>IF('[6]Discharge'!I31=0,0,IF(TRIM('[6]Discharge'!I31)="","",IF(COUNT(O6)=0,"",IF(O6=1,(((10^K4)*('[6]Discharge'!I31^N4))/100),((10^K4)*('[6]Discharge'!I31^N4))))))</f>
        <v>528.7838341592236</v>
      </c>
      <c r="J33" s="56">
        <f>IF('[6]Discharge'!J31=0,0,IF(TRIM('[6]Discharge'!J31)="","",IF(COUNT(O6)=0,"",IF(O6=1,(((10^K4)*('[6]Discharge'!J31^N4))/100),((10^K4)*('[6]Discharge'!J31^N4))))))</f>
        <v>156.1191613047665</v>
      </c>
      <c r="K33" s="56">
        <f>IF('[6]Discharge'!K31=0,0,IF(TRIM('[6]Discharge'!K31)="","",IF(COUNT(O6)=0,"",IF(O6=1,(((10^K4)*('[6]Discharge'!K31^N4))/100),((10^K4)*('[6]Discharge'!K31^N4))))))</f>
        <v>53.82940254677665</v>
      </c>
      <c r="L33" s="56">
        <f>IF('[6]Discharge'!L31=0,0,IF(TRIM('[6]Discharge'!L31)="","",IF(COUNT(O6)=0,"",IF(O6=1,(((10^K4)*('[6]Discharge'!L31^N4))/100),((10^K4)*('[6]Discharge'!L31^N4))))))</f>
        <v>29.818395019284345</v>
      </c>
      <c r="M33" s="56">
        <f>IF('[6]Discharge'!M31=0,0,IF(TRIM('[6]Discharge'!M31)="","",IF(COUNT(O6)=0,"",IF(O6=1,(((10^K4)*('[6]Discharge'!M31^N4))/100),((10^K4)*('[6]Discharge'!M31^N4))))))</f>
        <v>16.01589105439988</v>
      </c>
      <c r="N33" s="56">
        <f>IF('[6]Discharge'!N31=0,0,IF(TRIM('[6]Discharge'!N31)="","",IF(COUNT(O6)=0,"",IF(O6=1,(((10^K4)*('[6]Discharge'!N31^N4))/100),((10^K4)*('[6]Discharge'!N31^N4))))))</f>
        <v>8.351738576239844</v>
      </c>
      <c r="O33" s="78">
        <f t="shared" si="0"/>
        <v>9280.120298929955</v>
      </c>
      <c r="P33" s="61"/>
      <c r="Q33" s="45"/>
    </row>
    <row r="34" spans="2:17" ht="21.75">
      <c r="B34" s="51">
        <v>22</v>
      </c>
      <c r="C34" s="56">
        <f>IF('[6]Discharge'!C32=0,0,IF(TRIM('[6]Discharge'!C32)="","",IF(COUNT(O6)=0,"",IF(O6=1,(((10^K4)*('[6]Discharge'!C32^N4))/100),((10^K4)*('[6]Discharge'!C32^N4))))))</f>
        <v>63.76568575038931</v>
      </c>
      <c r="D34" s="56">
        <f>IF('[6]Discharge'!D32=0,0,IF(TRIM('[6]Discharge'!D32)="","",IF(COUNT(O6)=0,"",IF(O6=1,(((10^K4)*('[6]Discharge'!D32^N4))/100),((10^K4)*('[6]Discharge'!D32^N4))))))</f>
        <v>374.6288621133727</v>
      </c>
      <c r="E34" s="56">
        <f>IF('[6]Discharge'!E32=0,0,IF(TRIM('[6]Discharge'!E32)="","",IF(COUNT(O6)=0,"",IF(O6=1,(((10^K4)*('[6]Discharge'!E32^N4))/100),((10^K4)*('[6]Discharge'!E32^N4))))))</f>
        <v>123.9941364087457</v>
      </c>
      <c r="F34" s="56">
        <f>IF('[6]Discharge'!F32=0,0,IF(TRIM('[6]Discharge'!F32)="","",IF(COUNT(O6)=0,"",IF(O6=1,(((10^K4)*('[6]Discharge'!F32^N4))/100),((10^K4)*('[6]Discharge'!F32^N4))))))</f>
        <v>2472.456160046362</v>
      </c>
      <c r="G34" s="56">
        <f>IF('[6]Discharge'!G32=0,0,IF(TRIM('[6]Discharge'!G32)="","",IF(COUNT(O6)=0,"",IF(O6=1,(((10^K4)*('[6]Discharge'!G32^N4))/100),((10^K4)*('[6]Discharge'!G32^N4))))))</f>
        <v>5275.306763556986</v>
      </c>
      <c r="H34" s="56">
        <f>IF('[6]Discharge'!H32=0,0,IF(TRIM('[6]Discharge'!H32)="","",IF(COUNT(O6)=0,"",IF(O6=1,(((10^K4)*('[6]Discharge'!H32^N4))/100),((10^K4)*('[6]Discharge'!H32^N4))))))</f>
        <v>1861.526239966292</v>
      </c>
      <c r="I34" s="56">
        <f>IF('[6]Discharge'!I32=0,0,IF(TRIM('[6]Discharge'!I32)="","",IF(COUNT(O6)=0,"",IF(O6=1,(((10^K4)*('[6]Discharge'!I32^N4))/100),((10^K4)*('[6]Discharge'!I32^N4))))))</f>
        <v>496.1422021332329</v>
      </c>
      <c r="J34" s="56">
        <f>IF('[6]Discharge'!J32=0,0,IF(TRIM('[6]Discharge'!J32)="","",IF(COUNT(O6)=0,"",IF(O6=1,(((10^K4)*('[6]Discharge'!J32^N4))/100),((10^K4)*('[6]Discharge'!J32^N4))))))</f>
        <v>141.6565736024621</v>
      </c>
      <c r="K34" s="56">
        <f>IF('[6]Discharge'!K32=0,0,IF(TRIM('[6]Discharge'!K32)="","",IF(COUNT(O6)=0,"",IF(O6=1,(((10^K4)*('[6]Discharge'!K32^N4))/100),((10^K4)*('[6]Discharge'!K32^N4))))))</f>
        <v>53.82940254677665</v>
      </c>
      <c r="L34" s="56">
        <f>IF('[6]Discharge'!L32=0,0,IF(TRIM('[6]Discharge'!L32)="","",IF(COUNT(O6)=0,"",IF(O6=1,(((10^K4)*('[6]Discharge'!L32^N4))/100),((10^K4)*('[6]Discharge'!L32^N4))))))</f>
        <v>28.19702020062284</v>
      </c>
      <c r="M34" s="56">
        <f>IF('[6]Discharge'!M32=0,0,IF(TRIM('[6]Discharge'!M32)="","",IF(COUNT(O6)=0,"",IF(O6=1,(((10^K4)*('[6]Discharge'!M32^N4))/100),((10^K4)*('[6]Discharge'!M32^N4))))))</f>
        <v>16.01589105439988</v>
      </c>
      <c r="N34" s="56">
        <f>IF('[6]Discharge'!N32=0,0,IF(TRIM('[6]Discharge'!N32)="","",IF(COUNT(O6)=0,"",IF(O6=1,(((10^K4)*('[6]Discharge'!N32^N4))/100),((10^K4)*('[6]Discharge'!N32^N4))))))</f>
        <v>8.351738576239844</v>
      </c>
      <c r="O34" s="78">
        <f t="shared" si="0"/>
        <v>10915.870675955883</v>
      </c>
      <c r="P34" s="61"/>
      <c r="Q34" s="45"/>
    </row>
    <row r="35" spans="2:17" ht="21.75">
      <c r="B35" s="51">
        <v>23</v>
      </c>
      <c r="C35" s="56">
        <f>IF('[6]Discharge'!C33=0,0,IF(TRIM('[6]Discharge'!C33)="","",IF(COUNT(O6)=0,"",IF(O6=1,(((10^K4)*('[6]Discharge'!C33^N4))/100),((10^K4)*('[6]Discharge'!C33^N4))))))</f>
        <v>72.79604779366655</v>
      </c>
      <c r="D35" s="56">
        <f>IF('[6]Discharge'!D33=0,0,IF(TRIM('[6]Discharge'!D33)="","",IF(COUNT(O6)=0,"",IF(O6=1,(((10^K4)*('[6]Discharge'!D33^N4))/100),((10^K4)*('[6]Discharge'!D33^N4))))))</f>
        <v>2294.061827468151</v>
      </c>
      <c r="E35" s="56">
        <f>IF('[6]Discharge'!E33=0,0,IF(TRIM('[6]Discharge'!E33)="","",IF(COUNT(O6)=0,"",IF(O6=1,(((10^K4)*('[6]Discharge'!E33^N4))/100),((10^K4)*('[6]Discharge'!E33^N4))))))</f>
        <v>119.8044864290276</v>
      </c>
      <c r="F35" s="56">
        <f>IF('[6]Discharge'!F33=0,0,IF(TRIM('[6]Discharge'!F33)="","",IF(COUNT(O6)=0,"",IF(O6=1,(((10^K4)*('[6]Discharge'!F33^N4))/100),((10^K4)*('[6]Discharge'!F33^N4))))))</f>
        <v>2608.5577615832385</v>
      </c>
      <c r="G35" s="56">
        <f>IF('[6]Discharge'!G33=0,0,IF(TRIM('[6]Discharge'!G33)="","",IF(COUNT(O6)=0,"",IF(O6=1,(((10^K4)*('[6]Discharge'!G33^N4))/100),((10^K4)*('[6]Discharge'!G33^N4))))))</f>
        <v>3540.809107889653</v>
      </c>
      <c r="H35" s="56">
        <f>IF('[6]Discharge'!H33=0,0,IF(TRIM('[6]Discharge'!H33)="","",IF(COUNT(O6)=0,"",IF(O6=1,(((10^K4)*('[6]Discharge'!H33^N4))/100),((10^K4)*('[6]Discharge'!H33^N4))))))</f>
        <v>1697.0867656026376</v>
      </c>
      <c r="I35" s="56">
        <f>IF('[6]Discharge'!I33=0,0,IF(TRIM('[6]Discharge'!I33)="","",IF(COUNT(O6)=0,"",IF(O6=1,(((10^K4)*('[6]Discharge'!I33^N4))/100),((10^K4)*('[6]Discharge'!I33^N4))))))</f>
        <v>657.2617489908151</v>
      </c>
      <c r="J35" s="56">
        <f>IF('[6]Discharge'!J33=0,0,IF(TRIM('[6]Discharge'!J33)="","",IF(COUNT(O6)=0,"",IF(O6=1,(((10^K4)*('[6]Discharge'!J33^N4))/100),((10^K4)*('[6]Discharge'!J33^N4))))))</f>
        <v>132.58704637889343</v>
      </c>
      <c r="K35" s="56">
        <f>IF('[6]Discharge'!K33=0,0,IF(TRIM('[6]Discharge'!K33)="","",IF(COUNT(O6)=0,"",IF(O6=1,(((10^K4)*('[6]Discharge'!K33^N4))/100),((10^K4)*('[6]Discharge'!K33^N4))))))</f>
        <v>51.475388806373054</v>
      </c>
      <c r="L35" s="56">
        <f>IF('[6]Discharge'!L33=0,0,IF(TRIM('[6]Discharge'!L33)="","",IF(COUNT(O6)=0,"",IF(O6=1,(((10^K4)*('[6]Discharge'!L33^N4))/100),((10^K4)*('[6]Discharge'!L33^N4))))))</f>
        <v>25.08883472687807</v>
      </c>
      <c r="M35" s="56">
        <f>IF('[6]Discharge'!M33=0,0,IF(TRIM('[6]Discharge'!M33)="","",IF(COUNT(O6)=0,"",IF(O6=1,(((10^K4)*('[6]Discharge'!M33^N4))/100),((10^K4)*('[6]Discharge'!M33^N4))))))</f>
        <v>16.01589105439988</v>
      </c>
      <c r="N35" s="56">
        <f>IF('[6]Discharge'!N33=0,0,IF(TRIM('[6]Discharge'!N33)="","",IF(COUNT(O6)=0,"",IF(O6=1,(((10^K4)*('[6]Discharge'!N33^N4))/100),((10^K4)*('[6]Discharge'!N33^N4))))))</f>
        <v>8.351738576239844</v>
      </c>
      <c r="O35" s="78">
        <f t="shared" si="0"/>
        <v>11223.896645299978</v>
      </c>
      <c r="P35" s="61"/>
      <c r="Q35" s="45"/>
    </row>
    <row r="36" spans="2:17" ht="21.75">
      <c r="B36" s="51">
        <v>24</v>
      </c>
      <c r="C36" s="56">
        <f>IF('[6]Discharge'!C34=0,0,IF(TRIM('[6]Discharge'!C34)="","",IF(COUNT(O6)=0,"",IF(O6=1,(((10^K4)*('[6]Discharge'!C34^N4))/100),((10^K4)*('[6]Discharge'!C34^N4))))))</f>
        <v>34.95132459356816</v>
      </c>
      <c r="D36" s="56">
        <f>IF('[6]Discharge'!D34=0,0,IF(TRIM('[6]Discharge'!D34)="","",IF(COUNT(O6)=0,"",IF(O6=1,(((10^K4)*('[6]Discharge'!D34^N4))/100),((10^K4)*('[6]Discharge'!D34^N4))))))</f>
        <v>880.5635039424249</v>
      </c>
      <c r="E36" s="56">
        <f>IF('[6]Discharge'!E34=0,0,IF(TRIM('[6]Discharge'!E34)="","",IF(COUNT(O6)=0,"",IF(O6=1,(((10^K4)*('[6]Discharge'!E34^N4))/100),((10^K4)*('[6]Discharge'!E34^N4))))))</f>
        <v>111.63892890087818</v>
      </c>
      <c r="F36" s="56">
        <f>IF('[6]Discharge'!F34=0,0,IF(TRIM('[6]Discharge'!F34)="","",IF(COUNT(O6)=0,"",IF(O6=1,(((10^K4)*('[6]Discharge'!F34^N4))/100),((10^K4)*('[6]Discharge'!F34^N4))))))</f>
        <v>5178.071045666194</v>
      </c>
      <c r="G36" s="56">
        <f>IF('[6]Discharge'!G34=0,0,IF(TRIM('[6]Discharge'!G34)="","",IF(COUNT(O6)=0,"",IF(O6=1,(((10^K4)*('[6]Discharge'!G34^N4))/100),((10^K4)*('[6]Discharge'!G34^N4))))))</f>
        <v>2125.941125487282</v>
      </c>
      <c r="H36" s="56">
        <f>IF('[6]Discharge'!H34=0,0,IF(TRIM('[6]Discharge'!H34)="","",IF(COUNT(O6)=0,"",IF(O6=1,(((10^K4)*('[6]Discharge'!H34^N4))/100),((10^K4)*('[6]Discharge'!H34^N4))))))</f>
        <v>2017.3772498138637</v>
      </c>
      <c r="I36" s="56">
        <f>IF('[6]Discharge'!I34=0,0,IF(TRIM('[6]Discharge'!I34)="","",IF(COUNT(O6)=0,"",IF(O6=1,(((10^K4)*('[6]Discharge'!I34^N4))/100),((10^K4)*('[6]Discharge'!I34^N4))))))</f>
        <v>517.789007775401</v>
      </c>
      <c r="J36" s="56">
        <f>IF('[6]Discharge'!J34=0,0,IF(TRIM('[6]Discharge'!J34)="","",IF(COUNT(O6)=0,"",IF(O6=1,(((10^K4)*('[6]Discharge'!J34^N4))/100),((10^K4)*('[6]Discharge'!J34^N4))))))</f>
        <v>115.68607494002036</v>
      </c>
      <c r="K36" s="56">
        <f>IF('[6]Discharge'!K34=0,0,IF(TRIM('[6]Discharge'!K34)="","",IF(COUNT(O6)=0,"",IF(O6=1,(((10^K4)*('[6]Discharge'!K34^N4))/100),((10^K4)*('[6]Discharge'!K34^N4))))))</f>
        <v>51.475388806373054</v>
      </c>
      <c r="L36" s="56">
        <f>IF('[6]Discharge'!L34=0,0,IF(TRIM('[6]Discharge'!L34)="","",IF(COUNT(O6)=0,"",IF(O6=1,(((10^K4)*('[6]Discharge'!L34^N4))/100),((10^K4)*('[6]Discharge'!L34^N4))))))</f>
        <v>25.08883472687807</v>
      </c>
      <c r="M36" s="56">
        <f>IF('[6]Discharge'!M34=0,0,IF(TRIM('[6]Discharge'!M34)="","",IF(COUNT(O6)=0,"",IF(O6=1,(((10^K4)*('[6]Discharge'!M34^N4))/100),((10^K4)*('[6]Discharge'!M34^N4))))))</f>
        <v>16.01589105439988</v>
      </c>
      <c r="N36" s="56">
        <f>IF('[6]Discharge'!N34=0,0,IF(TRIM('[6]Discharge'!N34)="","",IF(COUNT(O6)=0,"",IF(O6=1,(((10^K4)*('[6]Discharge'!N34^N4))/100),((10^K4)*('[6]Discharge'!N34^N4))))))</f>
        <v>8.351738576239844</v>
      </c>
      <c r="O36" s="78">
        <f t="shared" si="0"/>
        <v>11082.950114283525</v>
      </c>
      <c r="P36" s="61"/>
      <c r="Q36" s="45"/>
    </row>
    <row r="37" spans="2:17" ht="21.75">
      <c r="B37" s="51">
        <v>25</v>
      </c>
      <c r="C37" s="56">
        <f>IF('[6]Discharge'!C35=0,0,IF(TRIM('[6]Discharge'!C35)="","",IF(COUNT(O6)=0,"",IF(O6=1,(((10^K4)*('[6]Discharge'!C35^N4))/100),((10^K4)*('[6]Discharge'!C35^N4))))))</f>
        <v>23.602080764988717</v>
      </c>
      <c r="D37" s="56">
        <f>IF('[6]Discharge'!D35=0,0,IF(TRIM('[6]Discharge'!D35)="","",IF(COUNT(O6)=0,"",IF(O6=1,(((10^K4)*('[6]Discharge'!D35^N4))/100),((10^K4)*('[6]Discharge'!D35^N4))))))</f>
        <v>340.63408813804784</v>
      </c>
      <c r="E37" s="56">
        <f>IF('[6]Discharge'!E35=0,0,IF(TRIM('[6]Discharge'!E35)="","",IF(COUNT(O6)=0,"",IF(O6=1,(((10^K4)*('[6]Discharge'!E35^N4))/100),((10^K4)*('[6]Discharge'!E35^N4))))))</f>
        <v>324.23657901057476</v>
      </c>
      <c r="F37" s="56">
        <f>IF('[6]Discharge'!F35=0,0,IF(TRIM('[6]Discharge'!F35)="","",IF(COUNT(O6)=0,"",IF(O6=1,(((10^K4)*('[6]Discharge'!F35^N4))/100),((10^K4)*('[6]Discharge'!F35^N4))))))</f>
        <v>2540.056101462225</v>
      </c>
      <c r="G37" s="56">
        <f>IF('[6]Discharge'!G35=0,0,IF(TRIM('[6]Discharge'!G35)="","",IF(COUNT(O6)=0,"",IF(O6=1,(((10^K4)*('[6]Discharge'!G35^N4))/100),((10^K4)*('[6]Discharge'!G35^N4))))))</f>
        <v>2294.061827468151</v>
      </c>
      <c r="H37" s="56">
        <f>IF('[6]Discharge'!H35=0,0,IF(TRIM('[6]Discharge'!H35)="","",IF(COUNT(O6)=0,"",IF(O6=1,(((10^K4)*('[6]Discharge'!H35^N4))/100),((10^K4)*('[6]Discharge'!H35^N4))))))</f>
        <v>2237.318534794613</v>
      </c>
      <c r="I37" s="56">
        <f>IF('[6]Discharge'!I35=0,0,IF(TRIM('[6]Discharge'!I35)="","",IF(COUNT(O6)=0,"",IF(O6=1,(((10^K4)*('[6]Discharge'!I35^N4))/100),((10^K4)*('[6]Discharge'!I35^N4))))))</f>
        <v>374.6288621133727</v>
      </c>
      <c r="J37" s="56">
        <f>IF('[6]Discharge'!J35=0,0,IF(TRIM('[6]Discharge'!J35)="","",IF(COUNT(O6)=0,"",IF(O6=1,(((10^K4)*('[6]Discharge'!J35^N4))/100),((10^K4)*('[6]Discharge'!J35^N4))))))</f>
        <v>132.58704637889343</v>
      </c>
      <c r="K37" s="56">
        <f>IF('[6]Discharge'!K35=0,0,IF(TRIM('[6]Discharge'!K35)="","",IF(COUNT(O6)=0,"",IF(O6=1,(((10^K4)*('[6]Discharge'!K35^N4))/100),((10^K4)*('[6]Discharge'!K35^N4))))))</f>
        <v>49.17344741270835</v>
      </c>
      <c r="L37" s="56">
        <f>IF('[6]Discharge'!L35=0,0,IF(TRIM('[6]Discharge'!L35)="","",IF(COUNT(O6)=0,"",IF(O6=1,(((10^K4)*('[6]Discharge'!L35^N4))/100),((10^K4)*('[6]Discharge'!L35^N4))))))</f>
        <v>25.08883472687807</v>
      </c>
      <c r="M37" s="56">
        <f>IF('[6]Discharge'!M35=0,0,IF(TRIM('[6]Discharge'!M35)="","",IF(COUNT(O6)=0,"",IF(O6=1,(((10^K4)*('[6]Discharge'!M35^N4))/100),((10^K4)*('[6]Discharge'!M35^N4))))))</f>
        <v>14.892664496271847</v>
      </c>
      <c r="N37" s="56">
        <f>IF('[6]Discharge'!N35=0,0,IF(TRIM('[6]Discharge'!N35)="","",IF(COUNT(O6)=0,"",IF(O6=1,(((10^K4)*('[6]Discharge'!N35^N4))/100),((10^K4)*('[6]Discharge'!N35^N4))))))</f>
        <v>7.5885615309257055</v>
      </c>
      <c r="O37" s="78">
        <f t="shared" si="0"/>
        <v>8363.868628297649</v>
      </c>
      <c r="P37" s="61"/>
      <c r="Q37" s="45"/>
    </row>
    <row r="38" spans="2:17" ht="21.75">
      <c r="B38" s="51">
        <v>26</v>
      </c>
      <c r="C38" s="56">
        <f>IF('[6]Discharge'!C36=0,0,IF(TRIM('[6]Discharge'!C36)="","",IF(COUNT(O6)=0,"",IF(O6=1,(((10^K4)*('[6]Discharge'!C36^N4))/100),((10^K4)*('[6]Discharge'!C36^N4))))))</f>
        <v>19.627696768488132</v>
      </c>
      <c r="D38" s="56">
        <f>IF('[6]Discharge'!D36=0,0,IF(TRIM('[6]Discharge'!D36)="","",IF(COUNT(O6)=0,"",IF(O6=1,(((10^K4)*('[6]Discharge'!D36^N4))/100),((10^K4)*('[6]Discharge'!D36^N4))))))</f>
        <v>176.48341920673792</v>
      </c>
      <c r="E38" s="56">
        <f>IF('[6]Discharge'!E36=0,0,IF(TRIM('[6]Discharge'!E36)="","",IF(COUNT(O6)=0,"",IF(O6=1,(((10^K4)*('[6]Discharge'!E36^N4))/100),((10^K4)*('[6]Discharge'!E36^N4))))))</f>
        <v>151.22105416694438</v>
      </c>
      <c r="F38" s="56">
        <f>IF('[6]Discharge'!F36=0,0,IF(TRIM('[6]Discharge'!F36)="","",IF(COUNT(O6)=0,"",IF(O6=1,(((10^K4)*('[6]Discharge'!F36^N4))/100),((10^K4)*('[6]Discharge'!F36^N4))))))</f>
        <v>1475.2273883903374</v>
      </c>
      <c r="G38" s="56">
        <f>IF('[6]Discharge'!G36=0,0,IF(TRIM('[6]Discharge'!G36)="","",IF(COUNT(O6)=0,"",IF(O6=1,(((10^K4)*('[6]Discharge'!G36^N4))/100),((10^K4)*('[6]Discharge'!G36^N4))))))</f>
        <v>1766.6399403694554</v>
      </c>
      <c r="H38" s="56">
        <f>IF('[6]Discharge'!H36=0,0,IF(TRIM('[6]Discharge'!H36)="","",IF(COUNT(O6)=0,"",IF(O6=1,(((10^K4)*('[6]Discharge'!H36^N4))/100),((10^K4)*('[6]Discharge'!H36^N4))))))</f>
        <v>1697.0867656026376</v>
      </c>
      <c r="I38" s="56">
        <f>IF('[6]Discharge'!I36=0,0,IF(TRIM('[6]Discharge'!I36)="","",IF(COUNT(O6)=0,"",IF(O6=1,(((10^K4)*('[6]Discharge'!I36^N4))/100),((10^K4)*('[6]Discharge'!I36^N4))))))</f>
        <v>324.23657901057476</v>
      </c>
      <c r="J38" s="56">
        <f>IF('[6]Discharge'!J36=0,0,IF(TRIM('[6]Discharge'!J36)="","",IF(COUNT(O6)=0,"",IF(O6=1,(((10^K4)*('[6]Discharge'!J36^N4))/100),((10^K4)*('[6]Discharge'!J36^N4))))))</f>
        <v>176.48341920673792</v>
      </c>
      <c r="K38" s="56">
        <f>IF('[6]Discharge'!K36=0,0,IF(TRIM('[6]Discharge'!K36)="","",IF(COUNT(O6)=0,"",IF(O6=1,(((10^K4)*('[6]Discharge'!K36^N4))/100),((10^K4)*('[6]Discharge'!K36^N4))))))</f>
        <v>49.17344741270835</v>
      </c>
      <c r="L38" s="56">
        <f>IF('[6]Discharge'!L36=0,0,IF(TRIM('[6]Discharge'!L36)="","",IF(COUNT(O6)=0,"",IF(O6=1,(((10^K4)*('[6]Discharge'!L36^N4))/100),((10^K4)*('[6]Discharge'!L36^N4))))))</f>
        <v>25.08883472687807</v>
      </c>
      <c r="M38" s="56">
        <f>IF('[6]Discharge'!M36=0,0,IF(TRIM('[6]Discharge'!M36)="","",IF(COUNT(O6)=0,"",IF(O6=1,(((10^K4)*('[6]Discharge'!M36^N4))/100),((10^K4)*('[6]Discharge'!M36^N4))))))</f>
        <v>14.892664496271847</v>
      </c>
      <c r="N38" s="56">
        <f>IF('[6]Discharge'!N36=0,0,IF(TRIM('[6]Discharge'!N36)="","",IF(COUNT(O6)=0,"",IF(O6=1,(((10^K4)*('[6]Discharge'!N36^N4))/100),((10^K4)*('[6]Discharge'!N36^N4))))))</f>
        <v>7.5885615309257055</v>
      </c>
      <c r="O38" s="78">
        <f t="shared" si="0"/>
        <v>5883.749770888698</v>
      </c>
      <c r="P38" s="61"/>
      <c r="Q38" s="45"/>
    </row>
    <row r="39" spans="2:17" ht="21.75">
      <c r="B39" s="51">
        <v>27</v>
      </c>
      <c r="C39" s="56">
        <f>IF('[6]Discharge'!C37=0,0,IF(TRIM('[6]Discharge'!C37)="","",IF(COUNT(O6)=0,"",IF(O6=1,(((10^K4)*('[6]Discharge'!C37^N4))/100),((10^K4)*('[6]Discharge'!C37^N4))))))</f>
        <v>23.602080764988717</v>
      </c>
      <c r="D39" s="56">
        <f>IF('[6]Discharge'!D37=0,0,IF(TRIM('[6]Discharge'!D37)="","",IF(COUNT(O6)=0,"",IF(O6=1,(((10^K4)*('[6]Discharge'!D37^N4))/100),((10^K4)*('[6]Discharge'!D37^N4))))))</f>
        <v>128.25499839836175</v>
      </c>
      <c r="E39" s="56">
        <f>IF('[6]Discharge'!E37=0,0,IF(TRIM('[6]Discharge'!E37)="","",IF(COUNT(O6)=0,"",IF(O6=1,(((10^K4)*('[6]Discharge'!E37^N4))/100),((10^K4)*('[6]Discharge'!E37^N4))))))</f>
        <v>156.1191613047665</v>
      </c>
      <c r="F39" s="56">
        <f>IF('[6]Discharge'!F37=0,0,IF(TRIM('[6]Discharge'!F37)="","",IF(COUNT(O6)=0,"",IF(O6=1,(((10^K4)*('[6]Discharge'!F37^N4))/100),((10^K4)*('[6]Discharge'!F37^N4))))))</f>
        <v>1209.805383972921</v>
      </c>
      <c r="G39" s="56">
        <f>IF('[6]Discharge'!G37=0,0,IF(TRIM('[6]Discharge'!G37)="","",IF(COUNT(O6)=0,"",IF(O6=1,(((10^K4)*('[6]Discharge'!G37^N4))/100),((10^K4)*('[6]Discharge'!G37^N4))))))</f>
        <v>1911.6285034674274</v>
      </c>
      <c r="H39" s="56">
        <f>IF('[6]Discharge'!H37=0,0,IF(TRIM('[6]Discharge'!H37)="","",IF(COUNT(O6)=0,"",IF(O6=1,(((10^K4)*('[6]Discharge'!H37^N4))/100),((10^K4)*('[6]Discharge'!H37^N4))))))</f>
        <v>3001.4236911221847</v>
      </c>
      <c r="I39" s="56">
        <f>IF('[6]Discharge'!I37=0,0,IF(TRIM('[6]Discharge'!I37)="","",IF(COUNT(O6)=0,"",IF(O6=1,(((10^K4)*('[6]Discharge'!I37^N4))/100),((10^K4)*('[6]Discharge'!I37^N4))))))</f>
        <v>251.6898639907525</v>
      </c>
      <c r="J39" s="56">
        <f>IF('[6]Discharge'!J37=0,0,IF(TRIM('[6]Discharge'!J37)="","",IF(COUNT(O6)=0,"",IF(O6=1,(((10^K4)*('[6]Discharge'!J37^N4))/100),((10^K4)*('[6]Discharge'!J37^N4))))))</f>
        <v>209.34253341872216</v>
      </c>
      <c r="K39" s="56">
        <f>IF('[6]Discharge'!K37=0,0,IF(TRIM('[6]Discharge'!K37)="","",IF(COUNT(O6)=0,"",IF(O6=1,(((10^K4)*('[6]Discharge'!K37^N4))/100),((10^K4)*('[6]Discharge'!K37^N4))))))</f>
        <v>49.17344741270835</v>
      </c>
      <c r="L39" s="56">
        <f>IF('[6]Discharge'!L37=0,0,IF(TRIM('[6]Discharge'!L37)="","",IF(COUNT(O6)=0,"",IF(O6=1,(((10^K4)*('[6]Discharge'!L37^N4))/100),((10^K4)*('[6]Discharge'!L37^N4))))))</f>
        <v>25.08883472687807</v>
      </c>
      <c r="M39" s="56">
        <f>IF('[6]Discharge'!M37=0,0,IF(TRIM('[6]Discharge'!M37)="","",IF(COUNT(O6)=0,"",IF(O6=1,(((10^K4)*('[6]Discharge'!M37^N4))/100),((10^K4)*('[6]Discharge'!M37^N4))))))</f>
        <v>14.892664496271847</v>
      </c>
      <c r="N39" s="56">
        <f>IF('[6]Discharge'!N37=0,0,IF(TRIM('[6]Discharge'!N37)="","",IF(COUNT(O6)=0,"",IF(O6=1,(((10^K4)*('[6]Discharge'!N37^N4))/100),((10^K4)*('[6]Discharge'!N37^N4))))))</f>
        <v>6.861567872363056</v>
      </c>
      <c r="O39" s="78">
        <f t="shared" si="0"/>
        <v>6987.882730948345</v>
      </c>
      <c r="P39" s="61"/>
      <c r="Q39" s="45"/>
    </row>
    <row r="40" spans="2:17" ht="21.75">
      <c r="B40" s="51">
        <v>28</v>
      </c>
      <c r="C40" s="56">
        <f>IF('[6]Discharge'!C38=0,0,IF(TRIM('[6]Discharge'!C38)="","",IF(COUNT(O6)=0,"",IF(O6=1,(((10^K4)*('[6]Discharge'!C38^N4))/100),((10^K4)*('[6]Discharge'!C38^N4))))))</f>
        <v>20.912242112589816</v>
      </c>
      <c r="D40" s="56">
        <f>IF('[6]Discharge'!D38=0,0,IF(TRIM('[6]Discharge'!D38)="","",IF(COUNT(O6)=0,"",IF(O6=1,(((10^K4)*('[6]Discharge'!D38^N4))/100),((10^K4)*('[6]Discharge'!D38^N4))))))</f>
        <v>96.16355617052292</v>
      </c>
      <c r="E40" s="56">
        <f>IF('[6]Discharge'!E38=0,0,IF(TRIM('[6]Discharge'!E38)="","",IF(COUNT(O6)=0,"",IF(O6=1,(((10^K4)*('[6]Discharge'!E38^N4))/100),((10^K4)*('[6]Discharge'!E38^N4))))))</f>
        <v>203.67346827155936</v>
      </c>
      <c r="F40" s="56">
        <f>IF('[6]Discharge'!F38=0,0,IF(TRIM('[6]Discharge'!F38)="","",IF(COUNT(O6)=0,"",IF(O6=1,(((10^K4)*('[6]Discharge'!F38^N4))/100),((10^K4)*('[6]Discharge'!F38^N4))))))</f>
        <v>896.0381165687478</v>
      </c>
      <c r="G40" s="56">
        <f>IF('[6]Discharge'!G38=0,0,IF(TRIM('[6]Discharge'!G38)="","",IF(COUNT(O6)=0,"",IF(O6=1,(((10^K4)*('[6]Discharge'!G38^N4))/100),((10^K4)*('[6]Discharge'!G38^N4))))))</f>
        <v>1964.1508840388385</v>
      </c>
      <c r="H40" s="56">
        <f>IF('[6]Discharge'!H38=0,0,IF(TRIM('[6]Discharge'!H38)="","",IF(COUNT(O6)=0,"",IF(O6=1,(((10^K4)*('[6]Discharge'!H38^N4))/100),((10^K4)*('[6]Discharge'!H38^N4))))))</f>
        <v>1990.6760815645628</v>
      </c>
      <c r="I40" s="56">
        <f>IF('[6]Discharge'!I38=0,0,IF(TRIM('[6]Discharge'!I38)="","",IF(COUNT(O6)=0,"",IF(O6=1,(((10^K4)*('[6]Discharge'!I38^N4))/100),((10^K4)*('[6]Discharge'!I38^N4))))))</f>
        <v>244.9723971263185</v>
      </c>
      <c r="J40" s="56">
        <f>IF('[6]Discharge'!J38=0,0,IF(TRIM('[6]Discharge'!J38)="","",IF(COUNT(O6)=0,"",IF(O6=1,(((10^K4)*('[6]Discharge'!J38^N4))/100),((10^K4)*('[6]Discharge'!J38^N4))))))</f>
        <v>272.38134268560736</v>
      </c>
      <c r="K40" s="56">
        <f>IF('[6]Discharge'!K38=0,0,IF(TRIM('[6]Discharge'!K38)="","",IF(COUNT(O6)=0,"",IF(O6=1,(((10^K4)*('[6]Discharge'!K38^N4))/100),((10^K4)*('[6]Discharge'!K38^N4))))))</f>
        <v>49.17344741270835</v>
      </c>
      <c r="L40" s="56">
        <f>IF('[6]Discharge'!L38=0,0,IF(TRIM('[6]Discharge'!L38)="","",IF(COUNT(O6)=0,"",IF(O6=1,(((10^K4)*('[6]Discharge'!L38^N4))/100),((10^K4)*('[6]Discharge'!L38^N4))))))</f>
        <v>23.602080764988717</v>
      </c>
      <c r="M40" s="56">
        <f>IF('[6]Discharge'!M38=0,0,IF(TRIM('[6]Discharge'!M38)="","",IF(COUNT(O6)=0,"",IF(O6=1,(((10^K4)*('[6]Discharge'!M38^N4))/100),((10^K4)*('[6]Discharge'!M38^N4))))))</f>
        <v>13.809844285939612</v>
      </c>
      <c r="N40" s="56">
        <f>IF('[6]Discharge'!N38=0,0,IF(TRIM('[6]Discharge'!N38)="","",IF(COUNT(O6)=0,"",IF(O6=1,(((10^K4)*('[6]Discharge'!N38^N4))/100),((10^K4)*('[6]Discharge'!N38^N4))))))</f>
        <v>6.861567872363056</v>
      </c>
      <c r="O40" s="78">
        <f t="shared" si="0"/>
        <v>5782.415028874746</v>
      </c>
      <c r="P40" s="61"/>
      <c r="Q40" s="45"/>
    </row>
    <row r="41" spans="2:17" ht="21.75">
      <c r="B41" s="51">
        <v>29</v>
      </c>
      <c r="C41" s="56">
        <f>IF('[6]Discharge'!C39=0,0,IF(TRIM('[6]Discharge'!C39)="","",IF(COUNT(O6)=0,"",IF(O6=1,(((10^K4)*('[6]Discharge'!C39^N4))/100),((10^K4)*('[6]Discharge'!C39^N4))))))</f>
        <v>20.912242112589816</v>
      </c>
      <c r="D41" s="56">
        <f>IF('[6]Discharge'!D39=0,0,IF(TRIM('[6]Discharge'!D39)="","",IF(COUNT(O6)=0,"",IF(O6=1,(((10^K4)*('[6]Discharge'!D39^N4))/100),((10^K4)*('[6]Discharge'!D39^N4))))))</f>
        <v>89.15941615601665</v>
      </c>
      <c r="E41" s="56">
        <f>IF('[6]Discharge'!E39=0,0,IF(TRIM('[6]Discharge'!E39)="","",IF(COUNT(O6)=0,"",IF(O6=1,(((10^K4)*('[6]Discharge'!E39^N4))/100),((10^K4)*('[6]Discharge'!E39^N4))))))</f>
        <v>123.9941364087457</v>
      </c>
      <c r="F41" s="56">
        <f>IF('[6]Discharge'!F39=0,0,IF(TRIM('[6]Discharge'!F39)="","",IF(COUNT(O6)=0,"",IF(O6=1,(((10^K4)*('[6]Discharge'!F39^N4))/100),((10^K4)*('[6]Discharge'!F39^N4))))))</f>
        <v>896.0381165687478</v>
      </c>
      <c r="G41" s="56">
        <f>IF('[6]Discharge'!G39=0,0,IF(TRIM('[6]Discharge'!G39)="","",IF(COUNT(O6)=0,"",IF(O6=1,(((10^K4)*('[6]Discharge'!G39^N4))/100),((10^K4)*('[6]Discharge'!G39^N4))))))</f>
        <v>1674.2094538673584</v>
      </c>
      <c r="H41" s="56">
        <f>IF('[6]Discharge'!H39=0,0,IF(TRIM('[6]Discharge'!H39)="","",IF(COUNT(O6)=0,"",IF(O6=1,(((10^K4)*('[6]Discharge'!H39^N4))/100),((10^K4)*('[6]Discharge'!H39^N4))))))</f>
        <v>1562.1270121579876</v>
      </c>
      <c r="I41" s="56">
        <f>IF('[6]Discharge'!I39=0,0,IF(TRIM('[6]Discharge'!I39)="","",IF(COUNT(O6)=0,"",IF(O6=1,(((10^K4)*('[6]Discharge'!I39^N4))/100),((10^K4)*('[6]Discharge'!I39^N4))))))</f>
        <v>226.81142500419818</v>
      </c>
      <c r="J41" s="56">
        <f>IF('[6]Discharge'!J39=0,0,IF(TRIM('[6]Discharge'!J39)="","",IF(COUNT(O6)=0,"",IF(O6=1,(((10^K4)*('[6]Discharge'!J39^N4))/100),((10^K4)*('[6]Discharge'!J39^N4))))))</f>
        <v>166.1469761512661</v>
      </c>
      <c r="K41" s="56">
        <f>IF('[6]Discharge'!K39=0,0,IF(TRIM('[6]Discharge'!K39)="","",IF(COUNT(O6)=0,"",IF(O6=1,(((10^K4)*('[6]Discharge'!K39^N4))/100),((10^K4)*('[6]Discharge'!K39^N4))))))</f>
        <v>49.17344741270835</v>
      </c>
      <c r="L41" s="56">
        <f>IF('[6]Discharge'!L39=0,0,IF(TRIM('[6]Discharge'!L39)="","",IF(COUNT(O6)=0,"",IF(O6=1,(((10^K4)*('[6]Discharge'!L39^N4))/100),((10^K4)*('[6]Discharge'!L39^N4))))))</f>
        <v>23.602080764988717</v>
      </c>
      <c r="M41" s="56">
        <f>IF('[6]Discharge'!M39=0,0,IF(TRIM('[6]Discharge'!M39)="","",IF(COUNT(O6)=0,"",IF(O6=1,(((10^K4)*('[6]Discharge'!M39^N4))/100),((10^K4)*('[6]Discharge'!M39^N4))))))</f>
      </c>
      <c r="N41" s="56">
        <f>IF('[6]Discharge'!N39=0,0,IF(TRIM('[6]Discharge'!N39)="","",IF(COUNT(O6)=0,"",IF(O6=1,(((10^K4)*('[6]Discharge'!N39^N4))/100),((10^K4)*('[6]Discharge'!N39^N4))))))</f>
        <v>6.170797050745761</v>
      </c>
      <c r="O41" s="78">
        <f t="shared" si="0"/>
        <v>4838.345103655352</v>
      </c>
      <c r="P41" s="61"/>
      <c r="Q41" s="45"/>
    </row>
    <row r="42" spans="2:17" ht="21.75">
      <c r="B42" s="51">
        <v>30</v>
      </c>
      <c r="C42" s="56">
        <f>IF('[6]Discharge'!C40=0,0,IF(TRIM('[6]Discharge'!C40)="","",IF(COUNT(O6)=0,"",IF(O6=1,(((10^K4)*('[6]Discharge'!C40^N4))/100),((10^K4)*('[6]Discharge'!C40^N4))))))</f>
        <v>16.01589105439988</v>
      </c>
      <c r="D42" s="56">
        <f>IF('[6]Discharge'!D40=0,0,IF(TRIM('[6]Discharge'!D40)="","",IF(COUNT(O6)=0,"",IF(O6=1,(((10^K4)*('[6]Discharge'!D40^N4))/100),((10^K4)*('[6]Discharge'!D40^N4))))))</f>
        <v>82.41733128748426</v>
      </c>
      <c r="E42" s="56">
        <f>IF('[6]Discharge'!E40=0,0,IF(TRIM('[6]Discharge'!E40)="","",IF(COUNT(O6)=0,"",IF(O6=1,(((10^K4)*('[6]Discharge'!E40^N4))/100),((10^K4)*('[6]Discharge'!E40^N4))))))</f>
        <v>119.8044864290276</v>
      </c>
      <c r="F42" s="56">
        <f>IF('[6]Discharge'!F40=0,0,IF(TRIM('[6]Discharge'!F40)="","",IF(COUNT(O6)=0,"",IF(O6=1,(((10^K4)*('[6]Discharge'!F40^N4))/100),((10^K4)*('[6]Discharge'!F40^N4))))))</f>
        <v>761.5691739917053</v>
      </c>
      <c r="G42" s="56">
        <f>IF('[6]Discharge'!G40=0,0,IF(TRIM('[6]Discharge'!G40)="","",IF(COUNT(O6)=0,"",IF(O6=1,(((10^K4)*('[6]Discharge'!G40^N4))/100),((10^K4)*('[6]Discharge'!G40^N4))))))</f>
        <v>1229.2984831429676</v>
      </c>
      <c r="H42" s="56">
        <f>IF('[6]Discharge'!H40=0,0,IF(TRIM('[6]Discharge'!H40)="","",IF(COUNT(O6)=0,"",IF(O6=1,(((10^K4)*('[6]Discharge'!H40^N4))/100),((10^K4)*('[6]Discharge'!H40^N4))))))</f>
        <v>1411.6673586146433</v>
      </c>
      <c r="I42" s="56">
        <f>IF('[6]Discharge'!I40=0,0,IF(TRIM('[6]Discharge'!I40)="","",IF(COUNT(O6)=0,"",IF(O6=1,(((10^K4)*('[6]Discharge'!I40^N4))/100),((10^K4)*('[6]Discharge'!I40^N4))))))</f>
        <v>244.9723971263185</v>
      </c>
      <c r="J42" s="56">
        <f>IF('[6]Discharge'!J40=0,0,IF(TRIM('[6]Discharge'!J40)="","",IF(COUNT(O6)=0,"",IF(O6=1,(((10^K4)*('[6]Discharge'!J40^N4))/100),((10^K4)*('[6]Discharge'!J40^N4))))))</f>
        <v>132.58704637889343</v>
      </c>
      <c r="K42" s="56">
        <f>IF('[6]Discharge'!K40=0,0,IF(TRIM('[6]Discharge'!K40)="","",IF(COUNT(O6)=0,"",IF(O6=1,(((10^K4)*('[6]Discharge'!K40^N4))/100),((10^K4)*('[6]Discharge'!K40^N4))))))</f>
        <v>44.72588538963592</v>
      </c>
      <c r="L42" s="56">
        <f>IF('[6]Discharge'!L40=0,0,IF(TRIM('[6]Discharge'!L40)="","",IF(COUNT(O6)=0,"",IF(O6=1,(((10^K4)*('[6]Discharge'!L40^N4))/100),((10^K4)*('[6]Discharge'!L40^N4))))))</f>
        <v>22.237045691843843</v>
      </c>
      <c r="M42" s="56"/>
      <c r="N42" s="56">
        <f>IF('[6]Discharge'!N40=0,0,IF(TRIM('[6]Discharge'!N40)="","",IF(COUNT(O6)=0,"",IF(O6=1,(((10^K4)*('[6]Discharge'!N40^N4))/100),((10^K4)*('[6]Discharge'!N40^N4))))))</f>
        <v>6.170797050745761</v>
      </c>
      <c r="O42" s="78">
        <f>IF(AND(C42="",D42="",E42="",F42="",G42="",H42="",I42="",J42="",K42="",L42="",M42="",N42=""),"",SUM(C42:N42))</f>
        <v>4071.465896157665</v>
      </c>
      <c r="P42" s="61"/>
      <c r="Q42" s="45"/>
    </row>
    <row r="43" spans="2:17" ht="21.75">
      <c r="B43" s="51">
        <v>31</v>
      </c>
      <c r="C43" s="56"/>
      <c r="D43" s="56">
        <f>IF('[6]Discharge'!D41=0,0,IF(TRIM('[6]Discharge'!D41)="","",IF(COUNT(O6)=0,"",IF(O6=1,(((10^K4)*('[6]Discharge'!D41^N4))/100),((10^K4)*('[6]Discharge'!D41^N4))))))</f>
        <v>392.22571559768915</v>
      </c>
      <c r="E43" s="56"/>
      <c r="F43" s="56">
        <f>IF('[6]Discharge'!F41=0,0,IF(TRIM('[6]Discharge'!F41)="","",IF(COUNT(O6)=0,"",IF(O6=1,(((10^K4)*('[6]Discharge'!F41^N4))/100),((10^K4)*('[6]Discharge'!F41^N4))))))</f>
        <v>805.1911229198662</v>
      </c>
      <c r="G43" s="56">
        <f>IF('[6]Discharge'!G41=0,0,IF(TRIM('[6]Discharge'!G41)="","",IF(COUNT(O6)=0,"",IF(O6=1,(((10^K4)*('[6]Discharge'!G41^N4))/100),((10^K4)*('[6]Discharge'!G41^N4))))))</f>
        <v>1041.3060718516813</v>
      </c>
      <c r="H43" s="56"/>
      <c r="I43" s="56">
        <f>IF('[6]Discharge'!I41=0,0,IF(TRIM('[6]Discharge'!I41)="","",IF(COUNT(O6)=0,"",IF(O6=1,(((10^K4)*('[6]Discharge'!I41^N4))/100),((10^K4)*('[6]Discharge'!I41^N4))))))</f>
        <v>244.9723971263185</v>
      </c>
      <c r="J43" s="56"/>
      <c r="K43" s="56">
        <f>IF('[6]Discharge'!K41=0,0,IF(TRIM('[6]Discharge'!K41)="","",IF(COUNT(O6)=0,"",IF(O6=1,(((10^K4)*('[6]Discharge'!K41^N4))/100),((10^K4)*('[6]Discharge'!K41^N4))))))</f>
        <v>42.58031821144348</v>
      </c>
      <c r="L43" s="56">
        <f>IF(TRIM('[6]Discharge'!L41)="","",IF(COUNT(O6)=0,"",IF(O6=1,(((10^K4)*('[6]Discharge'!L41^N4))/100),((10^K4)*('[6]Discharge'!L41^N4)))))</f>
        <v>22.237045691843843</v>
      </c>
      <c r="M43" s="56"/>
      <c r="N43" s="56">
        <f>IF('[6]Discharge'!N41=0,0,IF(TRIM('[6]Discharge'!N41)="","",IF(COUNT(O6)=0,"",IF(O6=1,(((10^K4)*('[6]Discharge'!N41^N4))/100),((10^K4)*('[6]Discharge'!N41^N4))))))</f>
        <v>6.170797050745761</v>
      </c>
      <c r="O43" s="78">
        <f t="shared" si="0"/>
        <v>2554.6834684495884</v>
      </c>
      <c r="P43" s="61"/>
      <c r="Q43" s="45"/>
    </row>
    <row r="44" spans="2:17" ht="21.7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7"/>
      <c r="Q44" s="45"/>
    </row>
    <row r="45" spans="2:17" ht="21.75">
      <c r="B45" s="36" t="s">
        <v>28</v>
      </c>
      <c r="C45" s="56">
        <f>IF(COUNT(C11:C43)=0,"",SUM(C11:C43))</f>
        <v>776.4306170023942</v>
      </c>
      <c r="D45" s="56">
        <f aca="true" t="shared" si="1" ref="D45:M45">IF(COUNT(D11:D43)=0,"",SUM(D11:D43))</f>
        <v>6813.774877899705</v>
      </c>
      <c r="E45" s="56">
        <f t="shared" si="1"/>
        <v>7113.2661381235785</v>
      </c>
      <c r="F45" s="56">
        <f t="shared" si="1"/>
        <v>69612.78037858201</v>
      </c>
      <c r="G45" s="92">
        <f t="shared" si="1"/>
        <v>164157.88084923977</v>
      </c>
      <c r="H45" s="56">
        <f t="shared" si="1"/>
        <v>56694.03890486469</v>
      </c>
      <c r="I45" s="56">
        <f t="shared" si="1"/>
        <v>66615.6754028199</v>
      </c>
      <c r="J45" s="56">
        <f t="shared" si="1"/>
        <v>5415.829363781534</v>
      </c>
      <c r="K45" s="56">
        <f t="shared" si="1"/>
        <v>2095.399143152804</v>
      </c>
      <c r="L45" s="56">
        <f t="shared" si="1"/>
        <v>985.6763104120867</v>
      </c>
      <c r="M45" s="56">
        <f t="shared" si="1"/>
        <v>500.38094867988934</v>
      </c>
      <c r="N45" s="56">
        <f>IF(COUNT(N11:N43)=0,"",SUM(N11:N43))</f>
        <v>324.5999227560122</v>
      </c>
      <c r="O45" s="78">
        <f>IF(COUNT(C45:N45)=0,"",SUM(C45:N45))</f>
        <v>381105.7328573144</v>
      </c>
      <c r="P45" s="61"/>
      <c r="Q45" s="59" t="s">
        <v>34</v>
      </c>
    </row>
    <row r="46" spans="2:17" ht="21.75">
      <c r="B46" s="36" t="s">
        <v>30</v>
      </c>
      <c r="C46" s="56">
        <f>IF(COUNT(C11:C43)=0,"",AVERAGE(C11:C43))</f>
        <v>25.881020566746475</v>
      </c>
      <c r="D46" s="56">
        <f aca="true" t="shared" si="2" ref="D46:N46">IF(COUNT(D11:D43)=0,"",AVERAGE(D11:D43))</f>
        <v>219.7991896096679</v>
      </c>
      <c r="E46" s="56">
        <f t="shared" si="2"/>
        <v>237.10887127078595</v>
      </c>
      <c r="F46" s="56">
        <f t="shared" si="2"/>
        <v>2245.57356059942</v>
      </c>
      <c r="G46" s="56">
        <f t="shared" si="2"/>
        <v>5295.415511265799</v>
      </c>
      <c r="H46" s="56">
        <f t="shared" si="2"/>
        <v>1889.801296828823</v>
      </c>
      <c r="I46" s="56">
        <f t="shared" si="2"/>
        <v>2148.8927549296745</v>
      </c>
      <c r="J46" s="56">
        <f t="shared" si="2"/>
        <v>180.52764545938447</v>
      </c>
      <c r="K46" s="56">
        <f t="shared" si="2"/>
        <v>67.59352074686464</v>
      </c>
      <c r="L46" s="56">
        <f t="shared" si="2"/>
        <v>31.796010013293117</v>
      </c>
      <c r="M46" s="56">
        <f t="shared" si="2"/>
        <v>17.870748167138906</v>
      </c>
      <c r="N46" s="56">
        <f t="shared" si="2"/>
        <v>10.470965250193942</v>
      </c>
      <c r="O46" s="78">
        <f>IF(COUNT(C46:N46)=0,"",SUM(C46:N46))</f>
        <v>12370.731094707791</v>
      </c>
      <c r="P46" s="61"/>
      <c r="Q46" s="45"/>
    </row>
    <row r="47" spans="2:17" ht="21.75">
      <c r="B47" s="36" t="s">
        <v>31</v>
      </c>
      <c r="C47" s="56">
        <f>IF(COUNT(C11:C43)=0,"",MAX(C11:C43))</f>
        <v>75.9375245827214</v>
      </c>
      <c r="D47" s="56">
        <f aca="true" t="shared" si="3" ref="D47:N47">IF(COUNT(D11:D43)=0,"",MAX(D11:D43))</f>
        <v>2294.061827468151</v>
      </c>
      <c r="E47" s="56">
        <f t="shared" si="3"/>
        <v>2265.602318792733</v>
      </c>
      <c r="F47" s="56">
        <f t="shared" si="3"/>
        <v>9689.798461244705</v>
      </c>
      <c r="G47" s="56">
        <f t="shared" si="3"/>
        <v>44846.57831929614</v>
      </c>
      <c r="H47" s="56">
        <f t="shared" si="3"/>
        <v>4477.337602030598</v>
      </c>
      <c r="I47" s="56">
        <f t="shared" si="3"/>
        <v>16586.474421283674</v>
      </c>
      <c r="J47" s="56">
        <f t="shared" si="3"/>
        <v>272.38134268560736</v>
      </c>
      <c r="K47" s="56">
        <f t="shared" si="3"/>
        <v>123.9941364087457</v>
      </c>
      <c r="L47" s="56">
        <f t="shared" si="3"/>
        <v>42.58031821144348</v>
      </c>
      <c r="M47" s="56">
        <f t="shared" si="3"/>
        <v>22.237045691843843</v>
      </c>
      <c r="N47" s="56">
        <f t="shared" si="3"/>
        <v>13.809844285939612</v>
      </c>
      <c r="O47" s="78">
        <f>IF(COUNT(C47:N47)=0,"",MAX(C47:N47))</f>
        <v>44846.57831929614</v>
      </c>
      <c r="P47" s="61"/>
      <c r="Q47" s="45"/>
    </row>
    <row r="48" spans="2:17" ht="21.75">
      <c r="B48" s="36" t="s">
        <v>32</v>
      </c>
      <c r="C48" s="56">
        <f>IF(COUNT(C11:C43)=0,"",MIN(C11:C43))</f>
        <v>10.858003747729118</v>
      </c>
      <c r="D48" s="56">
        <f aca="true" t="shared" si="4" ref="D48:N48">IF(COUNT(D11:D43)=0,"",MIN(D11:D43))</f>
        <v>11.765556292849192</v>
      </c>
      <c r="E48" s="56">
        <f t="shared" si="4"/>
        <v>46.92360414093034</v>
      </c>
      <c r="F48" s="56">
        <f t="shared" si="4"/>
        <v>761.5691739917053</v>
      </c>
      <c r="G48" s="56">
        <f t="shared" si="4"/>
        <v>428.61736362584116</v>
      </c>
      <c r="H48" s="56">
        <f t="shared" si="4"/>
        <v>805.1911229198662</v>
      </c>
      <c r="I48" s="56">
        <f t="shared" si="4"/>
        <v>226.81142500419818</v>
      </c>
      <c r="J48" s="56">
        <f t="shared" si="4"/>
        <v>115.68607494002036</v>
      </c>
      <c r="K48" s="56">
        <f t="shared" si="4"/>
        <v>42.58031821144348</v>
      </c>
      <c r="L48" s="56">
        <f t="shared" si="4"/>
        <v>22.237045691843843</v>
      </c>
      <c r="M48" s="56">
        <f t="shared" si="4"/>
        <v>13.809844285939612</v>
      </c>
      <c r="N48" s="56">
        <f t="shared" si="4"/>
        <v>6.170797050745761</v>
      </c>
      <c r="O48" s="78">
        <f>IF(COUNT(C48:N48)=0,"",MIN(C48:N48))</f>
        <v>6.170797050745761</v>
      </c>
      <c r="P48" s="61"/>
      <c r="Q48" s="45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2022-06-08T04:27:45Z</cp:lastPrinted>
  <dcterms:created xsi:type="dcterms:W3CDTF">2008-07-21T02:08:10Z</dcterms:created>
  <dcterms:modified xsi:type="dcterms:W3CDTF">2023-06-26T02:58:57Z</dcterms:modified>
  <cp:category/>
  <cp:version/>
  <cp:contentType/>
  <cp:contentStatus/>
</cp:coreProperties>
</file>