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D3070434-ECEE-4529-8599-D8D86223A35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1" i="1" l="1"/>
  <c r="J191" i="1"/>
  <c r="K190" i="1"/>
  <c r="J189" i="1"/>
  <c r="J188" i="1"/>
  <c r="K187" i="1"/>
  <c r="K186" i="1"/>
  <c r="K185" i="1"/>
  <c r="K184" i="1"/>
  <c r="K183" i="1"/>
  <c r="J182" i="1"/>
  <c r="J181" i="1"/>
  <c r="J180" i="1"/>
  <c r="J179" i="1"/>
  <c r="J178" i="1"/>
  <c r="J177" i="1"/>
  <c r="J176" i="1"/>
  <c r="J175" i="1"/>
  <c r="J174" i="1"/>
  <c r="J159" i="1"/>
  <c r="J158" i="1"/>
  <c r="K157" i="1"/>
  <c r="K156" i="1"/>
  <c r="J155" i="1"/>
  <c r="J154" i="1"/>
  <c r="J153" i="1"/>
  <c r="J152" i="1"/>
  <c r="J151" i="1"/>
  <c r="K150" i="1"/>
  <c r="K149" i="1"/>
  <c r="J148" i="1"/>
  <c r="J147" i="1"/>
  <c r="J146" i="1"/>
  <c r="J145" i="1"/>
  <c r="K144" i="1"/>
  <c r="J143" i="1"/>
  <c r="J142" i="1"/>
  <c r="K141" i="1"/>
  <c r="J140" i="1"/>
  <c r="K139" i="1"/>
  <c r="K126" i="1"/>
  <c r="K125" i="1"/>
  <c r="J124" i="1"/>
  <c r="J123" i="1"/>
  <c r="J122" i="1"/>
  <c r="J121" i="1"/>
  <c r="J120" i="1"/>
  <c r="K119" i="1"/>
  <c r="J118" i="1"/>
  <c r="J117" i="1"/>
  <c r="J116" i="1"/>
  <c r="J115" i="1"/>
  <c r="J114" i="1"/>
  <c r="J113" i="1"/>
  <c r="K112" i="1"/>
  <c r="K111" i="1"/>
  <c r="J110" i="1"/>
  <c r="K109" i="1"/>
  <c r="K108" i="1"/>
  <c r="K107" i="1"/>
  <c r="J106" i="1"/>
  <c r="J105" i="1"/>
  <c r="J104" i="1"/>
  <c r="J103" i="1"/>
  <c r="J102" i="1"/>
  <c r="K101" i="1"/>
  <c r="J100" i="1"/>
  <c r="J99" i="1"/>
  <c r="J98" i="1"/>
  <c r="J97" i="1"/>
  <c r="J96" i="1"/>
  <c r="K84" i="1"/>
  <c r="J83" i="1"/>
  <c r="K82" i="1"/>
  <c r="J81" i="1"/>
  <c r="K73" i="1"/>
  <c r="K72" i="1"/>
  <c r="K71" i="1"/>
  <c r="K70" i="1"/>
  <c r="K69" i="1"/>
  <c r="K68" i="1"/>
  <c r="K67" i="1"/>
  <c r="K66" i="1"/>
  <c r="K65" i="1"/>
  <c r="J64" i="1"/>
  <c r="K63" i="1"/>
  <c r="K62" i="1"/>
  <c r="K61" i="1"/>
  <c r="K60" i="1"/>
  <c r="K59" i="1"/>
  <c r="K58" i="1"/>
  <c r="K57" i="1"/>
  <c r="K56" i="1"/>
  <c r="K55" i="1"/>
  <c r="J54" i="1"/>
  <c r="J53" i="1"/>
  <c r="J41" i="1"/>
  <c r="K40" i="1"/>
  <c r="K39" i="1"/>
  <c r="J38" i="1"/>
  <c r="K37" i="1"/>
  <c r="K36" i="1"/>
  <c r="J35" i="1"/>
  <c r="K34" i="1"/>
  <c r="K33" i="1"/>
  <c r="J32" i="1"/>
  <c r="K31" i="1"/>
  <c r="K30" i="1"/>
  <c r="K29" i="1"/>
  <c r="J28" i="1"/>
  <c r="J27" i="1"/>
  <c r="J26" i="1"/>
  <c r="K25" i="1"/>
  <c r="K24" i="1"/>
  <c r="J23" i="1"/>
  <c r="K22" i="1"/>
  <c r="K21" i="1"/>
  <c r="K20" i="1"/>
  <c r="K19" i="1"/>
  <c r="K18" i="1"/>
  <c r="K17" i="1"/>
  <c r="J16" i="1"/>
  <c r="J15" i="1"/>
  <c r="J14" i="1"/>
  <c r="J13" i="1"/>
  <c r="J12" i="1"/>
  <c r="K11" i="1"/>
  <c r="I191" i="1"/>
  <c r="G191" i="1"/>
  <c r="I190" i="1"/>
  <c r="N189" i="1"/>
  <c r="M189" i="1"/>
  <c r="N188" i="1"/>
  <c r="M188" i="1"/>
  <c r="H187" i="1"/>
  <c r="H186" i="1"/>
  <c r="H185" i="1"/>
  <c r="H184" i="1"/>
  <c r="H183" i="1"/>
  <c r="H182" i="1"/>
  <c r="H181" i="1"/>
  <c r="H180" i="1"/>
  <c r="N179" i="1"/>
  <c r="M179" i="1"/>
  <c r="H178" i="1"/>
  <c r="H177" i="1"/>
  <c r="H176" i="1"/>
  <c r="H175" i="1"/>
  <c r="H174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26" i="1"/>
  <c r="H125" i="1"/>
  <c r="H124" i="1"/>
  <c r="H123" i="1"/>
  <c r="N122" i="1"/>
  <c r="M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N103" i="1"/>
  <c r="M103" i="1"/>
  <c r="H102" i="1"/>
  <c r="H101" i="1"/>
  <c r="H100" i="1"/>
  <c r="H99" i="1"/>
  <c r="H98" i="1"/>
  <c r="H97" i="1"/>
  <c r="H96" i="1"/>
  <c r="H84" i="1"/>
  <c r="H83" i="1"/>
  <c r="H82" i="1"/>
  <c r="H81" i="1"/>
  <c r="M80" i="1"/>
  <c r="M79" i="1"/>
  <c r="M78" i="1"/>
  <c r="M77" i="1"/>
  <c r="M76" i="1"/>
  <c r="M75" i="1"/>
  <c r="M74" i="1"/>
  <c r="H73" i="1"/>
  <c r="H72" i="1"/>
  <c r="H71" i="1"/>
  <c r="H70" i="1"/>
  <c r="N69" i="1"/>
  <c r="M69" i="1"/>
  <c r="H68" i="1"/>
  <c r="H67" i="1"/>
  <c r="H66" i="1"/>
  <c r="H65" i="1"/>
  <c r="H64" i="1"/>
  <c r="H63" i="1"/>
  <c r="H62" i="1"/>
  <c r="H61" i="1"/>
  <c r="H60" i="1"/>
  <c r="N59" i="1"/>
  <c r="M59" i="1"/>
  <c r="H58" i="1"/>
  <c r="H57" i="1"/>
  <c r="H56" i="1"/>
  <c r="H55" i="1"/>
  <c r="H54" i="1"/>
  <c r="H53" i="1"/>
  <c r="H41" i="1"/>
  <c r="H40" i="1"/>
  <c r="H39" i="1"/>
  <c r="H38" i="1"/>
  <c r="H37" i="1"/>
  <c r="H36" i="1"/>
  <c r="H35" i="1"/>
  <c r="H34" i="1"/>
  <c r="H33" i="1"/>
  <c r="M32" i="1"/>
  <c r="H31" i="1"/>
  <c r="H30" i="1"/>
  <c r="H29" i="1"/>
  <c r="H28" i="1"/>
  <c r="H27" i="1"/>
  <c r="H26" i="1"/>
  <c r="H25" i="1"/>
  <c r="H24" i="1"/>
  <c r="H23" i="1"/>
  <c r="H22" i="1"/>
  <c r="H21" i="1"/>
  <c r="H20" i="1"/>
  <c r="N19" i="1"/>
  <c r="M19" i="1"/>
  <c r="H18" i="1"/>
  <c r="M17" i="1"/>
  <c r="M16" i="1"/>
  <c r="M15" i="1"/>
  <c r="M14" i="1"/>
  <c r="M13" i="1"/>
  <c r="M12" i="1"/>
  <c r="M11" i="1"/>
  <c r="N10" i="1"/>
  <c r="J33" i="2" l="1"/>
  <c r="J34" i="2"/>
  <c r="J35" i="2" l="1"/>
  <c r="J11" i="2"/>
  <c r="Q52" i="3"/>
  <c r="O2" i="3"/>
</calcChain>
</file>

<file path=xl/sharedStrings.xml><?xml version="1.0" encoding="utf-8"?>
<sst xmlns="http://schemas.openxmlformats.org/spreadsheetml/2006/main" count="412" uniqueCount="103">
  <si>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</si>
  <si>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</si>
  <si>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</si>
  <si>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</si>
  <si>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</si>
  <si>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</si>
  <si>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</si>
  <si>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</si>
  <si>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</si>
  <si>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</si>
  <si>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</si>
  <si>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</si>
  <si>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</si>
  <si>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</si>
  <si>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</si>
  <si>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</si>
  <si>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</si>
  <si>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</si>
  <si>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</si>
  <si>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</si>
  <si>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</si>
  <si>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</si>
  <si>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</si>
  <si>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</si>
  <si>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</si>
  <si>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</si>
  <si>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</si>
  <si>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</si>
  <si>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</si>
  <si>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</si>
  <si>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</si>
  <si>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</si>
  <si>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</si>
  <si>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</si>
  <si>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</si>
  <si>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</si>
  <si>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</si>
  <si>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</si>
  <si>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</si>
  <si>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</si>
  <si>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</si>
  <si>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</si>
  <si>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</si>
  <si>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</si>
  <si>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</si>
  <si>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</si>
  <si>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</si>
  <si>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</si>
  <si>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</si>
  <si>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</si>
  <si>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</si>
  <si>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</si>
  <si>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</si>
  <si>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</si>
  <si>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</si>
  <si>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</si>
  <si>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</si>
  <si>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</si>
  <si>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</si>
  <si>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</si>
  <si>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</si>
  <si>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</si>
  <si>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</si>
  <si>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</si>
  <si>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</si>
  <si>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</si>
  <si>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</si>
  <si>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</si>
  <si>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</si>
  <si>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</si>
  <si>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</si>
  <si>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</si>
  <si>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</si>
  <si>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</si>
  <si>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</si>
  <si>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</si>
  <si>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</si>
  <si>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</si>
  <si>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</si>
  <si>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</si>
  <si>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</si>
  <si>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 xml:space="preserve">( แผ่นที่  2  )   </t>
  </si>
  <si>
    <t>แม่น้ำปิง</t>
  </si>
  <si>
    <t xml:space="preserve">( แผ่นที่  3  )   </t>
  </si>
  <si>
    <t>คอบน(R2)</t>
  </si>
  <si>
    <t>0 คอล่าง</t>
  </si>
  <si>
    <t>TP2</t>
  </si>
  <si>
    <t>TP3</t>
  </si>
  <si>
    <t>TP4</t>
  </si>
  <si>
    <t>TP5</t>
  </si>
  <si>
    <t>สันผีเสื้อ</t>
  </si>
  <si>
    <t>เมือง</t>
  </si>
  <si>
    <t>P.103</t>
  </si>
  <si>
    <t xml:space="preserve">( แผ่นที่  4  )   </t>
  </si>
  <si>
    <t xml:space="preserve">( แผ่นที่  5  )   </t>
  </si>
  <si>
    <t xml:space="preserve">( แผ่นที่  6  )   </t>
  </si>
  <si>
    <t>TP6</t>
  </si>
  <si>
    <t>TP7</t>
  </si>
  <si>
    <t>TP8</t>
  </si>
  <si>
    <t>550 คอล่าง</t>
  </si>
  <si>
    <t>550(R.2)</t>
  </si>
  <si>
    <t>10.22-12.36</t>
  </si>
  <si>
    <t>ผิวน้ำ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</si>
</sst>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7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87" fontId="2" fillId="0" borderId="8" xfId="1" applyNumberFormat="1" applyFont="1" applyBorder="1" applyAlignment="1">
      <alignment horizontal="center" vertical="center"/>
    </xf>
    <xf numFmtId="187" fontId="3" fillId="0" borderId="0" xfId="1" applyNumberFormat="1" applyFont="1"/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vertical="center"/>
    </xf>
    <xf numFmtId="2" fontId="2" fillId="0" borderId="8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center"/>
    </xf>
    <xf numFmtId="187" fontId="2" fillId="0" borderId="6" xfId="1" applyNumberFormat="1" applyFont="1" applyBorder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2" applyFont="1"/>
    <xf numFmtId="0" fontId="3" fillId="0" borderId="0" xfId="2" applyFont="1"/>
    <xf numFmtId="0" fontId="4" fillId="0" borderId="0" xfId="2" applyFo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12" fillId="0" borderId="0" xfId="2" applyFont="1"/>
    <xf numFmtId="0" fontId="13" fillId="0" borderId="0" xfId="2" applyFont="1"/>
    <xf numFmtId="0" fontId="3" fillId="0" borderId="0" xfId="3" applyFont="1"/>
    <xf numFmtId="0" fontId="14" fillId="0" borderId="17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18" xfId="5" applyFont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Border="1" applyAlignment="1">
      <alignment horizontal="center"/>
    </xf>
    <xf numFmtId="187" fontId="14" fillId="0" borderId="9" xfId="4" applyNumberFormat="1" applyFont="1" applyBorder="1" applyAlignment="1">
      <alignment horizontal="center"/>
    </xf>
    <xf numFmtId="187" fontId="17" fillId="0" borderId="20" xfId="5" applyNumberFormat="1" applyFont="1" applyBorder="1"/>
    <xf numFmtId="1" fontId="14" fillId="0" borderId="21" xfId="4" applyNumberFormat="1" applyFont="1" applyBorder="1" applyAlignment="1">
      <alignment horizontal="center"/>
    </xf>
    <xf numFmtId="187" fontId="14" fillId="0" borderId="8" xfId="4" applyNumberFormat="1" applyFont="1" applyBorder="1" applyAlignment="1">
      <alignment horizontal="center"/>
    </xf>
    <xf numFmtId="1" fontId="18" fillId="0" borderId="0" xfId="3" applyNumberFormat="1" applyFont="1" applyAlignment="1">
      <alignment horizontal="center" vertical="center"/>
    </xf>
    <xf numFmtId="187" fontId="18" fillId="0" borderId="0" xfId="3" applyNumberFormat="1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1" fontId="14" fillId="0" borderId="22" xfId="3" applyNumberFormat="1" applyFont="1" applyBorder="1" applyAlignment="1">
      <alignment horizontal="center" vertical="center"/>
    </xf>
    <xf numFmtId="1" fontId="14" fillId="0" borderId="23" xfId="3" applyNumberFormat="1" applyFont="1" applyBorder="1" applyAlignment="1">
      <alignment horizontal="center" vertical="center"/>
    </xf>
    <xf numFmtId="1" fontId="14" fillId="0" borderId="24" xfId="3" applyNumberFormat="1" applyFont="1" applyBorder="1" applyAlignment="1">
      <alignment horizontal="center" vertical="center"/>
    </xf>
    <xf numFmtId="1" fontId="14" fillId="0" borderId="25" xfId="3" applyNumberFormat="1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187" fontId="14" fillId="0" borderId="26" xfId="3" applyNumberFormat="1" applyFont="1" applyBorder="1" applyAlignment="1">
      <alignment horizontal="center" vertical="center"/>
    </xf>
    <xf numFmtId="187" fontId="14" fillId="0" borderId="27" xfId="3" applyNumberFormat="1" applyFont="1" applyBorder="1" applyAlignment="1">
      <alignment horizontal="center" vertical="center"/>
    </xf>
    <xf numFmtId="187" fontId="14" fillId="0" borderId="28" xfId="3" applyNumberFormat="1" applyFont="1" applyBorder="1" applyAlignment="1">
      <alignment horizontal="center" vertical="center"/>
    </xf>
    <xf numFmtId="187" fontId="14" fillId="0" borderId="29" xfId="3" applyNumberFormat="1" applyFont="1" applyBorder="1" applyAlignment="1">
      <alignment horizontal="center" vertical="center"/>
    </xf>
    <xf numFmtId="0" fontId="14" fillId="0" borderId="23" xfId="3" applyFont="1" applyBorder="1" applyAlignment="1">
      <alignment horizontal="center" vertical="center"/>
    </xf>
    <xf numFmtId="0" fontId="14" fillId="0" borderId="24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21" fillId="0" borderId="30" xfId="3" applyFont="1" applyBorder="1" applyAlignment="1">
      <alignment horizontal="center" vertical="center"/>
    </xf>
    <xf numFmtId="0" fontId="14" fillId="0" borderId="31" xfId="3" applyFont="1" applyBorder="1" applyAlignment="1">
      <alignment horizontal="center" vertical="center"/>
    </xf>
    <xf numFmtId="0" fontId="14" fillId="0" borderId="27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/>
    </xf>
    <xf numFmtId="0" fontId="14" fillId="0" borderId="33" xfId="3" applyFont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36" xfId="3" applyFont="1" applyBorder="1" applyAlignment="1">
      <alignment horizontal="center" vertical="center"/>
    </xf>
    <xf numFmtId="0" fontId="21" fillId="0" borderId="35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19" fillId="0" borderId="40" xfId="3" applyFont="1" applyBorder="1"/>
    <xf numFmtId="1" fontId="19" fillId="0" borderId="21" xfId="4" applyNumberFormat="1" applyFont="1" applyBorder="1" applyAlignment="1">
      <alignment horizontal="center"/>
    </xf>
    <xf numFmtId="187" fontId="19" fillId="0" borderId="8" xfId="4" applyNumberFormat="1" applyFont="1" applyBorder="1" applyAlignment="1">
      <alignment horizontal="center"/>
    </xf>
    <xf numFmtId="1" fontId="19" fillId="0" borderId="41" xfId="4" applyNumberFormat="1" applyFont="1" applyBorder="1" applyAlignment="1">
      <alignment horizontal="center"/>
    </xf>
    <xf numFmtId="187" fontId="19" fillId="0" borderId="6" xfId="4" applyNumberFormat="1" applyFont="1" applyBorder="1" applyAlignment="1">
      <alignment horizontal="center"/>
    </xf>
    <xf numFmtId="0" fontId="19" fillId="0" borderId="42" xfId="3" applyFont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0" fontId="3" fillId="0" borderId="11" xfId="2" applyFont="1" applyBorder="1"/>
    <xf numFmtId="1" fontId="2" fillId="0" borderId="8" xfId="1" applyNumberFormat="1" applyFont="1" applyBorder="1" applyAlignment="1">
      <alignment horizontal="center" vertical="center"/>
    </xf>
    <xf numFmtId="187" fontId="2" fillId="0" borderId="10" xfId="1" applyNumberFormat="1" applyFont="1" applyBorder="1" applyAlignment="1">
      <alignment horizontal="center"/>
    </xf>
    <xf numFmtId="0" fontId="2" fillId="0" borderId="6" xfId="2" applyFont="1" applyBorder="1" applyAlignment="1">
      <alignment horizontal="center" vertical="center"/>
    </xf>
    <xf numFmtId="187" fontId="2" fillId="0" borderId="43" xfId="2" applyNumberFormat="1" applyFont="1" applyBorder="1" applyAlignment="1">
      <alignment horizontal="center"/>
    </xf>
    <xf numFmtId="187" fontId="2" fillId="0" borderId="44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8" fillId="0" borderId="8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5" fillId="0" borderId="8" xfId="1" applyFont="1" applyBorder="1" applyAlignment="1">
      <alignment horizontal="center"/>
    </xf>
    <xf numFmtId="187" fontId="25" fillId="0" borderId="8" xfId="1" applyNumberFormat="1" applyFont="1" applyBorder="1" applyAlignment="1">
      <alignment horizontal="center" vertical="center"/>
    </xf>
    <xf numFmtId="187" fontId="26" fillId="0" borderId="8" xfId="1" applyNumberFormat="1" applyFont="1" applyBorder="1" applyAlignment="1">
      <alignment horizontal="center" vertical="center"/>
    </xf>
    <xf numFmtId="187" fontId="2" fillId="0" borderId="0" xfId="2" applyNumberFormat="1" applyFont="1" applyAlignment="1">
      <alignment horizontal="left" vertical="center"/>
    </xf>
    <xf numFmtId="0" fontId="9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center"/>
    </xf>
    <xf numFmtId="2" fontId="2" fillId="0" borderId="6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87" fontId="2" fillId="0" borderId="0" xfId="1" applyNumberFormat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87" fontId="8" fillId="0" borderId="6" xfId="1" applyNumberFormat="1" applyFont="1" applyBorder="1" applyAlignment="1">
      <alignment horizontal="center" vertical="center"/>
    </xf>
    <xf numFmtId="187" fontId="2" fillId="0" borderId="45" xfId="1" applyNumberFormat="1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87" fontId="12" fillId="0" borderId="0" xfId="1" applyNumberFormat="1" applyFont="1"/>
    <xf numFmtId="0" fontId="2" fillId="0" borderId="6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vertical="center"/>
    </xf>
    <xf numFmtId="187" fontId="2" fillId="0" borderId="7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5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horizontal="left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4" fillId="0" borderId="14" xfId="4" applyFont="1" applyBorder="1" applyAlignment="1">
      <alignment horizontal="center"/>
    </xf>
    <xf numFmtId="15" fontId="15" fillId="0" borderId="15" xfId="3" applyNumberFormat="1" applyFont="1" applyBorder="1" applyAlignment="1">
      <alignment horizontal="center" vertical="center"/>
    </xf>
    <xf numFmtId="15" fontId="15" fillId="0" borderId="4" xfId="3" applyNumberFormat="1" applyFont="1" applyBorder="1" applyAlignment="1">
      <alignment horizontal="center" vertical="center"/>
    </xf>
    <xf numFmtId="15" fontId="15" fillId="0" borderId="16" xfId="3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15" fontId="10" fillId="0" borderId="34" xfId="3" applyNumberFormat="1" applyFont="1" applyBorder="1" applyAlignment="1">
      <alignment horizontal="center" vertical="center"/>
    </xf>
    <xf numFmtId="15" fontId="10" fillId="0" borderId="38" xfId="3" applyNumberFormat="1" applyFont="1" applyBorder="1" applyAlignment="1">
      <alignment horizontal="center" vertical="center"/>
    </xf>
    <xf numFmtId="15" fontId="10" fillId="0" borderId="39" xfId="3" applyNumberFormat="1" applyFont="1" applyBorder="1" applyAlignment="1">
      <alignment horizontal="center" vertical="center"/>
    </xf>
    <xf numFmtId="187" fontId="25" fillId="0" borderId="44" xfId="2" applyNumberFormat="1" applyFont="1" applyBorder="1" applyAlignment="1">
      <alignment horizont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1A68CC65-EC34-4CBD-886E-1B56B3B10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86</xdr:row>
      <xdr:rowOff>28575</xdr:rowOff>
    </xdr:from>
    <xdr:ext cx="819150" cy="819150"/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CBF52609-EBEE-432F-B349-3BC7C5657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98869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129</xdr:row>
      <xdr:rowOff>28575</xdr:rowOff>
    </xdr:from>
    <xdr:ext cx="819150" cy="819150"/>
    <xdr:pic>
      <xdr:nvPicPr>
        <xdr:cNvPr id="8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5982C63A-42D4-49F7-84B4-6053E5AC4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164</xdr:row>
      <xdr:rowOff>28575</xdr:rowOff>
    </xdr:from>
    <xdr:ext cx="819150" cy="819150"/>
    <xdr:pic>
      <xdr:nvPicPr>
        <xdr:cNvPr id="7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D46E40CF-FF25-4819-B77D-25C95A224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95846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200</xdr:row>
      <xdr:rowOff>28575</xdr:rowOff>
    </xdr:from>
    <xdr:ext cx="819150" cy="819150"/>
    <xdr:pic>
      <xdr:nvPicPr>
        <xdr:cNvPr id="10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4BCD5A-C442-45BB-9575-9E37EB9A8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3952875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55</xdr:row>
      <xdr:rowOff>219075</xdr:rowOff>
    </xdr:from>
    <xdr:to>
      <xdr:col>0</xdr:col>
      <xdr:colOff>409575</xdr:colOff>
      <xdr:row>55</xdr:row>
      <xdr:rowOff>219075</xdr:rowOff>
    </xdr:to>
    <xdr:sp macro="" textlink="">
      <xdr:nvSpPr>
        <xdr:cNvPr id="26" name="Line 2">
          <a:extLst>
            <a:ext uri="{FF2B5EF4-FFF2-40B4-BE49-F238E27FC236}">
              <a16:creationId xmlns:a16="http://schemas.microsoft.com/office/drawing/2014/main" id="{6C4C4BF3-6FA6-43C9-B47D-49975CE326A9}"/>
            </a:ext>
          </a:extLst>
        </xdr:cNvPr>
        <xdr:cNvSpPr>
          <a:spLocks noChangeShapeType="1"/>
        </xdr:cNvSpPr>
      </xdr:nvSpPr>
      <xdr:spPr bwMode="auto">
        <a:xfrm flipV="1">
          <a:off x="142875" y="5124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55</xdr:row>
      <xdr:rowOff>228600</xdr:rowOff>
    </xdr:from>
    <xdr:to>
      <xdr:col>2</xdr:col>
      <xdr:colOff>409575</xdr:colOff>
      <xdr:row>55</xdr:row>
      <xdr:rowOff>228600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28298FFF-6716-41E9-B8BE-F397D74523E1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55</xdr:row>
      <xdr:rowOff>238125</xdr:rowOff>
    </xdr:from>
    <xdr:to>
      <xdr:col>4</xdr:col>
      <xdr:colOff>428625</xdr:colOff>
      <xdr:row>55</xdr:row>
      <xdr:rowOff>238125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F1E1A024-C84D-42C2-9C76-494F5B559563}"/>
            </a:ext>
          </a:extLst>
        </xdr:cNvPr>
        <xdr:cNvSpPr>
          <a:spLocks noChangeShapeType="1"/>
        </xdr:cNvSpPr>
      </xdr:nvSpPr>
      <xdr:spPr bwMode="auto">
        <a:xfrm flipV="1">
          <a:off x="3438525" y="51435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55</xdr:row>
      <xdr:rowOff>228600</xdr:rowOff>
    </xdr:from>
    <xdr:to>
      <xdr:col>6</xdr:col>
      <xdr:colOff>438150</xdr:colOff>
      <xdr:row>55</xdr:row>
      <xdr:rowOff>228600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A1A1ABBC-90CA-4DAD-9750-04D8C2EC39FC}"/>
            </a:ext>
          </a:extLst>
        </xdr:cNvPr>
        <xdr:cNvSpPr>
          <a:spLocks noChangeShapeType="1"/>
        </xdr:cNvSpPr>
      </xdr:nvSpPr>
      <xdr:spPr bwMode="auto">
        <a:xfrm flipV="1">
          <a:off x="5086350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371475</xdr:colOff>
      <xdr:row>39</xdr:row>
      <xdr:rowOff>38100</xdr:rowOff>
    </xdr:from>
    <xdr:ext cx="819150" cy="819150"/>
    <xdr:pic>
      <xdr:nvPicPr>
        <xdr:cNvPr id="30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CA1A1C11-BF8A-4E6B-B289-0DF6E0086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142875</xdr:colOff>
      <xdr:row>55</xdr:row>
      <xdr:rowOff>228600</xdr:rowOff>
    </xdr:from>
    <xdr:to>
      <xdr:col>0</xdr:col>
      <xdr:colOff>409575</xdr:colOff>
      <xdr:row>55</xdr:row>
      <xdr:rowOff>228600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id="{E30FFCAF-4247-49FC-AFFC-2F4FCC2ED813}"/>
            </a:ext>
          </a:extLst>
        </xdr:cNvPr>
        <xdr:cNvSpPr>
          <a:spLocks noChangeShapeType="1"/>
        </xdr:cNvSpPr>
      </xdr:nvSpPr>
      <xdr:spPr bwMode="auto">
        <a:xfrm flipV="1">
          <a:off x="1428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5"/>
  <sheetViews>
    <sheetView topLeftCell="A179" zoomScaleNormal="100" workbookViewId="0">
      <selection activeCell="F187" sqref="F187"/>
    </sheetView>
  </sheetViews>
  <sheetFormatPr defaultRowHeight="15" x14ac:dyDescent="0.35"/>
  <cols>
    <col min="1" max="1" width="10.75" style="2" customWidth="1"/>
    <col min="2" max="9" width="5.875" style="2" customWidth="1"/>
    <col min="10" max="10" width="7.5" style="2" customWidth="1"/>
    <col min="11" max="11" width="7.12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47"/>
      <c r="G3" s="147"/>
      <c r="H3" s="147"/>
    </row>
    <row r="4" spans="1:16" ht="26.25" customHeight="1" x14ac:dyDescent="0.7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6" ht="24" customHeight="1" x14ac:dyDescent="0.55000000000000004">
      <c r="A5" s="4" t="s">
        <v>4</v>
      </c>
      <c r="B5" s="149" t="s">
        <v>82</v>
      </c>
      <c r="C5" s="149"/>
      <c r="D5" s="5" t="s">
        <v>5</v>
      </c>
      <c r="E5" s="149" t="s">
        <v>92</v>
      </c>
      <c r="F5" s="149"/>
      <c r="G5" s="5" t="s">
        <v>6</v>
      </c>
      <c r="H5" s="149" t="s">
        <v>91</v>
      </c>
      <c r="I5" s="149"/>
      <c r="J5" s="5" t="s">
        <v>7</v>
      </c>
      <c r="K5" s="149" t="s">
        <v>80</v>
      </c>
      <c r="L5" s="149"/>
      <c r="M5" s="4" t="s">
        <v>8</v>
      </c>
    </row>
    <row r="6" spans="1:16" ht="27" customHeight="1" x14ac:dyDescent="0.55000000000000004">
      <c r="A6" s="6" t="s">
        <v>9</v>
      </c>
      <c r="B6" s="155" t="s">
        <v>78</v>
      </c>
      <c r="C6" s="156"/>
      <c r="D6" s="156"/>
      <c r="E6" s="156"/>
      <c r="F6" s="156"/>
      <c r="G6" s="5" t="s">
        <v>10</v>
      </c>
      <c r="H6" s="157" t="s">
        <v>64</v>
      </c>
      <c r="I6" s="157"/>
      <c r="J6" s="157"/>
      <c r="K6" s="157"/>
      <c r="L6" s="157"/>
      <c r="M6" s="157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50" t="s">
        <v>11</v>
      </c>
      <c r="B8" s="152" t="s">
        <v>12</v>
      </c>
      <c r="C8" s="152"/>
      <c r="D8" s="153" t="s">
        <v>13</v>
      </c>
      <c r="E8" s="154"/>
      <c r="F8" s="9" t="s">
        <v>14</v>
      </c>
      <c r="G8" s="152" t="s">
        <v>15</v>
      </c>
      <c r="H8" s="152"/>
      <c r="I8" s="152"/>
      <c r="J8" s="152" t="s">
        <v>16</v>
      </c>
      <c r="K8" s="152"/>
      <c r="L8" s="150" t="s">
        <v>17</v>
      </c>
      <c r="M8" s="150"/>
      <c r="N8" s="1"/>
    </row>
    <row r="9" spans="1:16" ht="21.75" x14ac:dyDescent="0.5">
      <c r="A9" s="151"/>
      <c r="B9" s="10" t="s">
        <v>18</v>
      </c>
      <c r="C9" s="10" t="s">
        <v>19</v>
      </c>
      <c r="D9" s="10" t="s">
        <v>18</v>
      </c>
      <c r="E9" s="10" t="s">
        <v>19</v>
      </c>
      <c r="F9" s="10" t="s">
        <v>20</v>
      </c>
      <c r="G9" s="10" t="s">
        <v>18</v>
      </c>
      <c r="H9" s="10" t="s">
        <v>21</v>
      </c>
      <c r="I9" s="10" t="s">
        <v>19</v>
      </c>
      <c r="J9" s="10" t="s">
        <v>22</v>
      </c>
      <c r="K9" s="10" t="s">
        <v>23</v>
      </c>
      <c r="L9" s="151"/>
      <c r="M9" s="151"/>
    </row>
    <row r="10" spans="1:16" ht="17.100000000000001" customHeight="1" x14ac:dyDescent="0.5">
      <c r="A10" s="11" t="s">
        <v>24</v>
      </c>
      <c r="B10" s="12"/>
      <c r="C10" s="12"/>
      <c r="D10" s="12"/>
      <c r="E10" s="12"/>
      <c r="F10" s="12"/>
      <c r="G10" s="13">
        <v>1.4730000000000001</v>
      </c>
      <c r="H10" s="13"/>
      <c r="I10" s="13"/>
      <c r="J10" s="13"/>
      <c r="K10" s="13"/>
      <c r="L10" s="13"/>
      <c r="M10" s="14">
        <v>313.66000000000003</v>
      </c>
      <c r="N10" s="139">
        <f>M10+G10</f>
        <v>315.13300000000004</v>
      </c>
    </row>
    <row r="11" spans="1:16" ht="17.100000000000001" customHeight="1" x14ac:dyDescent="0.5">
      <c r="A11" s="18"/>
      <c r="B11" s="15">
        <v>-50</v>
      </c>
      <c r="C11" s="15"/>
      <c r="D11" s="15"/>
      <c r="E11" s="15"/>
      <c r="F11" s="15"/>
      <c r="G11" s="16"/>
      <c r="H11" s="16">
        <v>2.9020000000000001</v>
      </c>
      <c r="I11" s="16"/>
      <c r="J11" s="16"/>
      <c r="K11" s="16">
        <f>G10-H11</f>
        <v>-1.429</v>
      </c>
      <c r="L11" s="16"/>
      <c r="M11" s="16">
        <f>N10-H11</f>
        <v>312.23100000000005</v>
      </c>
      <c r="O11" s="17"/>
    </row>
    <row r="12" spans="1:16" ht="17.100000000000001" customHeight="1" x14ac:dyDescent="0.35">
      <c r="A12" s="15"/>
      <c r="B12" s="15">
        <v>-40</v>
      </c>
      <c r="C12" s="15"/>
      <c r="D12" s="15"/>
      <c r="E12" s="15"/>
      <c r="F12" s="15"/>
      <c r="G12" s="16"/>
      <c r="H12" s="16">
        <v>2.7080000000000002</v>
      </c>
      <c r="I12" s="16"/>
      <c r="J12" s="16">
        <f>H11-H12</f>
        <v>0.19399999999999995</v>
      </c>
      <c r="K12" s="16"/>
      <c r="L12" s="16"/>
      <c r="M12" s="16">
        <f>N10-H12</f>
        <v>312.42500000000001</v>
      </c>
    </row>
    <row r="13" spans="1:16" ht="17.100000000000001" customHeight="1" x14ac:dyDescent="0.5">
      <c r="A13" s="15"/>
      <c r="B13" s="15">
        <v>-30</v>
      </c>
      <c r="C13" s="15"/>
      <c r="D13" s="15"/>
      <c r="E13" s="15"/>
      <c r="F13" s="15"/>
      <c r="G13" s="16"/>
      <c r="H13" s="16">
        <v>2.5009999999999999</v>
      </c>
      <c r="I13" s="16"/>
      <c r="J13" s="16">
        <f>H12-H13</f>
        <v>0.20700000000000029</v>
      </c>
      <c r="K13" s="16"/>
      <c r="L13" s="16"/>
      <c r="M13" s="16">
        <f>N10-H13</f>
        <v>312.63200000000006</v>
      </c>
      <c r="P13" s="18"/>
    </row>
    <row r="14" spans="1:16" ht="17.100000000000001" customHeight="1" x14ac:dyDescent="0.5">
      <c r="A14" s="15"/>
      <c r="B14" s="15">
        <v>-20</v>
      </c>
      <c r="C14" s="15"/>
      <c r="D14" s="15"/>
      <c r="E14" s="15"/>
      <c r="F14" s="15"/>
      <c r="G14" s="16"/>
      <c r="H14" s="16">
        <v>2.2850000000000001</v>
      </c>
      <c r="I14" s="16"/>
      <c r="J14" s="16">
        <f>H13-H14</f>
        <v>0.21599999999999975</v>
      </c>
      <c r="K14" s="16"/>
      <c r="L14" s="16"/>
      <c r="M14" s="16">
        <f>N10-H14</f>
        <v>312.84800000000001</v>
      </c>
      <c r="P14" s="18"/>
    </row>
    <row r="15" spans="1:16" ht="17.100000000000001" customHeight="1" x14ac:dyDescent="0.35">
      <c r="A15" s="15"/>
      <c r="B15" s="15">
        <v>-10</v>
      </c>
      <c r="C15" s="15"/>
      <c r="D15" s="15"/>
      <c r="E15" s="15"/>
      <c r="F15" s="15"/>
      <c r="G15" s="16"/>
      <c r="H15" s="16">
        <v>2.0350000000000001</v>
      </c>
      <c r="I15" s="16"/>
      <c r="J15" s="16">
        <f>H14-H15</f>
        <v>0.25</v>
      </c>
      <c r="K15" s="16"/>
      <c r="L15" s="16"/>
      <c r="M15" s="16">
        <f>N10-H15</f>
        <v>313.09800000000001</v>
      </c>
    </row>
    <row r="16" spans="1:16" ht="17.100000000000001" customHeight="1" x14ac:dyDescent="0.5">
      <c r="A16" s="123" t="s">
        <v>69</v>
      </c>
      <c r="B16" s="15"/>
      <c r="C16" s="15">
        <v>0</v>
      </c>
      <c r="D16" s="19"/>
      <c r="E16" s="19"/>
      <c r="F16" s="19"/>
      <c r="G16" s="16"/>
      <c r="H16" s="16">
        <v>1.748</v>
      </c>
      <c r="I16" s="16"/>
      <c r="J16" s="16">
        <f>H15-H16</f>
        <v>0.28700000000000014</v>
      </c>
      <c r="K16" s="16"/>
      <c r="L16" s="16"/>
      <c r="M16" s="124">
        <f>N10-H16</f>
        <v>313.38500000000005</v>
      </c>
    </row>
    <row r="17" spans="1:14" ht="17.100000000000001" customHeight="1" x14ac:dyDescent="0.5">
      <c r="A17" s="18" t="s">
        <v>70</v>
      </c>
      <c r="B17" s="15"/>
      <c r="C17" s="15">
        <v>0</v>
      </c>
      <c r="D17" s="19"/>
      <c r="E17" s="19"/>
      <c r="F17" s="19"/>
      <c r="G17" s="16"/>
      <c r="H17" s="16">
        <v>2.8450000000000002</v>
      </c>
      <c r="I17" s="16"/>
      <c r="J17" s="16"/>
      <c r="K17" s="16">
        <f>H16-H17</f>
        <v>-1.0970000000000002</v>
      </c>
      <c r="L17" s="16"/>
      <c r="M17" s="16">
        <f>N10-H17</f>
        <v>312.28800000000001</v>
      </c>
    </row>
    <row r="18" spans="1:14" ht="17.100000000000001" customHeight="1" x14ac:dyDescent="0.5">
      <c r="A18" s="18"/>
      <c r="B18" s="15"/>
      <c r="C18" s="15">
        <v>5</v>
      </c>
      <c r="D18" s="19"/>
      <c r="E18" s="19"/>
      <c r="F18" s="19"/>
      <c r="G18" s="16"/>
      <c r="H18" s="16">
        <f>N10-M18</f>
        <v>3.77800000000002</v>
      </c>
      <c r="I18" s="16"/>
      <c r="J18" s="16"/>
      <c r="K18" s="16">
        <f>H17-H18</f>
        <v>-0.93300000000001981</v>
      </c>
      <c r="L18" s="16"/>
      <c r="M18" s="16">
        <v>311.35500000000002</v>
      </c>
    </row>
    <row r="19" spans="1:14" ht="17.100000000000001" customHeight="1" x14ac:dyDescent="0.5">
      <c r="A19" s="18" t="s">
        <v>71</v>
      </c>
      <c r="B19" s="15"/>
      <c r="C19" s="15"/>
      <c r="D19" s="19"/>
      <c r="E19" s="19"/>
      <c r="F19" s="19"/>
      <c r="G19" s="16">
        <v>0.246</v>
      </c>
      <c r="H19" s="16"/>
      <c r="I19" s="16">
        <v>3.8889999999999998</v>
      </c>
      <c r="J19" s="16"/>
      <c r="K19" s="16">
        <f>H18-I19</f>
        <v>-0.11099999999997978</v>
      </c>
      <c r="L19" s="16"/>
      <c r="M19" s="16">
        <f>N10-I19</f>
        <v>311.24400000000003</v>
      </c>
      <c r="N19" s="139">
        <f>M19+G19</f>
        <v>311.49</v>
      </c>
    </row>
    <row r="20" spans="1:14" ht="17.100000000000001" customHeight="1" x14ac:dyDescent="0.5">
      <c r="A20" s="18"/>
      <c r="B20" s="15"/>
      <c r="C20" s="15">
        <v>10</v>
      </c>
      <c r="D20" s="19"/>
      <c r="E20" s="19"/>
      <c r="F20" s="19"/>
      <c r="G20" s="16"/>
      <c r="H20" s="16">
        <f>N19-M20</f>
        <v>1.7069999999999936</v>
      </c>
      <c r="I20" s="16"/>
      <c r="J20" s="16"/>
      <c r="K20" s="16">
        <f>G19-H20</f>
        <v>-1.4609999999999936</v>
      </c>
      <c r="L20" s="16"/>
      <c r="M20" s="16">
        <v>309.78300000000002</v>
      </c>
    </row>
    <row r="21" spans="1:14" ht="17.100000000000001" customHeight="1" x14ac:dyDescent="0.35">
      <c r="A21" s="15"/>
      <c r="B21" s="15"/>
      <c r="C21" s="15">
        <v>15</v>
      </c>
      <c r="D21" s="19"/>
      <c r="E21" s="19"/>
      <c r="F21" s="19"/>
      <c r="G21" s="16"/>
      <c r="H21" s="16">
        <f>N19-M21</f>
        <v>1.8720000000000141</v>
      </c>
      <c r="I21" s="16"/>
      <c r="J21" s="16"/>
      <c r="K21" s="16">
        <f>H20-H21</f>
        <v>-0.16500000000002046</v>
      </c>
      <c r="L21" s="16"/>
      <c r="M21" s="16">
        <v>309.61799999999999</v>
      </c>
    </row>
    <row r="22" spans="1:14" ht="17.100000000000001" customHeight="1" x14ac:dyDescent="0.35">
      <c r="A22" s="101"/>
      <c r="B22" s="15"/>
      <c r="C22" s="15">
        <v>20</v>
      </c>
      <c r="D22" s="19"/>
      <c r="E22" s="19"/>
      <c r="F22" s="19"/>
      <c r="G22" s="16"/>
      <c r="H22" s="16">
        <f>N19-M22</f>
        <v>2.0110000000000241</v>
      </c>
      <c r="I22" s="16"/>
      <c r="J22" s="16"/>
      <c r="K22" s="16">
        <f>H21-H22</f>
        <v>-0.13900000000001</v>
      </c>
      <c r="L22" s="16"/>
      <c r="M22" s="16">
        <v>309.47899999999998</v>
      </c>
    </row>
    <row r="23" spans="1:14" ht="17.100000000000001" customHeight="1" x14ac:dyDescent="0.5">
      <c r="A23" s="18"/>
      <c r="B23" s="15"/>
      <c r="C23" s="15">
        <v>25</v>
      </c>
      <c r="D23" s="19"/>
      <c r="E23" s="19"/>
      <c r="F23" s="16"/>
      <c r="G23" s="16"/>
      <c r="H23" s="16">
        <f>N19-M23</f>
        <v>1.8310000000000173</v>
      </c>
      <c r="I23" s="16"/>
      <c r="J23" s="16">
        <f>H22-H23</f>
        <v>0.18000000000000682</v>
      </c>
      <c r="K23" s="16"/>
      <c r="L23" s="16"/>
      <c r="M23" s="16">
        <v>309.65899999999999</v>
      </c>
    </row>
    <row r="24" spans="1:14" ht="17.100000000000001" customHeight="1" x14ac:dyDescent="0.5">
      <c r="A24" s="18"/>
      <c r="B24" s="15"/>
      <c r="C24" s="15">
        <v>30</v>
      </c>
      <c r="D24" s="19"/>
      <c r="E24" s="19"/>
      <c r="F24" s="20"/>
      <c r="G24" s="16"/>
      <c r="H24" s="16">
        <f>N19-M24</f>
        <v>2.1200000000000045</v>
      </c>
      <c r="I24" s="16"/>
      <c r="J24" s="16"/>
      <c r="K24" s="16">
        <f>H23-H24</f>
        <v>-0.28899999999998727</v>
      </c>
      <c r="L24" s="16"/>
      <c r="M24" s="16">
        <v>309.37</v>
      </c>
    </row>
    <row r="25" spans="1:14" ht="17.100000000000001" customHeight="1" x14ac:dyDescent="0.35">
      <c r="A25" s="101"/>
      <c r="B25" s="15"/>
      <c r="C25" s="15">
        <v>35</v>
      </c>
      <c r="D25" s="19"/>
      <c r="E25" s="19"/>
      <c r="F25" s="20"/>
      <c r="G25" s="16"/>
      <c r="H25" s="16">
        <f>N19-M25</f>
        <v>2.375</v>
      </c>
      <c r="I25" s="16"/>
      <c r="J25" s="16"/>
      <c r="K25" s="16">
        <f>H24-H25</f>
        <v>-0.25499999999999545</v>
      </c>
      <c r="L25" s="16"/>
      <c r="M25" s="16">
        <v>309.11500000000001</v>
      </c>
    </row>
    <row r="26" spans="1:14" ht="17.100000000000001" customHeight="1" x14ac:dyDescent="0.35">
      <c r="A26" s="15"/>
      <c r="B26" s="15"/>
      <c r="C26" s="15">
        <v>40</v>
      </c>
      <c r="D26" s="19"/>
      <c r="E26" s="19"/>
      <c r="F26" s="20"/>
      <c r="G26" s="16"/>
      <c r="H26" s="16">
        <f>N19-M26</f>
        <v>2.3000000000000114</v>
      </c>
      <c r="I26" s="16"/>
      <c r="J26" s="16">
        <f>H25-H26</f>
        <v>7.4999999999988631E-2</v>
      </c>
      <c r="K26" s="16"/>
      <c r="L26" s="16"/>
      <c r="M26" s="16">
        <v>309.19</v>
      </c>
    </row>
    <row r="27" spans="1:14" ht="17.100000000000001" customHeight="1" x14ac:dyDescent="0.5">
      <c r="A27" s="18"/>
      <c r="B27" s="15"/>
      <c r="C27" s="15">
        <v>45</v>
      </c>
      <c r="D27" s="19"/>
      <c r="E27" s="19"/>
      <c r="F27" s="16"/>
      <c r="G27" s="16"/>
      <c r="H27" s="16">
        <f>N19-M27</f>
        <v>2.2900000000000205</v>
      </c>
      <c r="I27" s="16"/>
      <c r="J27" s="16">
        <f>H26-H27</f>
        <v>9.9999999999909051E-3</v>
      </c>
      <c r="K27" s="16"/>
      <c r="L27" s="16"/>
      <c r="M27" s="16">
        <v>309.2</v>
      </c>
    </row>
    <row r="28" spans="1:14" ht="17.100000000000001" customHeight="1" x14ac:dyDescent="0.35">
      <c r="A28" s="101"/>
      <c r="B28" s="15"/>
      <c r="C28" s="15">
        <v>50</v>
      </c>
      <c r="D28" s="19"/>
      <c r="E28" s="19"/>
      <c r="F28" s="20"/>
      <c r="G28" s="16"/>
      <c r="H28" s="16">
        <f>N19-M28</f>
        <v>2.1999999999999886</v>
      </c>
      <c r="I28" s="16"/>
      <c r="J28" s="16">
        <f>H27-H28</f>
        <v>9.0000000000031832E-2</v>
      </c>
      <c r="K28" s="16"/>
      <c r="L28" s="16"/>
      <c r="M28" s="16">
        <v>309.29000000000002</v>
      </c>
    </row>
    <row r="29" spans="1:14" ht="17.100000000000001" customHeight="1" x14ac:dyDescent="0.35">
      <c r="A29" s="15"/>
      <c r="B29" s="15"/>
      <c r="C29" s="15">
        <v>55</v>
      </c>
      <c r="D29" s="19"/>
      <c r="E29" s="19"/>
      <c r="F29" s="20"/>
      <c r="G29" s="16"/>
      <c r="H29" s="16">
        <f>N19-M29</f>
        <v>2.4150000000000205</v>
      </c>
      <c r="I29" s="16"/>
      <c r="J29" s="16"/>
      <c r="K29" s="16">
        <f>H28-H29</f>
        <v>-0.21500000000003183</v>
      </c>
      <c r="L29" s="16"/>
      <c r="M29" s="16">
        <v>309.07499999999999</v>
      </c>
    </row>
    <row r="30" spans="1:14" ht="17.100000000000001" customHeight="1" x14ac:dyDescent="0.35">
      <c r="A30" s="21"/>
      <c r="B30" s="15"/>
      <c r="C30" s="15">
        <v>60</v>
      </c>
      <c r="D30" s="19"/>
      <c r="E30" s="19"/>
      <c r="F30" s="20"/>
      <c r="G30" s="16"/>
      <c r="H30" s="16">
        <f>N19-M30</f>
        <v>2.4720000000000368</v>
      </c>
      <c r="I30" s="16"/>
      <c r="J30" s="16"/>
      <c r="K30" s="16">
        <f>H29-H30</f>
        <v>-5.7000000000016371E-2</v>
      </c>
      <c r="L30" s="16"/>
      <c r="M30" s="16">
        <v>309.01799999999997</v>
      </c>
    </row>
    <row r="31" spans="1:14" ht="17.100000000000001" customHeight="1" x14ac:dyDescent="0.35">
      <c r="A31" s="15"/>
      <c r="B31" s="15"/>
      <c r="C31" s="15">
        <v>65</v>
      </c>
      <c r="D31" s="19"/>
      <c r="E31" s="19"/>
      <c r="F31" s="20"/>
      <c r="G31" s="16"/>
      <c r="H31" s="16">
        <f>N19-M31</f>
        <v>2.6100000000000136</v>
      </c>
      <c r="I31" s="16"/>
      <c r="J31" s="16"/>
      <c r="K31" s="16">
        <f>H30-H31</f>
        <v>-0.13799999999997681</v>
      </c>
      <c r="L31" s="16"/>
      <c r="M31" s="16">
        <v>308.88</v>
      </c>
    </row>
    <row r="32" spans="1:14" ht="17.100000000000001" customHeight="1" x14ac:dyDescent="0.5">
      <c r="A32" s="18"/>
      <c r="B32" s="15"/>
      <c r="C32" s="15">
        <v>70</v>
      </c>
      <c r="D32" s="19"/>
      <c r="E32" s="19"/>
      <c r="F32" s="20"/>
      <c r="G32" s="16"/>
      <c r="H32" s="16">
        <v>2.556</v>
      </c>
      <c r="I32" s="16"/>
      <c r="J32" s="16">
        <f>H31-H32</f>
        <v>5.4000000000013593E-2</v>
      </c>
      <c r="K32" s="16"/>
      <c r="L32" s="16"/>
      <c r="M32" s="16">
        <f>N19-H32</f>
        <v>308.93400000000003</v>
      </c>
    </row>
    <row r="33" spans="1:15" ht="17.100000000000001" customHeight="1" x14ac:dyDescent="0.5">
      <c r="A33" s="18"/>
      <c r="B33" s="15"/>
      <c r="C33" s="15">
        <v>75</v>
      </c>
      <c r="D33" s="19"/>
      <c r="E33" s="19"/>
      <c r="F33" s="20"/>
      <c r="G33" s="16"/>
      <c r="H33" s="16">
        <f>N19-M33</f>
        <v>2.7610000000000241</v>
      </c>
      <c r="I33" s="16"/>
      <c r="J33" s="16"/>
      <c r="K33" s="16">
        <f>H32-H33</f>
        <v>-0.20500000000002405</v>
      </c>
      <c r="L33" s="16"/>
      <c r="M33" s="16">
        <v>308.72899999999998</v>
      </c>
    </row>
    <row r="34" spans="1:15" ht="17.100000000000001" customHeight="1" x14ac:dyDescent="0.5">
      <c r="A34" s="18"/>
      <c r="B34" s="15"/>
      <c r="C34" s="15">
        <v>80</v>
      </c>
      <c r="D34" s="19"/>
      <c r="E34" s="19"/>
      <c r="F34" s="20"/>
      <c r="G34" s="16"/>
      <c r="H34" s="16">
        <f>N19-M34</f>
        <v>2.9460000000000264</v>
      </c>
      <c r="I34" s="16"/>
      <c r="J34" s="16"/>
      <c r="K34" s="133">
        <f>H33-H34</f>
        <v>-0.18500000000000227</v>
      </c>
      <c r="L34" s="16"/>
      <c r="M34" s="16">
        <v>308.54399999999998</v>
      </c>
    </row>
    <row r="35" spans="1:15" ht="17.100000000000001" customHeight="1" x14ac:dyDescent="0.5">
      <c r="A35" s="18"/>
      <c r="B35" s="15"/>
      <c r="C35" s="15">
        <v>85</v>
      </c>
      <c r="D35" s="19"/>
      <c r="E35" s="19"/>
      <c r="F35" s="20"/>
      <c r="G35" s="16"/>
      <c r="H35" s="16">
        <f>N19-M35</f>
        <v>2.6449999999999818</v>
      </c>
      <c r="I35" s="16"/>
      <c r="J35" s="16">
        <f>H34-H35</f>
        <v>0.30100000000004457</v>
      </c>
      <c r="K35" s="16"/>
      <c r="L35" s="16"/>
      <c r="M35" s="16">
        <v>308.84500000000003</v>
      </c>
    </row>
    <row r="36" spans="1:15" ht="17.100000000000001" customHeight="1" x14ac:dyDescent="0.5">
      <c r="A36" s="18"/>
      <c r="B36" s="15"/>
      <c r="C36" s="15">
        <v>90</v>
      </c>
      <c r="D36" s="19"/>
      <c r="E36" s="19"/>
      <c r="F36" s="20"/>
      <c r="G36" s="16"/>
      <c r="H36" s="16">
        <f>N19-M36</f>
        <v>2.7030000000000314</v>
      </c>
      <c r="I36" s="16"/>
      <c r="J36" s="16"/>
      <c r="K36" s="16">
        <f>H35-H36</f>
        <v>-5.8000000000049567E-2</v>
      </c>
      <c r="L36" s="16"/>
      <c r="M36" s="16">
        <v>308.78699999999998</v>
      </c>
    </row>
    <row r="37" spans="1:15" ht="17.100000000000001" customHeight="1" x14ac:dyDescent="0.5">
      <c r="A37" s="18"/>
      <c r="B37" s="15"/>
      <c r="C37" s="15">
        <v>95</v>
      </c>
      <c r="D37" s="19"/>
      <c r="E37" s="19"/>
      <c r="F37" s="20"/>
      <c r="G37" s="16"/>
      <c r="H37" s="16">
        <f>N19-M37</f>
        <v>2.7250000000000227</v>
      </c>
      <c r="I37" s="16"/>
      <c r="J37" s="16"/>
      <c r="K37" s="16">
        <f>H36-H37</f>
        <v>-2.199999999999136E-2</v>
      </c>
      <c r="L37" s="16"/>
      <c r="M37" s="16">
        <v>308.76499999999999</v>
      </c>
    </row>
    <row r="38" spans="1:15" ht="17.100000000000001" customHeight="1" x14ac:dyDescent="0.35">
      <c r="A38" s="15"/>
      <c r="B38" s="15"/>
      <c r="C38" s="15">
        <v>100</v>
      </c>
      <c r="D38" s="19"/>
      <c r="E38" s="19"/>
      <c r="F38" s="20"/>
      <c r="G38" s="16"/>
      <c r="H38" s="16">
        <f>N19-M38</f>
        <v>2.6050000000000182</v>
      </c>
      <c r="I38" s="16"/>
      <c r="J38" s="16">
        <f>H37-H38</f>
        <v>0.12000000000000455</v>
      </c>
      <c r="K38" s="16"/>
      <c r="L38" s="16"/>
      <c r="M38" s="16">
        <v>308.88499999999999</v>
      </c>
    </row>
    <row r="39" spans="1:15" ht="17.100000000000001" customHeight="1" x14ac:dyDescent="0.35">
      <c r="A39" s="15"/>
      <c r="B39" s="15"/>
      <c r="C39" s="15">
        <v>105</v>
      </c>
      <c r="D39" s="19"/>
      <c r="E39" s="19"/>
      <c r="F39" s="20"/>
      <c r="G39" s="16"/>
      <c r="H39" s="16">
        <f>N19-M39</f>
        <v>2.7660000000000196</v>
      </c>
      <c r="I39" s="16"/>
      <c r="J39" s="16"/>
      <c r="K39" s="16">
        <f>H38-H39</f>
        <v>-0.16100000000000136</v>
      </c>
      <c r="L39" s="16"/>
      <c r="M39" s="16">
        <v>308.72399999999999</v>
      </c>
    </row>
    <row r="40" spans="1:15" ht="17.100000000000001" customHeight="1" x14ac:dyDescent="0.5">
      <c r="A40" s="18"/>
      <c r="B40" s="15"/>
      <c r="C40" s="110">
        <v>110</v>
      </c>
      <c r="D40" s="19"/>
      <c r="E40" s="19"/>
      <c r="F40" s="20"/>
      <c r="G40" s="16"/>
      <c r="H40" s="16">
        <f>N19-M40</f>
        <v>3.0880000000000223</v>
      </c>
      <c r="I40" s="16"/>
      <c r="J40" s="16"/>
      <c r="K40" s="16">
        <f>H39-H40</f>
        <v>-0.32200000000000273</v>
      </c>
      <c r="L40" s="16"/>
      <c r="M40" s="16">
        <v>308.40199999999999</v>
      </c>
    </row>
    <row r="41" spans="1:15" ht="17.100000000000001" customHeight="1" x14ac:dyDescent="0.5">
      <c r="A41" s="18"/>
      <c r="B41" s="15"/>
      <c r="C41" s="15">
        <v>115</v>
      </c>
      <c r="D41" s="19"/>
      <c r="E41" s="19"/>
      <c r="F41" s="20"/>
      <c r="G41" s="16"/>
      <c r="H41" s="16">
        <f>N19-M41</f>
        <v>3.0250000000000341</v>
      </c>
      <c r="I41" s="16"/>
      <c r="J41" s="16">
        <f>H40-H41</f>
        <v>6.2999999999988177E-2</v>
      </c>
      <c r="K41" s="16"/>
      <c r="L41" s="16"/>
      <c r="M41" s="16">
        <v>308.46499999999997</v>
      </c>
      <c r="O41" s="17"/>
    </row>
    <row r="42" spans="1:15" ht="33" customHeight="1" x14ac:dyDescent="0.5">
      <c r="A42" s="7"/>
      <c r="B42" s="1" t="s">
        <v>25</v>
      </c>
      <c r="C42" s="146" t="s">
        <v>79</v>
      </c>
      <c r="D42" s="146"/>
      <c r="E42" s="146"/>
      <c r="F42" s="25" t="s">
        <v>26</v>
      </c>
      <c r="G42" s="1"/>
      <c r="H42" s="1" t="s">
        <v>27</v>
      </c>
      <c r="I42" s="146"/>
      <c r="J42" s="146"/>
      <c r="K42" s="146"/>
      <c r="L42" s="146"/>
    </row>
    <row r="43" spans="1:15" ht="22.5" customHeight="1" x14ac:dyDescent="0.5">
      <c r="B43" s="1" t="s">
        <v>28</v>
      </c>
      <c r="C43" s="145">
        <v>23076</v>
      </c>
      <c r="D43" s="146"/>
      <c r="E43" s="146"/>
      <c r="F43" s="1"/>
      <c r="G43" s="1"/>
      <c r="H43" s="1" t="s">
        <v>28</v>
      </c>
      <c r="I43" s="146"/>
      <c r="J43" s="146"/>
      <c r="K43" s="146"/>
      <c r="L43" s="146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47"/>
      <c r="G46" s="147"/>
      <c r="H46" s="147"/>
    </row>
    <row r="47" spans="1:15" ht="26.25" customHeight="1" x14ac:dyDescent="0.7">
      <c r="A47" s="148" t="s">
        <v>3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5" ht="24" customHeight="1" x14ac:dyDescent="0.55000000000000004">
      <c r="A48" s="4" t="s">
        <v>4</v>
      </c>
      <c r="B48" s="149" t="s">
        <v>82</v>
      </c>
      <c r="C48" s="149"/>
      <c r="D48" s="5" t="s">
        <v>5</v>
      </c>
      <c r="E48" s="149" t="s">
        <v>92</v>
      </c>
      <c r="F48" s="149"/>
      <c r="G48" s="5" t="s">
        <v>6</v>
      </c>
      <c r="H48" s="149" t="s">
        <v>91</v>
      </c>
      <c r="I48" s="149"/>
      <c r="J48" s="5" t="s">
        <v>7</v>
      </c>
      <c r="K48" s="149" t="s">
        <v>80</v>
      </c>
      <c r="L48" s="149"/>
      <c r="M48" s="4" t="s">
        <v>81</v>
      </c>
    </row>
    <row r="49" spans="1:17" ht="27" customHeight="1" x14ac:dyDescent="0.55000000000000004">
      <c r="A49" s="6" t="s">
        <v>9</v>
      </c>
      <c r="B49" s="155" t="s">
        <v>78</v>
      </c>
      <c r="C49" s="156"/>
      <c r="D49" s="156"/>
      <c r="E49" s="156"/>
      <c r="F49" s="156"/>
      <c r="G49" s="5" t="s">
        <v>10</v>
      </c>
      <c r="H49" s="157" t="s">
        <v>64</v>
      </c>
      <c r="I49" s="157"/>
      <c r="J49" s="157"/>
      <c r="K49" s="157"/>
      <c r="L49" s="157"/>
      <c r="M49" s="157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50" t="s">
        <v>11</v>
      </c>
      <c r="B51" s="152" t="s">
        <v>12</v>
      </c>
      <c r="C51" s="152"/>
      <c r="D51" s="153" t="s">
        <v>13</v>
      </c>
      <c r="E51" s="154"/>
      <c r="F51" s="9" t="s">
        <v>14</v>
      </c>
      <c r="G51" s="152" t="s">
        <v>15</v>
      </c>
      <c r="H51" s="152"/>
      <c r="I51" s="152"/>
      <c r="J51" s="152" t="s">
        <v>16</v>
      </c>
      <c r="K51" s="152"/>
      <c r="L51" s="150" t="s">
        <v>17</v>
      </c>
      <c r="M51" s="150"/>
      <c r="N51" s="1"/>
    </row>
    <row r="52" spans="1:17" ht="21.75" x14ac:dyDescent="0.5">
      <c r="A52" s="151"/>
      <c r="B52" s="10" t="s">
        <v>18</v>
      </c>
      <c r="C52" s="10" t="s">
        <v>19</v>
      </c>
      <c r="D52" s="10" t="s">
        <v>18</v>
      </c>
      <c r="E52" s="10" t="s">
        <v>19</v>
      </c>
      <c r="F52" s="10" t="s">
        <v>20</v>
      </c>
      <c r="G52" s="10" t="s">
        <v>18</v>
      </c>
      <c r="H52" s="10" t="s">
        <v>21</v>
      </c>
      <c r="I52" s="10" t="s">
        <v>19</v>
      </c>
      <c r="J52" s="10" t="s">
        <v>22</v>
      </c>
      <c r="K52" s="10" t="s">
        <v>23</v>
      </c>
      <c r="L52" s="151"/>
      <c r="M52" s="151"/>
    </row>
    <row r="53" spans="1:17" ht="17.100000000000001" customHeight="1" x14ac:dyDescent="0.5">
      <c r="A53" s="18"/>
      <c r="B53" s="12"/>
      <c r="C53" s="12">
        <v>120</v>
      </c>
      <c r="D53" s="104"/>
      <c r="E53" s="104"/>
      <c r="F53" s="105"/>
      <c r="G53" s="13"/>
      <c r="H53" s="13">
        <f>N19-M53</f>
        <v>2.9519999999999982</v>
      </c>
      <c r="I53" s="13"/>
      <c r="J53" s="111">
        <f>H41-H53</f>
        <v>7.3000000000035925E-2</v>
      </c>
      <c r="K53" s="13"/>
      <c r="L53" s="13"/>
      <c r="M53" s="13">
        <v>308.53800000000001</v>
      </c>
      <c r="O53" s="17"/>
    </row>
    <row r="54" spans="1:17" ht="17.100000000000001" customHeight="1" x14ac:dyDescent="0.35">
      <c r="A54" s="15"/>
      <c r="B54" s="15"/>
      <c r="C54" s="15">
        <v>125</v>
      </c>
      <c r="D54" s="19"/>
      <c r="E54" s="19"/>
      <c r="F54" s="20"/>
      <c r="G54" s="16"/>
      <c r="H54" s="16">
        <f>N19-M54</f>
        <v>2.4920000000000186</v>
      </c>
      <c r="I54" s="16"/>
      <c r="J54" s="16">
        <f>H53-H54</f>
        <v>0.45999999999997954</v>
      </c>
      <c r="K54" s="16"/>
      <c r="L54" s="16"/>
      <c r="M54" s="16">
        <v>308.99799999999999</v>
      </c>
      <c r="O54" s="17"/>
    </row>
    <row r="55" spans="1:17" ht="17.100000000000001" customHeight="1" x14ac:dyDescent="0.35">
      <c r="A55" s="15"/>
      <c r="B55" s="15"/>
      <c r="C55" s="15">
        <v>130</v>
      </c>
      <c r="D55" s="19"/>
      <c r="E55" s="19"/>
      <c r="F55" s="20"/>
      <c r="G55" s="16"/>
      <c r="H55" s="16">
        <f>N19-M55</f>
        <v>2.8149999999999977</v>
      </c>
      <c r="I55" s="16"/>
      <c r="J55" s="16"/>
      <c r="K55" s="16">
        <f>H54-H55</f>
        <v>-0.32299999999997908</v>
      </c>
      <c r="L55" s="16"/>
      <c r="M55" s="16">
        <v>308.67500000000001</v>
      </c>
      <c r="O55" s="17"/>
    </row>
    <row r="56" spans="1:17" ht="17.100000000000001" customHeight="1" x14ac:dyDescent="0.35">
      <c r="A56" s="15"/>
      <c r="B56" s="15"/>
      <c r="C56" s="15">
        <v>135</v>
      </c>
      <c r="D56" s="19"/>
      <c r="E56" s="19"/>
      <c r="F56" s="20"/>
      <c r="G56" s="16"/>
      <c r="H56" s="16">
        <f>N19-M56</f>
        <v>3.0199999999999818</v>
      </c>
      <c r="I56" s="16"/>
      <c r="J56" s="16"/>
      <c r="K56" s="16">
        <f>H55-H56</f>
        <v>-0.20499999999998408</v>
      </c>
      <c r="L56" s="16"/>
      <c r="M56" s="16">
        <v>308.47000000000003</v>
      </c>
      <c r="N56" s="16"/>
      <c r="O56" s="16"/>
    </row>
    <row r="57" spans="1:17" ht="17.100000000000001" customHeight="1" x14ac:dyDescent="0.35">
      <c r="A57" s="15"/>
      <c r="B57" s="15"/>
      <c r="C57" s="15">
        <v>140</v>
      </c>
      <c r="D57" s="19"/>
      <c r="E57" s="19"/>
      <c r="F57" s="20"/>
      <c r="G57" s="16"/>
      <c r="H57" s="16">
        <f>N19-M57</f>
        <v>3.3450000000000273</v>
      </c>
      <c r="I57" s="16"/>
      <c r="J57" s="16"/>
      <c r="K57" s="16">
        <f>H56-H57</f>
        <v>-0.32500000000004547</v>
      </c>
      <c r="L57" s="16"/>
      <c r="M57" s="16">
        <v>308.14499999999998</v>
      </c>
      <c r="N57" s="16"/>
      <c r="O57" s="16"/>
      <c r="P57" s="16"/>
      <c r="Q57" s="16"/>
    </row>
    <row r="58" spans="1:17" ht="17.100000000000001" customHeight="1" x14ac:dyDescent="0.35">
      <c r="A58" s="15"/>
      <c r="B58" s="15"/>
      <c r="C58" s="15">
        <v>145</v>
      </c>
      <c r="D58" s="19"/>
      <c r="E58" s="19"/>
      <c r="F58" s="20"/>
      <c r="G58" s="24"/>
      <c r="H58" s="24">
        <f>N19-M58</f>
        <v>3.6550000000000296</v>
      </c>
      <c r="I58" s="24"/>
      <c r="J58" s="24"/>
      <c r="K58" s="24">
        <f>H57-H58</f>
        <v>-0.31000000000000227</v>
      </c>
      <c r="L58" s="24"/>
      <c r="M58" s="24">
        <v>307.83499999999998</v>
      </c>
      <c r="O58" s="17"/>
    </row>
    <row r="59" spans="1:17" ht="17.100000000000001" customHeight="1" x14ac:dyDescent="0.5">
      <c r="A59" s="18" t="s">
        <v>86</v>
      </c>
      <c r="B59" s="15"/>
      <c r="C59" s="15"/>
      <c r="D59" s="19"/>
      <c r="E59" s="19"/>
      <c r="F59" s="20"/>
      <c r="G59" s="16">
        <v>0.126</v>
      </c>
      <c r="H59" s="16"/>
      <c r="I59" s="16">
        <v>3.78</v>
      </c>
      <c r="J59" s="16"/>
      <c r="K59" s="16">
        <f>H58-I59</f>
        <v>-0.12499999999997025</v>
      </c>
      <c r="L59" s="16"/>
      <c r="M59" s="16">
        <f>N19-I59</f>
        <v>307.71000000000004</v>
      </c>
      <c r="N59" s="139">
        <f>M59+G59</f>
        <v>307.83600000000001</v>
      </c>
      <c r="O59" s="17"/>
    </row>
    <row r="60" spans="1:17" ht="17.100000000000001" customHeight="1" x14ac:dyDescent="0.35">
      <c r="A60" s="15"/>
      <c r="B60" s="15"/>
      <c r="C60" s="15">
        <v>150</v>
      </c>
      <c r="D60" s="19"/>
      <c r="E60" s="19"/>
      <c r="F60" s="20"/>
      <c r="G60" s="16"/>
      <c r="H60" s="16">
        <f>N59-M60</f>
        <v>0.99099999999998545</v>
      </c>
      <c r="I60" s="16"/>
      <c r="J60" s="16"/>
      <c r="K60" s="16">
        <f>G59-H60</f>
        <v>-0.86499999999998545</v>
      </c>
      <c r="L60" s="16"/>
      <c r="M60" s="16">
        <v>306.84500000000003</v>
      </c>
      <c r="O60" s="17"/>
    </row>
    <row r="61" spans="1:17" ht="17.100000000000001" customHeight="1" x14ac:dyDescent="0.35">
      <c r="A61" s="15"/>
      <c r="B61" s="15"/>
      <c r="C61" s="15">
        <v>155</v>
      </c>
      <c r="D61" s="19"/>
      <c r="E61" s="19"/>
      <c r="F61" s="20"/>
      <c r="G61" s="16"/>
      <c r="H61" s="16">
        <f>N59-M61</f>
        <v>1.2610000000000241</v>
      </c>
      <c r="I61" s="16"/>
      <c r="J61" s="16"/>
      <c r="K61" s="16">
        <f>H60-H61</f>
        <v>-0.27000000000003865</v>
      </c>
      <c r="L61" s="16"/>
      <c r="M61" s="16">
        <v>306.57499999999999</v>
      </c>
      <c r="O61" s="17"/>
    </row>
    <row r="62" spans="1:17" ht="17.100000000000001" customHeight="1" x14ac:dyDescent="0.35">
      <c r="A62" s="15"/>
      <c r="B62" s="15"/>
      <c r="C62" s="15">
        <v>160</v>
      </c>
      <c r="D62" s="19"/>
      <c r="E62" s="19"/>
      <c r="F62" s="20"/>
      <c r="G62" s="16"/>
      <c r="H62" s="16">
        <f>N59-M62</f>
        <v>1.4630000000000223</v>
      </c>
      <c r="I62" s="16"/>
      <c r="J62" s="16"/>
      <c r="K62" s="16">
        <f>H61-H62</f>
        <v>-0.20199999999999818</v>
      </c>
      <c r="L62" s="16"/>
      <c r="M62" s="16">
        <v>306.37299999999999</v>
      </c>
      <c r="N62" s="16"/>
      <c r="O62" s="17"/>
    </row>
    <row r="63" spans="1:17" ht="17.100000000000001" customHeight="1" x14ac:dyDescent="0.35">
      <c r="A63" s="15"/>
      <c r="B63" s="15"/>
      <c r="C63" s="15">
        <v>165</v>
      </c>
      <c r="D63" s="19"/>
      <c r="E63" s="19"/>
      <c r="F63" s="20"/>
      <c r="G63" s="16"/>
      <c r="H63" s="16">
        <f>N59-M63</f>
        <v>1.6539999999999964</v>
      </c>
      <c r="I63" s="16"/>
      <c r="J63" s="16"/>
      <c r="K63" s="16">
        <f>H62-H63</f>
        <v>-0.19099999999997408</v>
      </c>
      <c r="L63" s="16"/>
      <c r="M63" s="16">
        <v>306.18200000000002</v>
      </c>
      <c r="O63" s="17"/>
    </row>
    <row r="64" spans="1:17" ht="17.100000000000001" customHeight="1" x14ac:dyDescent="0.35">
      <c r="A64" s="15"/>
      <c r="B64" s="15"/>
      <c r="C64" s="15">
        <v>170</v>
      </c>
      <c r="D64" s="19"/>
      <c r="E64" s="19"/>
      <c r="F64" s="20"/>
      <c r="G64" s="16"/>
      <c r="H64" s="16">
        <f>N59-M64</f>
        <v>1.632000000000005</v>
      </c>
      <c r="I64" s="16"/>
      <c r="J64" s="16">
        <f>H63-H64</f>
        <v>2.199999999999136E-2</v>
      </c>
      <c r="K64" s="16"/>
      <c r="L64" s="16"/>
      <c r="M64" s="16">
        <v>306.20400000000001</v>
      </c>
      <c r="O64" s="17"/>
    </row>
    <row r="65" spans="1:16" ht="17.100000000000001" customHeight="1" x14ac:dyDescent="0.5">
      <c r="A65" s="18"/>
      <c r="B65" s="15"/>
      <c r="C65" s="15">
        <v>175</v>
      </c>
      <c r="D65" s="19"/>
      <c r="E65" s="19"/>
      <c r="F65" s="20"/>
      <c r="G65" s="16"/>
      <c r="H65" s="16">
        <f>N59-M65</f>
        <v>1.9610000000000127</v>
      </c>
      <c r="I65" s="16"/>
      <c r="J65" s="16"/>
      <c r="K65" s="16">
        <f>H64-H65</f>
        <v>-0.32900000000000773</v>
      </c>
      <c r="L65" s="16"/>
      <c r="M65" s="16">
        <v>305.875</v>
      </c>
      <c r="O65" s="17"/>
    </row>
    <row r="66" spans="1:16" ht="17.100000000000001" customHeight="1" x14ac:dyDescent="0.5">
      <c r="A66" s="18"/>
      <c r="B66" s="15"/>
      <c r="C66" s="15">
        <v>180</v>
      </c>
      <c r="D66" s="19"/>
      <c r="E66" s="19"/>
      <c r="F66" s="20"/>
      <c r="G66" s="16"/>
      <c r="H66" s="16">
        <f>N59-M66</f>
        <v>2.4499999999999886</v>
      </c>
      <c r="I66" s="16"/>
      <c r="J66" s="16"/>
      <c r="K66" s="16">
        <f>H65-H66</f>
        <v>-0.4889999999999759</v>
      </c>
      <c r="L66" s="16"/>
      <c r="M66" s="16">
        <v>305.38600000000002</v>
      </c>
      <c r="O66" s="17"/>
    </row>
    <row r="67" spans="1:16" ht="17.100000000000001" customHeight="1" x14ac:dyDescent="0.35">
      <c r="A67" s="15"/>
      <c r="B67" s="15"/>
      <c r="C67" s="15">
        <v>185</v>
      </c>
      <c r="D67" s="19"/>
      <c r="E67" s="19"/>
      <c r="F67" s="20"/>
      <c r="G67" s="16"/>
      <c r="H67" s="16">
        <f>N59-M67</f>
        <v>2.48599999999999</v>
      </c>
      <c r="I67" s="16"/>
      <c r="J67" s="16"/>
      <c r="K67" s="16">
        <f>H66-H67</f>
        <v>-3.6000000000001364E-2</v>
      </c>
      <c r="L67" s="16"/>
      <c r="M67" s="16">
        <v>305.35000000000002</v>
      </c>
      <c r="O67" s="17"/>
    </row>
    <row r="68" spans="1:16" ht="17.100000000000001" customHeight="1" x14ac:dyDescent="0.5">
      <c r="A68" s="18"/>
      <c r="B68" s="15"/>
      <c r="C68" s="15">
        <v>190</v>
      </c>
      <c r="D68" s="19"/>
      <c r="E68" s="19"/>
      <c r="F68" s="20"/>
      <c r="G68" s="24"/>
      <c r="H68" s="24">
        <f>N59-M68</f>
        <v>3.1759999999999877</v>
      </c>
      <c r="I68" s="24"/>
      <c r="J68" s="24"/>
      <c r="K68" s="24">
        <f>H67-H68</f>
        <v>-0.68999999999999773</v>
      </c>
      <c r="L68" s="24"/>
      <c r="M68" s="24">
        <v>304.66000000000003</v>
      </c>
      <c r="O68" s="17"/>
    </row>
    <row r="69" spans="1:16" ht="17.100000000000001" customHeight="1" x14ac:dyDescent="0.5">
      <c r="A69" s="18" t="s">
        <v>87</v>
      </c>
      <c r="B69" s="15"/>
      <c r="C69" s="15"/>
      <c r="D69" s="19"/>
      <c r="E69" s="19"/>
      <c r="F69" s="20"/>
      <c r="G69" s="16">
        <v>0.26600000000000001</v>
      </c>
      <c r="H69" s="16"/>
      <c r="I69" s="16">
        <v>3.8420000000000001</v>
      </c>
      <c r="J69" s="16"/>
      <c r="K69" s="16">
        <f>H68-I69</f>
        <v>-0.66600000000001236</v>
      </c>
      <c r="L69" s="16"/>
      <c r="M69" s="16">
        <f>N59-I69</f>
        <v>303.99400000000003</v>
      </c>
      <c r="N69" s="139">
        <f>M69+G69</f>
        <v>304.26000000000005</v>
      </c>
      <c r="O69" s="17"/>
      <c r="P69" s="17"/>
    </row>
    <row r="70" spans="1:16" ht="17.100000000000001" customHeight="1" x14ac:dyDescent="0.35">
      <c r="A70" s="15"/>
      <c r="B70" s="15"/>
      <c r="C70" s="15">
        <v>195</v>
      </c>
      <c r="D70" s="19"/>
      <c r="E70" s="19"/>
      <c r="F70" s="20"/>
      <c r="G70" s="16"/>
      <c r="H70" s="16">
        <f>N69-M70</f>
        <v>1.0950000000000273</v>
      </c>
      <c r="I70" s="16"/>
      <c r="J70" s="16"/>
      <c r="K70" s="16">
        <f>G69-H70</f>
        <v>-0.82900000000002727</v>
      </c>
      <c r="L70" s="16"/>
      <c r="M70" s="16">
        <v>303.16500000000002</v>
      </c>
      <c r="O70" s="17"/>
    </row>
    <row r="71" spans="1:16" ht="17.100000000000001" customHeight="1" x14ac:dyDescent="0.5">
      <c r="A71" s="18"/>
      <c r="B71" s="15"/>
      <c r="C71" s="15">
        <v>200</v>
      </c>
      <c r="D71" s="19"/>
      <c r="E71" s="19"/>
      <c r="F71" s="20"/>
      <c r="G71" s="16"/>
      <c r="H71" s="16">
        <f>N69-M71</f>
        <v>2.55600000000004</v>
      </c>
      <c r="I71" s="16"/>
      <c r="J71" s="16"/>
      <c r="K71" s="16">
        <f>H70-H71</f>
        <v>-1.4610000000000127</v>
      </c>
      <c r="L71" s="16"/>
      <c r="M71" s="16">
        <v>301.70400000000001</v>
      </c>
      <c r="O71" s="17"/>
    </row>
    <row r="72" spans="1:16" ht="17.100000000000001" customHeight="1" x14ac:dyDescent="0.35">
      <c r="A72" s="15"/>
      <c r="B72" s="15"/>
      <c r="C72" s="15">
        <v>205</v>
      </c>
      <c r="D72" s="19"/>
      <c r="E72" s="19"/>
      <c r="F72" s="20"/>
      <c r="G72" s="16"/>
      <c r="H72" s="16">
        <f>N69-M72</f>
        <v>2.6990000000000691</v>
      </c>
      <c r="I72" s="16"/>
      <c r="J72" s="16"/>
      <c r="K72" s="16">
        <f>H71-H72</f>
        <v>-0.1430000000000291</v>
      </c>
      <c r="L72" s="16"/>
      <c r="M72" s="16">
        <v>301.56099999999998</v>
      </c>
      <c r="O72" s="17"/>
    </row>
    <row r="73" spans="1:16" ht="17.100000000000001" customHeight="1" x14ac:dyDescent="0.35">
      <c r="A73" s="101" t="s">
        <v>61</v>
      </c>
      <c r="B73" s="15"/>
      <c r="C73" s="15">
        <v>210</v>
      </c>
      <c r="D73" s="19"/>
      <c r="E73" s="19"/>
      <c r="F73" s="20"/>
      <c r="G73" s="16"/>
      <c r="H73" s="16">
        <f>N69-M73</f>
        <v>2.7120000000000459</v>
      </c>
      <c r="I73" s="16"/>
      <c r="J73" s="16"/>
      <c r="K73" s="16">
        <f>H72-H73</f>
        <v>-1.2999999999976808E-2</v>
      </c>
      <c r="L73" s="16"/>
      <c r="M73" s="117">
        <v>301.548</v>
      </c>
      <c r="O73" s="17"/>
    </row>
    <row r="74" spans="1:16" ht="17.100000000000001" customHeight="1" x14ac:dyDescent="0.35">
      <c r="A74" s="15"/>
      <c r="B74" s="15"/>
      <c r="C74" s="15">
        <v>215</v>
      </c>
      <c r="D74" s="19"/>
      <c r="E74" s="19"/>
      <c r="F74" s="20">
        <v>1.31</v>
      </c>
      <c r="G74" s="16"/>
      <c r="H74" s="16"/>
      <c r="I74" s="16"/>
      <c r="J74" s="16"/>
      <c r="K74" s="16"/>
      <c r="L74" s="16"/>
      <c r="M74" s="16">
        <f>M73:N73-F74</f>
        <v>300.238</v>
      </c>
      <c r="O74" s="17"/>
    </row>
    <row r="75" spans="1:16" ht="17.100000000000001" customHeight="1" x14ac:dyDescent="0.35">
      <c r="A75" s="15"/>
      <c r="B75" s="15"/>
      <c r="C75" s="15">
        <v>220</v>
      </c>
      <c r="D75" s="19"/>
      <c r="E75" s="19"/>
      <c r="F75" s="20">
        <v>0.85</v>
      </c>
      <c r="G75" s="16"/>
      <c r="H75" s="16"/>
      <c r="I75" s="16"/>
      <c r="J75" s="16"/>
      <c r="K75" s="16"/>
      <c r="L75" s="16"/>
      <c r="M75" s="16">
        <f>M73-F75</f>
        <v>300.69799999999998</v>
      </c>
      <c r="O75" s="17"/>
    </row>
    <row r="76" spans="1:16" ht="17.100000000000001" customHeight="1" x14ac:dyDescent="0.35">
      <c r="A76" s="15"/>
      <c r="B76" s="15"/>
      <c r="C76" s="15">
        <v>225</v>
      </c>
      <c r="D76" s="19"/>
      <c r="E76" s="19"/>
      <c r="F76" s="20">
        <v>0.52</v>
      </c>
      <c r="G76" s="16"/>
      <c r="H76" s="16"/>
      <c r="I76" s="16"/>
      <c r="J76" s="16"/>
      <c r="K76" s="16"/>
      <c r="L76" s="16"/>
      <c r="M76" s="16">
        <f>M73-F76</f>
        <v>301.02800000000002</v>
      </c>
      <c r="O76" s="17"/>
    </row>
    <row r="77" spans="1:16" ht="17.100000000000001" customHeight="1" x14ac:dyDescent="0.35">
      <c r="A77" s="15"/>
      <c r="B77" s="15"/>
      <c r="C77" s="15">
        <v>230</v>
      </c>
      <c r="D77" s="19"/>
      <c r="E77" s="19"/>
      <c r="F77" s="20">
        <v>0.45</v>
      </c>
      <c r="G77" s="16"/>
      <c r="H77" s="16"/>
      <c r="I77" s="16"/>
      <c r="J77" s="16"/>
      <c r="K77" s="16"/>
      <c r="L77" s="16"/>
      <c r="M77" s="16">
        <f>M73-F77</f>
        <v>301.09800000000001</v>
      </c>
      <c r="O77" s="17"/>
    </row>
    <row r="78" spans="1:16" ht="17.100000000000001" customHeight="1" x14ac:dyDescent="0.35">
      <c r="A78" s="15"/>
      <c r="B78" s="15"/>
      <c r="C78" s="15">
        <v>235</v>
      </c>
      <c r="D78" s="19"/>
      <c r="E78" s="19"/>
      <c r="F78" s="20">
        <v>0.65</v>
      </c>
      <c r="G78" s="16"/>
      <c r="H78" s="16"/>
      <c r="I78" s="16"/>
      <c r="J78" s="16"/>
      <c r="K78" s="16"/>
      <c r="L78" s="16"/>
      <c r="M78" s="16">
        <f>M73-F78</f>
        <v>300.89800000000002</v>
      </c>
      <c r="O78" s="17"/>
    </row>
    <row r="79" spans="1:16" ht="17.100000000000001" customHeight="1" x14ac:dyDescent="0.5">
      <c r="A79" s="18"/>
      <c r="B79" s="15"/>
      <c r="C79" s="15">
        <v>240</v>
      </c>
      <c r="D79" s="19"/>
      <c r="E79" s="19"/>
      <c r="F79" s="20">
        <v>0.4</v>
      </c>
      <c r="G79" s="16"/>
      <c r="H79" s="16"/>
      <c r="I79" s="16"/>
      <c r="J79" s="16"/>
      <c r="K79" s="16"/>
      <c r="L79" s="16"/>
      <c r="M79" s="16">
        <f>M73-F79</f>
        <v>301.14800000000002</v>
      </c>
      <c r="O79" s="17"/>
    </row>
    <row r="80" spans="1:16" ht="17.100000000000001" customHeight="1" x14ac:dyDescent="0.5">
      <c r="A80" s="123"/>
      <c r="B80" s="15"/>
      <c r="C80" s="15">
        <v>245</v>
      </c>
      <c r="D80" s="19"/>
      <c r="E80" s="19"/>
      <c r="F80" s="20">
        <v>0.23</v>
      </c>
      <c r="G80" s="16"/>
      <c r="H80" s="16"/>
      <c r="I80" s="16"/>
      <c r="J80" s="16"/>
      <c r="K80" s="16"/>
      <c r="L80" s="16"/>
      <c r="M80" s="16">
        <f>M73-F80</f>
        <v>301.31799999999998</v>
      </c>
      <c r="O80" s="17"/>
    </row>
    <row r="81" spans="1:15" ht="17.100000000000001" customHeight="1" x14ac:dyDescent="0.5">
      <c r="A81" s="18"/>
      <c r="B81" s="15"/>
      <c r="C81" s="15">
        <v>250</v>
      </c>
      <c r="D81" s="19"/>
      <c r="E81" s="19"/>
      <c r="F81" s="20"/>
      <c r="G81" s="16"/>
      <c r="H81" s="16">
        <f>N69-M81</f>
        <v>2.6850000000000591</v>
      </c>
      <c r="I81" s="16"/>
      <c r="J81" s="16">
        <f>H73-H81</f>
        <v>2.6999999999986812E-2</v>
      </c>
      <c r="K81" s="16"/>
      <c r="L81" s="16"/>
      <c r="M81" s="16">
        <v>301.57499999999999</v>
      </c>
      <c r="O81" s="17"/>
    </row>
    <row r="82" spans="1:15" ht="17.100000000000001" customHeight="1" x14ac:dyDescent="0.5">
      <c r="A82" s="18"/>
      <c r="B82" s="15"/>
      <c r="C82" s="15">
        <v>255</v>
      </c>
      <c r="D82" s="19"/>
      <c r="E82" s="19"/>
      <c r="F82" s="20"/>
      <c r="G82" s="16"/>
      <c r="H82" s="16">
        <f>N69-M82</f>
        <v>2.8730000000000473</v>
      </c>
      <c r="I82" s="16"/>
      <c r="J82" s="16"/>
      <c r="K82" s="16">
        <f>H81-H82</f>
        <v>-0.18799999999998818</v>
      </c>
      <c r="L82" s="16"/>
      <c r="M82" s="16">
        <v>301.387</v>
      </c>
      <c r="O82" s="17"/>
    </row>
    <row r="83" spans="1:15" ht="17.100000000000001" customHeight="1" x14ac:dyDescent="0.5">
      <c r="A83" s="18"/>
      <c r="B83" s="15"/>
      <c r="C83" s="15">
        <v>260</v>
      </c>
      <c r="D83" s="19"/>
      <c r="E83" s="19"/>
      <c r="F83" s="20"/>
      <c r="G83" s="16"/>
      <c r="H83" s="16">
        <f>N69-M83</f>
        <v>2.8670000000000755</v>
      </c>
      <c r="I83" s="16"/>
      <c r="J83" s="16">
        <f>H82-H83</f>
        <v>5.9999999999718057E-3</v>
      </c>
      <c r="K83" s="16"/>
      <c r="L83" s="16"/>
      <c r="M83" s="16">
        <v>301.39299999999997</v>
      </c>
      <c r="O83" s="17"/>
    </row>
    <row r="84" spans="1:15" ht="17.100000000000001" customHeight="1" x14ac:dyDescent="0.35">
      <c r="A84" s="15"/>
      <c r="B84" s="15"/>
      <c r="C84" s="15">
        <v>265</v>
      </c>
      <c r="D84" s="19"/>
      <c r="E84" s="19"/>
      <c r="F84" s="20"/>
      <c r="G84" s="16"/>
      <c r="H84" s="16">
        <f>N69-M84</f>
        <v>3.0150000000000432</v>
      </c>
      <c r="I84" s="16"/>
      <c r="J84" s="16"/>
      <c r="K84" s="16">
        <f>H83-H84</f>
        <v>-0.14799999999996771</v>
      </c>
      <c r="L84" s="16"/>
      <c r="M84" s="16">
        <v>301.245</v>
      </c>
      <c r="O84" s="17"/>
    </row>
    <row r="85" spans="1:15" ht="33" customHeight="1" x14ac:dyDescent="0.5">
      <c r="A85" s="7"/>
      <c r="B85" s="1" t="s">
        <v>25</v>
      </c>
      <c r="C85" s="146" t="s">
        <v>79</v>
      </c>
      <c r="D85" s="146"/>
      <c r="E85" s="146"/>
      <c r="F85" s="25" t="s">
        <v>26</v>
      </c>
      <c r="G85" s="1"/>
      <c r="H85" s="1" t="s">
        <v>27</v>
      </c>
      <c r="I85" s="146"/>
      <c r="J85" s="146"/>
      <c r="K85" s="146"/>
      <c r="L85" s="146"/>
    </row>
    <row r="86" spans="1:15" ht="22.5" customHeight="1" x14ac:dyDescent="0.5">
      <c r="B86" s="1" t="s">
        <v>28</v>
      </c>
      <c r="C86" s="145">
        <v>23076</v>
      </c>
      <c r="D86" s="146"/>
      <c r="E86" s="146"/>
      <c r="F86" s="1"/>
      <c r="G86" s="1"/>
      <c r="H86" s="1" t="s">
        <v>28</v>
      </c>
      <c r="I86" s="146"/>
      <c r="J86" s="146"/>
      <c r="K86" s="146"/>
      <c r="L86" s="146"/>
    </row>
    <row r="87" spans="1:15" ht="30.75" x14ac:dyDescent="0.7">
      <c r="A87" s="1" t="s">
        <v>0</v>
      </c>
      <c r="B87" s="1"/>
      <c r="C87" s="1"/>
      <c r="D87" s="1"/>
      <c r="E87" s="1"/>
      <c r="M87" s="3" t="s">
        <v>1</v>
      </c>
    </row>
    <row r="88" spans="1:15" ht="16.5" customHeight="1" x14ac:dyDescent="0.5">
      <c r="A88" s="1" t="s">
        <v>2</v>
      </c>
      <c r="B88" s="1"/>
      <c r="C88" s="1"/>
      <c r="D88" s="1"/>
      <c r="E88" s="1"/>
    </row>
    <row r="89" spans="1:15" ht="19.5" customHeight="1" x14ac:dyDescent="0.35">
      <c r="F89" s="147"/>
      <c r="G89" s="147"/>
      <c r="H89" s="147"/>
    </row>
    <row r="90" spans="1:15" ht="26.25" customHeight="1" x14ac:dyDescent="0.7">
      <c r="A90" s="148" t="s">
        <v>3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5" ht="24" customHeight="1" x14ac:dyDescent="0.55000000000000004">
      <c r="A91" s="4" t="s">
        <v>4</v>
      </c>
      <c r="B91" s="149" t="s">
        <v>82</v>
      </c>
      <c r="C91" s="149"/>
      <c r="D91" s="5" t="s">
        <v>5</v>
      </c>
      <c r="E91" s="149" t="s">
        <v>92</v>
      </c>
      <c r="F91" s="149"/>
      <c r="G91" s="5" t="s">
        <v>6</v>
      </c>
      <c r="H91" s="149" t="s">
        <v>91</v>
      </c>
      <c r="I91" s="149"/>
      <c r="J91" s="5" t="s">
        <v>7</v>
      </c>
      <c r="K91" s="149" t="s">
        <v>80</v>
      </c>
      <c r="L91" s="149"/>
      <c r="M91" s="4" t="s">
        <v>83</v>
      </c>
    </row>
    <row r="92" spans="1:15" ht="27" customHeight="1" x14ac:dyDescent="0.55000000000000004">
      <c r="A92" s="6" t="s">
        <v>9</v>
      </c>
      <c r="B92" s="155" t="s">
        <v>78</v>
      </c>
      <c r="C92" s="156"/>
      <c r="D92" s="156"/>
      <c r="E92" s="156"/>
      <c r="F92" s="156"/>
      <c r="G92" s="5" t="s">
        <v>10</v>
      </c>
      <c r="H92" s="157" t="s">
        <v>64</v>
      </c>
      <c r="I92" s="157"/>
      <c r="J92" s="157"/>
      <c r="K92" s="157"/>
      <c r="L92" s="157"/>
      <c r="M92" s="157"/>
    </row>
    <row r="93" spans="1:15" ht="5.25" customHeight="1" x14ac:dyDescent="0.6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  <c r="L93" s="8"/>
      <c r="M93" s="8"/>
    </row>
    <row r="94" spans="1:15" ht="21.75" x14ac:dyDescent="0.5">
      <c r="A94" s="150" t="s">
        <v>11</v>
      </c>
      <c r="B94" s="152" t="s">
        <v>12</v>
      </c>
      <c r="C94" s="152"/>
      <c r="D94" s="153" t="s">
        <v>13</v>
      </c>
      <c r="E94" s="154"/>
      <c r="F94" s="9" t="s">
        <v>14</v>
      </c>
      <c r="G94" s="152" t="s">
        <v>15</v>
      </c>
      <c r="H94" s="152"/>
      <c r="I94" s="152"/>
      <c r="J94" s="152" t="s">
        <v>16</v>
      </c>
      <c r="K94" s="152"/>
      <c r="L94" s="150" t="s">
        <v>17</v>
      </c>
      <c r="M94" s="150"/>
      <c r="N94" s="1"/>
    </row>
    <row r="95" spans="1:15" ht="21.75" x14ac:dyDescent="0.5">
      <c r="A95" s="151"/>
      <c r="B95" s="10" t="s">
        <v>18</v>
      </c>
      <c r="C95" s="10" t="s">
        <v>19</v>
      </c>
      <c r="D95" s="10" t="s">
        <v>18</v>
      </c>
      <c r="E95" s="10" t="s">
        <v>19</v>
      </c>
      <c r="F95" s="10" t="s">
        <v>20</v>
      </c>
      <c r="G95" s="10" t="s">
        <v>18</v>
      </c>
      <c r="H95" s="10" t="s">
        <v>21</v>
      </c>
      <c r="I95" s="10" t="s">
        <v>19</v>
      </c>
      <c r="J95" s="10" t="s">
        <v>22</v>
      </c>
      <c r="K95" s="10" t="s">
        <v>23</v>
      </c>
      <c r="L95" s="151"/>
      <c r="M95" s="151"/>
    </row>
    <row r="96" spans="1:15" ht="17.100000000000001" customHeight="1" x14ac:dyDescent="0.5">
      <c r="A96" s="18"/>
      <c r="B96" s="15"/>
      <c r="C96" s="15">
        <v>270</v>
      </c>
      <c r="D96" s="19"/>
      <c r="E96" s="19"/>
      <c r="F96" s="20"/>
      <c r="G96" s="16"/>
      <c r="H96" s="16">
        <f>N69-M96</f>
        <v>2.9600000000000364</v>
      </c>
      <c r="I96" s="16"/>
      <c r="J96" s="16">
        <f>H84-H96</f>
        <v>5.5000000000006821E-2</v>
      </c>
      <c r="K96" s="16"/>
      <c r="L96" s="16"/>
      <c r="M96" s="16">
        <v>301.3</v>
      </c>
    </row>
    <row r="97" spans="1:15" ht="17.100000000000001" customHeight="1" x14ac:dyDescent="0.5">
      <c r="A97" s="18"/>
      <c r="B97" s="15"/>
      <c r="C97" s="15">
        <v>275</v>
      </c>
      <c r="D97" s="19"/>
      <c r="E97" s="19"/>
      <c r="F97" s="20"/>
      <c r="G97" s="16"/>
      <c r="H97" s="16">
        <f>N69-M97</f>
        <v>2.52800000000002</v>
      </c>
      <c r="I97" s="16"/>
      <c r="J97" s="16">
        <f>H96-H97</f>
        <v>0.43200000000001637</v>
      </c>
      <c r="K97" s="16"/>
      <c r="L97" s="16"/>
      <c r="M97" s="16">
        <v>301.73200000000003</v>
      </c>
    </row>
    <row r="98" spans="1:15" ht="17.100000000000001" customHeight="1" x14ac:dyDescent="0.35">
      <c r="A98" s="120"/>
      <c r="B98" s="15"/>
      <c r="C98" s="15">
        <v>280</v>
      </c>
      <c r="D98" s="15"/>
      <c r="E98" s="15"/>
      <c r="F98" s="15"/>
      <c r="G98" s="16"/>
      <c r="H98" s="16">
        <f>N69-M98</f>
        <v>2.4960000000000377</v>
      </c>
      <c r="I98" s="16"/>
      <c r="J98" s="16">
        <f>H97-H98</f>
        <v>3.1999999999982265E-2</v>
      </c>
      <c r="K98" s="16"/>
      <c r="L98" s="15"/>
      <c r="M98" s="125">
        <v>301.76400000000001</v>
      </c>
    </row>
    <row r="99" spans="1:15" ht="17.100000000000001" customHeight="1" x14ac:dyDescent="0.35">
      <c r="A99" s="15"/>
      <c r="B99" s="15"/>
      <c r="C99" s="15">
        <v>285</v>
      </c>
      <c r="D99" s="15"/>
      <c r="E99" s="15"/>
      <c r="F99" s="15"/>
      <c r="G99" s="16"/>
      <c r="H99" s="16">
        <f>N69-M99</f>
        <v>1.3360000000000696</v>
      </c>
      <c r="I99" s="16"/>
      <c r="J99" s="16">
        <f>H98-H99</f>
        <v>1.1599999999999682</v>
      </c>
      <c r="K99" s="16"/>
      <c r="L99" s="15"/>
      <c r="M99" s="16">
        <v>302.92399999999998</v>
      </c>
    </row>
    <row r="100" spans="1:15" ht="17.100000000000001" customHeight="1" x14ac:dyDescent="0.35">
      <c r="A100" s="15"/>
      <c r="B100" s="15"/>
      <c r="C100" s="15">
        <v>290</v>
      </c>
      <c r="D100" s="15"/>
      <c r="E100" s="15"/>
      <c r="F100" s="15"/>
      <c r="G100" s="16"/>
      <c r="H100" s="16">
        <f>N69-M100</f>
        <v>0.80600000000004002</v>
      </c>
      <c r="I100" s="16"/>
      <c r="J100" s="16">
        <f>H99-H100</f>
        <v>0.53000000000002956</v>
      </c>
      <c r="K100" s="16"/>
      <c r="L100" s="15"/>
      <c r="M100" s="16">
        <v>303.45400000000001</v>
      </c>
    </row>
    <row r="101" spans="1:15" ht="17.100000000000001" customHeight="1" x14ac:dyDescent="0.35">
      <c r="A101" s="15"/>
      <c r="B101" s="15"/>
      <c r="C101" s="15">
        <v>295</v>
      </c>
      <c r="D101" s="15"/>
      <c r="E101" s="15"/>
      <c r="F101" s="15"/>
      <c r="G101" s="16"/>
      <c r="H101" s="16">
        <f>N69-M101</f>
        <v>0.84500000000002728</v>
      </c>
      <c r="I101" s="16"/>
      <c r="J101" s="16"/>
      <c r="K101" s="16">
        <f>H100-H101</f>
        <v>-3.8999999999987267E-2</v>
      </c>
      <c r="L101" s="15"/>
      <c r="M101" s="16">
        <v>303.41500000000002</v>
      </c>
    </row>
    <row r="102" spans="1:15" ht="17.100000000000001" customHeight="1" x14ac:dyDescent="0.35">
      <c r="A102" s="15"/>
      <c r="B102" s="15"/>
      <c r="C102" s="15">
        <v>300</v>
      </c>
      <c r="D102" s="15"/>
      <c r="E102" s="15"/>
      <c r="F102" s="20"/>
      <c r="G102" s="16"/>
      <c r="H102" s="16">
        <f>N69-M102</f>
        <v>0.55800000000004957</v>
      </c>
      <c r="I102" s="16"/>
      <c r="J102" s="16">
        <f>H101-H102</f>
        <v>0.28699999999997772</v>
      </c>
      <c r="K102" s="16"/>
      <c r="L102" s="15"/>
      <c r="M102" s="16">
        <v>303.702</v>
      </c>
    </row>
    <row r="103" spans="1:15" ht="17.100000000000001" customHeight="1" x14ac:dyDescent="0.5">
      <c r="A103" s="18" t="s">
        <v>88</v>
      </c>
      <c r="B103" s="15"/>
      <c r="C103" s="15"/>
      <c r="D103" s="15"/>
      <c r="E103" s="15"/>
      <c r="F103" s="15"/>
      <c r="G103" s="16">
        <v>3.8929999999999998</v>
      </c>
      <c r="H103" s="16"/>
      <c r="I103" s="16">
        <v>0.224</v>
      </c>
      <c r="J103" s="16">
        <f>H102-I103</f>
        <v>0.33400000000004959</v>
      </c>
      <c r="K103" s="16"/>
      <c r="L103" s="15"/>
      <c r="M103" s="16">
        <f>N69-I103</f>
        <v>304.03600000000006</v>
      </c>
      <c r="N103" s="139">
        <f>M103+G103</f>
        <v>307.92900000000003</v>
      </c>
    </row>
    <row r="104" spans="1:15" ht="17.100000000000001" customHeight="1" x14ac:dyDescent="0.35">
      <c r="A104" s="15"/>
      <c r="B104" s="15"/>
      <c r="C104" s="15">
        <v>305</v>
      </c>
      <c r="D104" s="15"/>
      <c r="E104" s="15"/>
      <c r="F104" s="15"/>
      <c r="G104" s="16"/>
      <c r="H104" s="16">
        <f>N103-M104</f>
        <v>3.6290000000000191</v>
      </c>
      <c r="I104" s="16"/>
      <c r="J104" s="16">
        <f>G103-H104</f>
        <v>0.26399999999998069</v>
      </c>
      <c r="K104" s="16"/>
      <c r="L104" s="15"/>
      <c r="M104" s="16">
        <v>304.3</v>
      </c>
    </row>
    <row r="105" spans="1:15" ht="17.100000000000001" customHeight="1" x14ac:dyDescent="0.35">
      <c r="A105" s="20"/>
      <c r="B105" s="15"/>
      <c r="C105" s="15">
        <v>310</v>
      </c>
      <c r="D105" s="15"/>
      <c r="E105" s="15"/>
      <c r="F105" s="15"/>
      <c r="G105" s="16"/>
      <c r="H105" s="16">
        <f>N103-M105</f>
        <v>2.3590000000000373</v>
      </c>
      <c r="I105" s="16"/>
      <c r="J105" s="16">
        <f>H104-H105</f>
        <v>1.2699999999999818</v>
      </c>
      <c r="K105" s="16"/>
      <c r="L105" s="15"/>
      <c r="M105" s="16">
        <v>305.57</v>
      </c>
    </row>
    <row r="106" spans="1:15" ht="17.100000000000001" customHeight="1" x14ac:dyDescent="0.35">
      <c r="A106" s="20"/>
      <c r="B106" s="15"/>
      <c r="C106" s="15">
        <v>315</v>
      </c>
      <c r="D106" s="15"/>
      <c r="E106" s="15"/>
      <c r="F106" s="15"/>
      <c r="G106" s="16"/>
      <c r="H106" s="16">
        <f>N103-M106</f>
        <v>2.1200000000000045</v>
      </c>
      <c r="I106" s="16"/>
      <c r="J106" s="16">
        <f>H105-H106</f>
        <v>0.23900000000003274</v>
      </c>
      <c r="K106" s="16"/>
      <c r="L106" s="15"/>
      <c r="M106" s="16">
        <v>305.80900000000003</v>
      </c>
    </row>
    <row r="107" spans="1:15" ht="17.100000000000001" customHeight="1" x14ac:dyDescent="0.5">
      <c r="A107" s="18"/>
      <c r="B107" s="15"/>
      <c r="C107" s="15">
        <v>320</v>
      </c>
      <c r="D107" s="15"/>
      <c r="E107" s="15"/>
      <c r="F107" s="15"/>
      <c r="G107" s="16"/>
      <c r="H107" s="16">
        <f>N103-M107</f>
        <v>2.4440000000000168</v>
      </c>
      <c r="I107" s="16"/>
      <c r="J107" s="16"/>
      <c r="K107" s="16">
        <f>H106-H107</f>
        <v>-0.32400000000001228</v>
      </c>
      <c r="L107" s="15"/>
      <c r="M107" s="16">
        <v>305.48500000000001</v>
      </c>
    </row>
    <row r="108" spans="1:15" ht="17.100000000000001" customHeight="1" x14ac:dyDescent="0.35">
      <c r="A108" s="15"/>
      <c r="B108" s="15"/>
      <c r="C108" s="15">
        <v>325</v>
      </c>
      <c r="D108" s="15"/>
      <c r="E108" s="15"/>
      <c r="F108" s="20"/>
      <c r="G108" s="16"/>
      <c r="H108" s="16">
        <f>N103-M108</f>
        <v>2.4640000000000555</v>
      </c>
      <c r="I108" s="16"/>
      <c r="J108" s="16"/>
      <c r="K108" s="16">
        <f>H107-H108</f>
        <v>-2.0000000000038654E-2</v>
      </c>
      <c r="L108" s="15"/>
      <c r="M108" s="16">
        <v>305.46499999999997</v>
      </c>
      <c r="O108" s="17"/>
    </row>
    <row r="109" spans="1:15" ht="17.100000000000001" customHeight="1" x14ac:dyDescent="0.35">
      <c r="A109" s="15"/>
      <c r="B109" s="15"/>
      <c r="C109" s="15">
        <v>330</v>
      </c>
      <c r="D109" s="15"/>
      <c r="E109" s="15"/>
      <c r="F109" s="15"/>
      <c r="G109" s="16"/>
      <c r="H109" s="16">
        <f>N103-M109</f>
        <v>2.5850000000000364</v>
      </c>
      <c r="I109" s="16"/>
      <c r="J109" s="16"/>
      <c r="K109" s="16">
        <f>H108-H109</f>
        <v>-0.1209999999999809</v>
      </c>
      <c r="L109" s="15"/>
      <c r="M109" s="16">
        <v>305.34399999999999</v>
      </c>
    </row>
    <row r="110" spans="1:15" ht="17.100000000000001" customHeight="1" x14ac:dyDescent="0.35">
      <c r="A110" s="15"/>
      <c r="B110" s="15"/>
      <c r="C110" s="15">
        <v>335</v>
      </c>
      <c r="D110" s="15"/>
      <c r="E110" s="15"/>
      <c r="F110" s="15"/>
      <c r="G110" s="16"/>
      <c r="H110" s="16">
        <f>N103-M110</f>
        <v>2.0850000000000364</v>
      </c>
      <c r="I110" s="16"/>
      <c r="J110" s="16">
        <f>H109-H110</f>
        <v>0.5</v>
      </c>
      <c r="K110" s="16"/>
      <c r="L110" s="15"/>
      <c r="M110" s="16">
        <v>305.84399999999999</v>
      </c>
    </row>
    <row r="111" spans="1:15" ht="17.100000000000001" customHeight="1" x14ac:dyDescent="0.35">
      <c r="A111" s="20"/>
      <c r="B111" s="15"/>
      <c r="C111" s="15">
        <v>340</v>
      </c>
      <c r="D111" s="15"/>
      <c r="E111" s="15"/>
      <c r="F111" s="15"/>
      <c r="G111" s="16"/>
      <c r="H111" s="16">
        <f>N103-M111</f>
        <v>2.4540000000000077</v>
      </c>
      <c r="I111" s="16"/>
      <c r="J111" s="16"/>
      <c r="K111" s="16">
        <f>H110-H111</f>
        <v>-0.36899999999997135</v>
      </c>
      <c r="L111" s="15"/>
      <c r="M111" s="16">
        <v>305.47500000000002</v>
      </c>
    </row>
    <row r="112" spans="1:15" ht="17.100000000000001" customHeight="1" x14ac:dyDescent="0.35">
      <c r="A112" s="20"/>
      <c r="B112" s="15"/>
      <c r="C112" s="15">
        <v>345</v>
      </c>
      <c r="D112" s="15"/>
      <c r="E112" s="15"/>
      <c r="F112" s="15"/>
      <c r="G112" s="16"/>
      <c r="H112" s="16">
        <f>N103-M112</f>
        <v>2.4740000000000464</v>
      </c>
      <c r="I112" s="16"/>
      <c r="J112" s="16"/>
      <c r="K112" s="16">
        <f>H111-H112</f>
        <v>-2.0000000000038654E-2</v>
      </c>
      <c r="L112" s="15"/>
      <c r="M112" s="16">
        <v>305.45499999999998</v>
      </c>
    </row>
    <row r="113" spans="1:15" ht="17.100000000000001" customHeight="1" x14ac:dyDescent="0.35">
      <c r="A113" s="20"/>
      <c r="B113" s="15"/>
      <c r="C113" s="15">
        <v>350</v>
      </c>
      <c r="D113" s="15"/>
      <c r="E113" s="15"/>
      <c r="F113" s="15"/>
      <c r="G113" s="16"/>
      <c r="H113" s="16">
        <f>N103-M113</f>
        <v>2.1140000000000327</v>
      </c>
      <c r="I113" s="16"/>
      <c r="J113" s="16">
        <f t="shared" ref="J113:J118" si="0">H112-H113</f>
        <v>0.36000000000001364</v>
      </c>
      <c r="K113" s="16"/>
      <c r="L113" s="15"/>
      <c r="M113" s="16">
        <v>305.815</v>
      </c>
    </row>
    <row r="114" spans="1:15" ht="17.100000000000001" customHeight="1" x14ac:dyDescent="0.35">
      <c r="A114" s="20"/>
      <c r="B114" s="15"/>
      <c r="C114" s="15">
        <v>355</v>
      </c>
      <c r="D114" s="15"/>
      <c r="E114" s="15"/>
      <c r="F114" s="15"/>
      <c r="G114" s="16"/>
      <c r="H114" s="16">
        <f>N103-M114</f>
        <v>1.9940000000000282</v>
      </c>
      <c r="I114" s="16"/>
      <c r="J114" s="16">
        <f t="shared" si="0"/>
        <v>0.12000000000000455</v>
      </c>
      <c r="K114" s="16"/>
      <c r="L114" s="15"/>
      <c r="M114" s="16">
        <v>305.935</v>
      </c>
    </row>
    <row r="115" spans="1:15" ht="17.100000000000001" customHeight="1" x14ac:dyDescent="0.35">
      <c r="A115" s="20"/>
      <c r="B115" s="15"/>
      <c r="C115" s="15">
        <v>360</v>
      </c>
      <c r="D115" s="15"/>
      <c r="E115" s="15"/>
      <c r="F115" s="15"/>
      <c r="G115" s="16"/>
      <c r="H115" s="16">
        <f>N103-M115</f>
        <v>1.8650000000000091</v>
      </c>
      <c r="I115" s="16"/>
      <c r="J115" s="16">
        <f t="shared" si="0"/>
        <v>0.1290000000000191</v>
      </c>
      <c r="K115" s="16"/>
      <c r="L115" s="15"/>
      <c r="M115" s="16">
        <v>306.06400000000002</v>
      </c>
    </row>
    <row r="116" spans="1:15" ht="17.100000000000001" customHeight="1" x14ac:dyDescent="0.35">
      <c r="A116" s="20"/>
      <c r="B116" s="15"/>
      <c r="C116" s="15">
        <v>365</v>
      </c>
      <c r="D116" s="15"/>
      <c r="E116" s="15"/>
      <c r="F116" s="15"/>
      <c r="G116" s="16"/>
      <c r="H116" s="16">
        <f>N103-M116</f>
        <v>1.2950000000000159</v>
      </c>
      <c r="I116" s="16"/>
      <c r="J116" s="16">
        <f t="shared" si="0"/>
        <v>0.56999999999999318</v>
      </c>
      <c r="K116" s="16"/>
      <c r="L116" s="15"/>
      <c r="M116" s="16">
        <v>306.63400000000001</v>
      </c>
    </row>
    <row r="117" spans="1:15" ht="17.100000000000001" customHeight="1" x14ac:dyDescent="0.5">
      <c r="A117" s="18"/>
      <c r="B117" s="15"/>
      <c r="C117" s="15">
        <v>370</v>
      </c>
      <c r="D117" s="15"/>
      <c r="E117" s="15"/>
      <c r="F117" s="15"/>
      <c r="G117" s="16"/>
      <c r="H117" s="16">
        <f>N103-M117</f>
        <v>1.2660000000000196</v>
      </c>
      <c r="I117" s="16"/>
      <c r="J117" s="16">
        <f t="shared" si="0"/>
        <v>2.8999999999996362E-2</v>
      </c>
      <c r="K117" s="16"/>
      <c r="L117" s="15"/>
      <c r="M117" s="16">
        <v>306.66300000000001</v>
      </c>
    </row>
    <row r="118" spans="1:15" ht="17.100000000000001" customHeight="1" x14ac:dyDescent="0.35">
      <c r="A118" s="20"/>
      <c r="B118" s="15"/>
      <c r="C118" s="15">
        <v>375</v>
      </c>
      <c r="D118" s="15"/>
      <c r="E118" s="15"/>
      <c r="F118" s="15"/>
      <c r="G118" s="16"/>
      <c r="H118" s="16">
        <f>N103-M118</f>
        <v>0.78400000000004866</v>
      </c>
      <c r="I118" s="16"/>
      <c r="J118" s="16">
        <f t="shared" si="0"/>
        <v>0.4819999999999709</v>
      </c>
      <c r="K118" s="16"/>
      <c r="L118" s="15"/>
      <c r="M118" s="16">
        <v>307.14499999999998</v>
      </c>
    </row>
    <row r="119" spans="1:15" ht="17.100000000000001" customHeight="1" x14ac:dyDescent="0.35">
      <c r="A119" s="20"/>
      <c r="B119" s="15"/>
      <c r="C119" s="15">
        <v>380</v>
      </c>
      <c r="D119" s="15"/>
      <c r="E119" s="15"/>
      <c r="F119" s="15"/>
      <c r="G119" s="16"/>
      <c r="H119" s="16">
        <f>N103-M119</f>
        <v>0.85400000000004184</v>
      </c>
      <c r="I119" s="16"/>
      <c r="J119" s="16"/>
      <c r="K119" s="16">
        <f>H118-H119</f>
        <v>-6.9999999999993179E-2</v>
      </c>
      <c r="L119" s="15"/>
      <c r="M119" s="16">
        <v>307.07499999999999</v>
      </c>
    </row>
    <row r="120" spans="1:15" ht="17.100000000000001" customHeight="1" x14ac:dyDescent="0.35">
      <c r="A120" s="20"/>
      <c r="B120" s="15"/>
      <c r="C120" s="15">
        <v>385</v>
      </c>
      <c r="D120" s="15"/>
      <c r="E120" s="15"/>
      <c r="F120" s="15"/>
      <c r="G120" s="16"/>
      <c r="H120" s="16">
        <f>N103-M120</f>
        <v>0.82400000000001228</v>
      </c>
      <c r="I120" s="16"/>
      <c r="J120" s="16">
        <f>H119-H120</f>
        <v>3.0000000000029559E-2</v>
      </c>
      <c r="K120" s="16"/>
      <c r="L120" s="15"/>
      <c r="M120" s="16">
        <v>307.10500000000002</v>
      </c>
    </row>
    <row r="121" spans="1:15" ht="17.100000000000001" customHeight="1" x14ac:dyDescent="0.35">
      <c r="A121" s="20"/>
      <c r="B121" s="15"/>
      <c r="C121" s="15">
        <v>390</v>
      </c>
      <c r="D121" s="15"/>
      <c r="E121" s="15"/>
      <c r="F121" s="15"/>
      <c r="G121" s="16"/>
      <c r="H121" s="16">
        <f>N103-M121</f>
        <v>0.82400000000001228</v>
      </c>
      <c r="I121" s="16"/>
      <c r="J121" s="16">
        <f>H120-H121</f>
        <v>0</v>
      </c>
      <c r="K121" s="16"/>
      <c r="L121" s="15"/>
      <c r="M121" s="16">
        <v>307.10500000000002</v>
      </c>
    </row>
    <row r="122" spans="1:15" ht="17.100000000000001" customHeight="1" x14ac:dyDescent="0.5">
      <c r="A122" s="18" t="s">
        <v>89</v>
      </c>
      <c r="B122" s="15"/>
      <c r="C122" s="15"/>
      <c r="D122" s="15"/>
      <c r="E122" s="15"/>
      <c r="F122" s="20"/>
      <c r="G122" s="16">
        <v>3.782</v>
      </c>
      <c r="H122" s="16"/>
      <c r="I122" s="16">
        <v>0.44</v>
      </c>
      <c r="J122" s="16">
        <f>H121-I122</f>
        <v>0.38400000000001228</v>
      </c>
      <c r="K122" s="16"/>
      <c r="L122" s="15"/>
      <c r="M122" s="16">
        <f>N103-I122</f>
        <v>307.48900000000003</v>
      </c>
      <c r="N122" s="139">
        <f>M122+G122</f>
        <v>311.27100000000002</v>
      </c>
    </row>
    <row r="123" spans="1:15" ht="17.100000000000001" customHeight="1" x14ac:dyDescent="0.35">
      <c r="A123" s="15"/>
      <c r="B123" s="15"/>
      <c r="C123" s="15">
        <v>395</v>
      </c>
      <c r="D123" s="15"/>
      <c r="E123" s="15"/>
      <c r="F123" s="15"/>
      <c r="G123" s="16"/>
      <c r="H123" s="16">
        <f>N122-M123</f>
        <v>3.2100000000000364</v>
      </c>
      <c r="I123" s="16"/>
      <c r="J123" s="16">
        <f>G122-H123</f>
        <v>0.57199999999996365</v>
      </c>
      <c r="K123" s="16"/>
      <c r="L123" s="15"/>
      <c r="M123" s="16">
        <v>308.06099999999998</v>
      </c>
    </row>
    <row r="124" spans="1:15" ht="17.100000000000001" customHeight="1" x14ac:dyDescent="0.35">
      <c r="A124" s="15"/>
      <c r="B124" s="15"/>
      <c r="C124" s="15">
        <v>400</v>
      </c>
      <c r="D124" s="15"/>
      <c r="E124" s="15"/>
      <c r="F124" s="15"/>
      <c r="G124" s="16"/>
      <c r="H124" s="16">
        <f>N122-M124</f>
        <v>2.9399999999999977</v>
      </c>
      <c r="I124" s="16"/>
      <c r="J124" s="16">
        <f>H123-H124</f>
        <v>0.27000000000003865</v>
      </c>
      <c r="K124" s="16"/>
      <c r="L124" s="15"/>
      <c r="M124" s="16">
        <v>308.33100000000002</v>
      </c>
      <c r="O124" s="17"/>
    </row>
    <row r="125" spans="1:15" ht="17.100000000000001" customHeight="1" x14ac:dyDescent="0.35">
      <c r="A125" s="15"/>
      <c r="B125" s="15"/>
      <c r="C125" s="15">
        <v>405</v>
      </c>
      <c r="D125" s="15"/>
      <c r="E125" s="15"/>
      <c r="F125" s="15"/>
      <c r="G125" s="16"/>
      <c r="H125" s="16">
        <f>N122-M125</f>
        <v>2.9720000000000368</v>
      </c>
      <c r="I125" s="16"/>
      <c r="J125" s="16"/>
      <c r="K125" s="16">
        <f>H124-H125</f>
        <v>-3.2000000000039108E-2</v>
      </c>
      <c r="L125" s="15"/>
      <c r="M125" s="16">
        <v>308.29899999999998</v>
      </c>
    </row>
    <row r="126" spans="1:15" ht="17.100000000000001" customHeight="1" x14ac:dyDescent="0.35">
      <c r="A126" s="22"/>
      <c r="B126" s="22"/>
      <c r="C126" s="22">
        <v>410</v>
      </c>
      <c r="D126" s="22"/>
      <c r="E126" s="22"/>
      <c r="F126" s="22"/>
      <c r="G126" s="23"/>
      <c r="H126" s="23">
        <f>N122-M126</f>
        <v>3.0800000000000409</v>
      </c>
      <c r="I126" s="23"/>
      <c r="J126" s="23"/>
      <c r="K126" s="23">
        <f>H125-H126</f>
        <v>-0.10800000000000409</v>
      </c>
      <c r="L126" s="22"/>
      <c r="M126" s="23">
        <v>308.19099999999997</v>
      </c>
    </row>
    <row r="127" spans="1:15" ht="33" customHeight="1" x14ac:dyDescent="0.5">
      <c r="A127" s="7"/>
      <c r="B127" s="1" t="s">
        <v>25</v>
      </c>
      <c r="C127" s="146" t="s">
        <v>79</v>
      </c>
      <c r="D127" s="146"/>
      <c r="E127" s="146"/>
      <c r="F127" s="25" t="s">
        <v>26</v>
      </c>
      <c r="G127" s="1"/>
      <c r="H127" s="1" t="s">
        <v>27</v>
      </c>
      <c r="I127" s="146"/>
      <c r="J127" s="146"/>
      <c r="K127" s="146"/>
      <c r="L127" s="146"/>
    </row>
    <row r="128" spans="1:15" ht="22.5" customHeight="1" x14ac:dyDescent="0.5">
      <c r="B128" s="1" t="s">
        <v>28</v>
      </c>
      <c r="C128" s="145">
        <v>23076</v>
      </c>
      <c r="D128" s="146"/>
      <c r="E128" s="146"/>
      <c r="F128" s="1"/>
      <c r="G128" s="1"/>
      <c r="H128" s="1" t="s">
        <v>28</v>
      </c>
      <c r="I128" s="146"/>
      <c r="J128" s="146"/>
      <c r="K128" s="146"/>
      <c r="L128" s="146"/>
    </row>
    <row r="130" spans="1:13" ht="30.75" x14ac:dyDescent="0.7">
      <c r="A130" s="1" t="s">
        <v>0</v>
      </c>
      <c r="B130" s="1"/>
      <c r="C130" s="1"/>
      <c r="D130" s="1"/>
      <c r="E130" s="1"/>
      <c r="M130" s="3" t="s">
        <v>1</v>
      </c>
    </row>
    <row r="131" spans="1:13" ht="21.75" x14ac:dyDescent="0.5">
      <c r="A131" s="1" t="s">
        <v>2</v>
      </c>
      <c r="B131" s="1"/>
      <c r="C131" s="1"/>
      <c r="D131" s="1"/>
      <c r="E131" s="1"/>
    </row>
    <row r="132" spans="1:13" x14ac:dyDescent="0.35">
      <c r="F132" s="147"/>
      <c r="G132" s="147"/>
      <c r="H132" s="147"/>
    </row>
    <row r="133" spans="1:13" ht="30.75" x14ac:dyDescent="0.7">
      <c r="A133" s="148" t="s">
        <v>3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</row>
    <row r="134" spans="1:13" ht="24" x14ac:dyDescent="0.55000000000000004">
      <c r="A134" s="4" t="s">
        <v>4</v>
      </c>
      <c r="B134" s="149" t="s">
        <v>82</v>
      </c>
      <c r="C134" s="149"/>
      <c r="D134" s="5" t="s">
        <v>5</v>
      </c>
      <c r="E134" s="149" t="s">
        <v>92</v>
      </c>
      <c r="F134" s="149"/>
      <c r="G134" s="5" t="s">
        <v>6</v>
      </c>
      <c r="H134" s="149" t="s">
        <v>91</v>
      </c>
      <c r="I134" s="149"/>
      <c r="J134" s="5" t="s">
        <v>7</v>
      </c>
      <c r="K134" s="149" t="s">
        <v>80</v>
      </c>
      <c r="L134" s="149"/>
      <c r="M134" s="4" t="s">
        <v>93</v>
      </c>
    </row>
    <row r="135" spans="1:13" ht="24" x14ac:dyDescent="0.55000000000000004">
      <c r="A135" s="6" t="s">
        <v>9</v>
      </c>
      <c r="B135" s="155" t="s">
        <v>78</v>
      </c>
      <c r="C135" s="156"/>
      <c r="D135" s="156"/>
      <c r="E135" s="156"/>
      <c r="F135" s="156"/>
      <c r="G135" s="5" t="s">
        <v>10</v>
      </c>
      <c r="H135" s="157" t="s">
        <v>64</v>
      </c>
      <c r="I135" s="157"/>
      <c r="J135" s="157"/>
      <c r="K135" s="157"/>
      <c r="L135" s="157"/>
      <c r="M135" s="157"/>
    </row>
    <row r="136" spans="1:13" ht="27.75" x14ac:dyDescent="0.6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8"/>
      <c r="L136" s="8"/>
      <c r="M136" s="8"/>
    </row>
    <row r="137" spans="1:13" ht="21.75" x14ac:dyDescent="0.5">
      <c r="A137" s="150" t="s">
        <v>11</v>
      </c>
      <c r="B137" s="152" t="s">
        <v>12</v>
      </c>
      <c r="C137" s="152"/>
      <c r="D137" s="153" t="s">
        <v>13</v>
      </c>
      <c r="E137" s="154"/>
      <c r="F137" s="9" t="s">
        <v>14</v>
      </c>
      <c r="G137" s="152" t="s">
        <v>15</v>
      </c>
      <c r="H137" s="152"/>
      <c r="I137" s="152"/>
      <c r="J137" s="152" t="s">
        <v>16</v>
      </c>
      <c r="K137" s="152"/>
      <c r="L137" s="150" t="s">
        <v>17</v>
      </c>
      <c r="M137" s="150"/>
    </row>
    <row r="138" spans="1:13" ht="21.75" x14ac:dyDescent="0.5">
      <c r="A138" s="151"/>
      <c r="B138" s="10" t="s">
        <v>18</v>
      </c>
      <c r="C138" s="10" t="s">
        <v>19</v>
      </c>
      <c r="D138" s="10" t="s">
        <v>18</v>
      </c>
      <c r="E138" s="10" t="s">
        <v>19</v>
      </c>
      <c r="F138" s="10" t="s">
        <v>20</v>
      </c>
      <c r="G138" s="10" t="s">
        <v>18</v>
      </c>
      <c r="H138" s="10" t="s">
        <v>21</v>
      </c>
      <c r="I138" s="10" t="s">
        <v>19</v>
      </c>
      <c r="J138" s="10" t="s">
        <v>22</v>
      </c>
      <c r="K138" s="10" t="s">
        <v>23</v>
      </c>
      <c r="L138" s="151"/>
      <c r="M138" s="151"/>
    </row>
    <row r="139" spans="1:13" ht="21.75" x14ac:dyDescent="0.35">
      <c r="A139" s="11"/>
      <c r="B139" s="12"/>
      <c r="C139" s="12">
        <v>415</v>
      </c>
      <c r="D139" s="12"/>
      <c r="E139" s="12"/>
      <c r="F139" s="12"/>
      <c r="G139" s="13"/>
      <c r="H139" s="13">
        <f>N122-M139</f>
        <v>3.5749999999999886</v>
      </c>
      <c r="I139" s="13"/>
      <c r="J139" s="13"/>
      <c r="K139" s="13">
        <f>H126-H139</f>
        <v>-0.4949999999999477</v>
      </c>
      <c r="L139" s="13"/>
      <c r="M139" s="13">
        <v>307.69600000000003</v>
      </c>
    </row>
    <row r="140" spans="1:13" ht="21.75" x14ac:dyDescent="0.5">
      <c r="A140" s="18"/>
      <c r="B140" s="15"/>
      <c r="C140" s="15">
        <v>420</v>
      </c>
      <c r="D140" s="15"/>
      <c r="E140" s="15"/>
      <c r="F140" s="15"/>
      <c r="G140" s="16"/>
      <c r="H140" s="16">
        <f>N122-M140</f>
        <v>3.2170000000000414</v>
      </c>
      <c r="I140" s="16"/>
      <c r="J140" s="16">
        <f>H139-H140</f>
        <v>0.35799999999994725</v>
      </c>
      <c r="K140" s="16"/>
      <c r="L140" s="16"/>
      <c r="M140" s="16">
        <v>308.05399999999997</v>
      </c>
    </row>
    <row r="141" spans="1:13" ht="21.75" x14ac:dyDescent="0.35">
      <c r="A141" s="15"/>
      <c r="B141" s="15"/>
      <c r="C141" s="15">
        <v>425</v>
      </c>
      <c r="D141" s="15"/>
      <c r="E141" s="15"/>
      <c r="F141" s="15"/>
      <c r="G141" s="16"/>
      <c r="H141" s="16">
        <f>N122-M141</f>
        <v>3.3460000000000036</v>
      </c>
      <c r="I141" s="16"/>
      <c r="J141" s="16"/>
      <c r="K141" s="16">
        <f>H140-H141</f>
        <v>-0.12899999999996226</v>
      </c>
      <c r="L141" s="16"/>
      <c r="M141" s="16">
        <v>307.92500000000001</v>
      </c>
    </row>
    <row r="142" spans="1:13" ht="21.75" x14ac:dyDescent="0.35">
      <c r="A142" s="15"/>
      <c r="B142" s="15"/>
      <c r="C142" s="15">
        <v>430</v>
      </c>
      <c r="D142" s="15"/>
      <c r="E142" s="15"/>
      <c r="F142" s="15"/>
      <c r="G142" s="16"/>
      <c r="H142" s="16">
        <f>N122-M142</f>
        <v>3.3330000000000268</v>
      </c>
      <c r="I142" s="16"/>
      <c r="J142" s="16">
        <f>H141-H142</f>
        <v>1.2999999999976808E-2</v>
      </c>
      <c r="K142" s="16"/>
      <c r="L142" s="16"/>
      <c r="M142" s="16">
        <v>307.93799999999999</v>
      </c>
    </row>
    <row r="143" spans="1:13" ht="21.75" x14ac:dyDescent="0.5">
      <c r="A143" s="18"/>
      <c r="B143" s="15"/>
      <c r="C143" s="15">
        <v>435</v>
      </c>
      <c r="D143" s="15"/>
      <c r="E143" s="15"/>
      <c r="F143" s="15"/>
      <c r="G143" s="16"/>
      <c r="H143" s="16">
        <f>N122-M143</f>
        <v>3.2700000000000387</v>
      </c>
      <c r="I143" s="16"/>
      <c r="J143" s="16">
        <f>H142-H143</f>
        <v>6.2999999999988177E-2</v>
      </c>
      <c r="K143" s="16"/>
      <c r="L143" s="16"/>
      <c r="M143" s="16">
        <v>308.00099999999998</v>
      </c>
    </row>
    <row r="144" spans="1:13" ht="21.75" x14ac:dyDescent="0.35">
      <c r="A144" s="15"/>
      <c r="B144" s="15"/>
      <c r="C144" s="15">
        <v>440</v>
      </c>
      <c r="D144" s="15"/>
      <c r="E144" s="15"/>
      <c r="F144" s="15"/>
      <c r="G144" s="16"/>
      <c r="H144" s="16">
        <f>N122-M144</f>
        <v>3.2870000000000346</v>
      </c>
      <c r="I144" s="16"/>
      <c r="J144" s="16"/>
      <c r="K144" s="16">
        <f>H143-H144</f>
        <v>-1.6999999999995907E-2</v>
      </c>
      <c r="L144" s="16"/>
      <c r="M144" s="16">
        <v>307.98399999999998</v>
      </c>
    </row>
    <row r="145" spans="1:13" ht="21.75" x14ac:dyDescent="0.5">
      <c r="A145" s="123"/>
      <c r="B145" s="15"/>
      <c r="C145" s="15">
        <v>445</v>
      </c>
      <c r="D145" s="19"/>
      <c r="E145" s="19"/>
      <c r="F145" s="19"/>
      <c r="G145" s="16"/>
      <c r="H145" s="16">
        <f>N122-M145</f>
        <v>3.1129999999999995</v>
      </c>
      <c r="I145" s="16"/>
      <c r="J145" s="16">
        <f>H144-H145</f>
        <v>0.17400000000003502</v>
      </c>
      <c r="K145" s="16"/>
      <c r="L145" s="16"/>
      <c r="M145" s="16">
        <v>308.15800000000002</v>
      </c>
    </row>
    <row r="146" spans="1:13" ht="21.75" x14ac:dyDescent="0.5">
      <c r="A146" s="123"/>
      <c r="B146" s="15"/>
      <c r="C146" s="15">
        <v>450</v>
      </c>
      <c r="D146" s="19"/>
      <c r="E146" s="19"/>
      <c r="F146" s="19"/>
      <c r="G146" s="16"/>
      <c r="H146" s="16">
        <f>N122-M146</f>
        <v>2.8369999999999891</v>
      </c>
      <c r="I146" s="16"/>
      <c r="J146" s="16">
        <f>H145-H146</f>
        <v>0.27600000000001046</v>
      </c>
      <c r="K146" s="16"/>
      <c r="L146" s="16"/>
      <c r="M146" s="16">
        <v>308.43400000000003</v>
      </c>
    </row>
    <row r="147" spans="1:13" ht="21.75" x14ac:dyDescent="0.5">
      <c r="A147" s="18"/>
      <c r="B147" s="15"/>
      <c r="C147" s="15">
        <v>455</v>
      </c>
      <c r="D147" s="19"/>
      <c r="E147" s="19"/>
      <c r="F147" s="19"/>
      <c r="G147" s="16"/>
      <c r="H147" s="16">
        <f>N122-M147</f>
        <v>2.4850000000000136</v>
      </c>
      <c r="I147" s="16"/>
      <c r="J147" s="16">
        <f>H146-H147</f>
        <v>0.35199999999997544</v>
      </c>
      <c r="K147" s="16"/>
      <c r="L147" s="16"/>
      <c r="M147" s="16">
        <v>308.786</v>
      </c>
    </row>
    <row r="148" spans="1:13" ht="21.75" x14ac:dyDescent="0.5">
      <c r="A148" s="18"/>
      <c r="B148" s="15"/>
      <c r="C148" s="15">
        <v>460</v>
      </c>
      <c r="D148" s="19"/>
      <c r="E148" s="19"/>
      <c r="F148" s="19"/>
      <c r="G148" s="16"/>
      <c r="H148" s="16">
        <f>N122-M148</f>
        <v>2.3860000000000241</v>
      </c>
      <c r="I148" s="16"/>
      <c r="J148" s="16">
        <f>H147-H148</f>
        <v>9.8999999999989541E-2</v>
      </c>
      <c r="K148" s="16"/>
      <c r="L148" s="16"/>
      <c r="M148" s="16">
        <v>308.88499999999999</v>
      </c>
    </row>
    <row r="149" spans="1:13" ht="21.75" x14ac:dyDescent="0.5">
      <c r="A149" s="123"/>
      <c r="B149" s="15"/>
      <c r="C149" s="15">
        <v>465</v>
      </c>
      <c r="D149" s="19"/>
      <c r="E149" s="19"/>
      <c r="F149" s="19"/>
      <c r="G149" s="16"/>
      <c r="H149" s="16">
        <f>N122-M149</f>
        <v>2.5869999999999891</v>
      </c>
      <c r="I149" s="16"/>
      <c r="J149" s="16"/>
      <c r="K149" s="16">
        <f>H148-H149</f>
        <v>-0.20099999999996498</v>
      </c>
      <c r="L149" s="16"/>
      <c r="M149" s="16">
        <v>308.68400000000003</v>
      </c>
    </row>
    <row r="150" spans="1:13" ht="21.75" x14ac:dyDescent="0.35">
      <c r="A150" s="15"/>
      <c r="B150" s="15"/>
      <c r="C150" s="15">
        <v>470</v>
      </c>
      <c r="D150" s="19"/>
      <c r="E150" s="19"/>
      <c r="F150" s="19"/>
      <c r="G150" s="16"/>
      <c r="H150" s="16">
        <f>N122-M150</f>
        <v>2.8050000000000068</v>
      </c>
      <c r="I150" s="16"/>
      <c r="J150" s="16"/>
      <c r="K150" s="16">
        <f>H149-H150</f>
        <v>-0.21800000000001774</v>
      </c>
      <c r="L150" s="16"/>
      <c r="M150" s="16">
        <v>308.46600000000001</v>
      </c>
    </row>
    <row r="151" spans="1:13" ht="21.75" x14ac:dyDescent="0.35">
      <c r="A151" s="101"/>
      <c r="B151" s="15"/>
      <c r="C151" s="15">
        <v>475</v>
      </c>
      <c r="D151" s="19"/>
      <c r="E151" s="19"/>
      <c r="F151" s="19"/>
      <c r="G151" s="16"/>
      <c r="H151" s="16">
        <f>N122-M151</f>
        <v>2.7800000000000296</v>
      </c>
      <c r="I151" s="16"/>
      <c r="J151" s="16">
        <f>H150-H151</f>
        <v>2.4999999999977263E-2</v>
      </c>
      <c r="K151" s="16"/>
      <c r="L151" s="16"/>
      <c r="M151" s="16">
        <v>308.49099999999999</v>
      </c>
    </row>
    <row r="152" spans="1:13" ht="21.75" x14ac:dyDescent="0.5">
      <c r="A152" s="18"/>
      <c r="B152" s="15"/>
      <c r="C152" s="15">
        <v>480</v>
      </c>
      <c r="D152" s="19"/>
      <c r="E152" s="19"/>
      <c r="F152" s="16"/>
      <c r="G152" s="16"/>
      <c r="H152" s="16">
        <f>N122-M152</f>
        <v>2.7379999999999995</v>
      </c>
      <c r="I152" s="16"/>
      <c r="J152" s="16">
        <f>H151-H152</f>
        <v>4.2000000000030013E-2</v>
      </c>
      <c r="K152" s="16"/>
      <c r="L152" s="16"/>
      <c r="M152" s="16">
        <v>308.53300000000002</v>
      </c>
    </row>
    <row r="153" spans="1:13" ht="21.75" x14ac:dyDescent="0.5">
      <c r="A153" s="18"/>
      <c r="B153" s="15"/>
      <c r="C153" s="15">
        <v>485</v>
      </c>
      <c r="D153" s="19"/>
      <c r="E153" s="19"/>
      <c r="F153" s="20"/>
      <c r="G153" s="16"/>
      <c r="H153" s="16">
        <f>N122-M153</f>
        <v>2.7370000000000232</v>
      </c>
      <c r="I153" s="16"/>
      <c r="J153" s="16">
        <f>H152-H153</f>
        <v>9.9999999997635314E-4</v>
      </c>
      <c r="K153" s="16"/>
      <c r="L153" s="16"/>
      <c r="M153" s="16">
        <v>308.53399999999999</v>
      </c>
    </row>
    <row r="154" spans="1:13" ht="21.75" x14ac:dyDescent="0.35">
      <c r="A154" s="101"/>
      <c r="B154" s="15"/>
      <c r="C154" s="15">
        <v>490</v>
      </c>
      <c r="D154" s="19"/>
      <c r="E154" s="19"/>
      <c r="F154" s="20"/>
      <c r="G154" s="16"/>
      <c r="H154" s="16">
        <f>N122-M154</f>
        <v>2.5500000000000114</v>
      </c>
      <c r="I154" s="16"/>
      <c r="J154" s="16">
        <f>H153-H154</f>
        <v>0.18700000000001182</v>
      </c>
      <c r="K154" s="16"/>
      <c r="L154" s="16"/>
      <c r="M154" s="16">
        <v>308.721</v>
      </c>
    </row>
    <row r="155" spans="1:13" ht="21.75" x14ac:dyDescent="0.35">
      <c r="A155" s="15"/>
      <c r="B155" s="15"/>
      <c r="C155" s="138">
        <v>495</v>
      </c>
      <c r="D155" s="19"/>
      <c r="E155" s="19"/>
      <c r="F155" s="20"/>
      <c r="G155" s="16"/>
      <c r="H155" s="16">
        <f>N122-M155</f>
        <v>2.410000000000025</v>
      </c>
      <c r="I155" s="16"/>
      <c r="J155" s="16">
        <f>H154-H155</f>
        <v>0.13999999999998636</v>
      </c>
      <c r="K155" s="16"/>
      <c r="L155" s="16"/>
      <c r="M155" s="16">
        <v>308.86099999999999</v>
      </c>
    </row>
    <row r="156" spans="1:13" ht="21.75" x14ac:dyDescent="0.5">
      <c r="A156" s="18"/>
      <c r="B156" s="15"/>
      <c r="C156" s="15">
        <v>500</v>
      </c>
      <c r="D156" s="19"/>
      <c r="E156" s="19"/>
      <c r="F156" s="16"/>
      <c r="G156" s="16"/>
      <c r="H156" s="16">
        <f>N122-M156</f>
        <v>2.5</v>
      </c>
      <c r="I156" s="16"/>
      <c r="J156" s="16"/>
      <c r="K156" s="16">
        <f>H155-H156</f>
        <v>-8.9999999999974989E-2</v>
      </c>
      <c r="L156" s="16"/>
      <c r="M156" s="16">
        <v>308.77100000000002</v>
      </c>
    </row>
    <row r="157" spans="1:13" ht="21.75" x14ac:dyDescent="0.35">
      <c r="A157" s="101"/>
      <c r="B157" s="15"/>
      <c r="C157" s="15">
        <v>505</v>
      </c>
      <c r="D157" s="19"/>
      <c r="E157" s="19"/>
      <c r="F157" s="20"/>
      <c r="G157" s="16"/>
      <c r="H157" s="16">
        <f>N122-M157</f>
        <v>2.5300000000000296</v>
      </c>
      <c r="I157" s="16"/>
      <c r="J157" s="16"/>
      <c r="K157" s="16">
        <f>H156-H157</f>
        <v>-3.0000000000029559E-2</v>
      </c>
      <c r="L157" s="16"/>
      <c r="M157" s="16">
        <v>308.74099999999999</v>
      </c>
    </row>
    <row r="158" spans="1:13" ht="21.75" x14ac:dyDescent="0.35">
      <c r="A158" s="15"/>
      <c r="B158" s="15"/>
      <c r="C158" s="15">
        <v>510</v>
      </c>
      <c r="D158" s="19"/>
      <c r="E158" s="19"/>
      <c r="F158" s="20"/>
      <c r="G158" s="16"/>
      <c r="H158" s="16">
        <f>N122-M158</f>
        <v>2.4150000000000205</v>
      </c>
      <c r="I158" s="16"/>
      <c r="J158" s="16">
        <f>H157-H158</f>
        <v>0.11500000000000909</v>
      </c>
      <c r="K158" s="16"/>
      <c r="L158" s="16"/>
      <c r="M158" s="16">
        <v>308.85599999999999</v>
      </c>
    </row>
    <row r="159" spans="1:13" ht="21.75" x14ac:dyDescent="0.35">
      <c r="A159" s="127"/>
      <c r="B159" s="22"/>
      <c r="C159" s="22">
        <v>515</v>
      </c>
      <c r="D159" s="128"/>
      <c r="E159" s="128"/>
      <c r="F159" s="129"/>
      <c r="G159" s="23"/>
      <c r="H159" s="23">
        <f>N122-M159</f>
        <v>2.3760000000000332</v>
      </c>
      <c r="I159" s="23"/>
      <c r="J159" s="23">
        <f>H158-H159</f>
        <v>3.8999999999987267E-2</v>
      </c>
      <c r="K159" s="23"/>
      <c r="L159" s="23"/>
      <c r="M159" s="23">
        <v>308.89499999999998</v>
      </c>
    </row>
    <row r="160" spans="1:13" ht="21.75" x14ac:dyDescent="0.35">
      <c r="A160" s="130"/>
      <c r="B160" s="130"/>
      <c r="C160" s="130"/>
      <c r="D160" s="131"/>
      <c r="E160" s="131"/>
      <c r="F160" s="132"/>
      <c r="G160" s="133"/>
      <c r="H160" s="133"/>
      <c r="I160" s="133"/>
      <c r="J160" s="133"/>
      <c r="K160" s="133"/>
      <c r="L160" s="133"/>
      <c r="M160" s="133"/>
    </row>
    <row r="161" spans="1:13" ht="21.75" x14ac:dyDescent="0.5">
      <c r="A161" s="7"/>
      <c r="B161" s="1" t="s">
        <v>25</v>
      </c>
      <c r="C161" s="146" t="s">
        <v>79</v>
      </c>
      <c r="D161" s="146"/>
      <c r="E161" s="146"/>
      <c r="F161" s="25" t="s">
        <v>26</v>
      </c>
      <c r="G161" s="1"/>
      <c r="H161" s="1" t="s">
        <v>27</v>
      </c>
      <c r="I161" s="146"/>
      <c r="J161" s="146"/>
      <c r="K161" s="146"/>
      <c r="L161" s="146"/>
    </row>
    <row r="162" spans="1:13" ht="21.75" x14ac:dyDescent="0.5">
      <c r="B162" s="1" t="s">
        <v>28</v>
      </c>
      <c r="C162" s="145">
        <v>23076</v>
      </c>
      <c r="D162" s="146"/>
      <c r="E162" s="146"/>
      <c r="F162" s="1"/>
      <c r="G162" s="1"/>
      <c r="H162" s="1" t="s">
        <v>28</v>
      </c>
      <c r="I162" s="146"/>
      <c r="J162" s="146"/>
      <c r="K162" s="146"/>
      <c r="L162" s="146"/>
    </row>
    <row r="163" spans="1:13" ht="21.75" x14ac:dyDescent="0.5">
      <c r="A163" s="7"/>
      <c r="B163" s="130"/>
      <c r="C163" s="130"/>
      <c r="D163" s="131"/>
      <c r="E163" s="131"/>
      <c r="F163" s="132"/>
      <c r="G163" s="133"/>
      <c r="H163" s="133"/>
      <c r="I163" s="133"/>
      <c r="J163" s="133"/>
      <c r="L163" s="133"/>
      <c r="M163" s="133"/>
    </row>
    <row r="164" spans="1:13" ht="21.75" x14ac:dyDescent="0.5">
      <c r="A164" s="7"/>
      <c r="B164" s="130"/>
      <c r="C164" s="130"/>
      <c r="D164" s="131"/>
      <c r="E164" s="131"/>
      <c r="F164" s="132"/>
      <c r="G164" s="133"/>
      <c r="H164" s="133"/>
      <c r="I164" s="133"/>
      <c r="J164" s="133"/>
      <c r="K164" s="133"/>
      <c r="L164" s="133"/>
      <c r="M164" s="133"/>
    </row>
    <row r="165" spans="1:13" ht="30.75" x14ac:dyDescent="0.7">
      <c r="A165" s="1" t="s">
        <v>0</v>
      </c>
      <c r="B165" s="1"/>
      <c r="C165" s="1"/>
      <c r="D165" s="1"/>
      <c r="E165" s="1"/>
      <c r="M165" s="3" t="s">
        <v>1</v>
      </c>
    </row>
    <row r="166" spans="1:13" ht="21.75" x14ac:dyDescent="0.5">
      <c r="A166" s="1" t="s">
        <v>2</v>
      </c>
      <c r="B166" s="1"/>
      <c r="C166" s="1"/>
      <c r="D166" s="1"/>
      <c r="E166" s="1"/>
    </row>
    <row r="167" spans="1:13" x14ac:dyDescent="0.35">
      <c r="F167" s="147"/>
      <c r="G167" s="147"/>
      <c r="H167" s="147"/>
    </row>
    <row r="168" spans="1:13" ht="30.75" x14ac:dyDescent="0.7">
      <c r="A168" s="148" t="s">
        <v>3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</row>
    <row r="169" spans="1:13" ht="24" x14ac:dyDescent="0.55000000000000004">
      <c r="A169" s="4" t="s">
        <v>4</v>
      </c>
      <c r="B169" s="149" t="s">
        <v>82</v>
      </c>
      <c r="C169" s="149"/>
      <c r="D169" s="5" t="s">
        <v>5</v>
      </c>
      <c r="E169" s="149" t="s">
        <v>92</v>
      </c>
      <c r="F169" s="149"/>
      <c r="G169" s="5" t="s">
        <v>6</v>
      </c>
      <c r="H169" s="149" t="s">
        <v>91</v>
      </c>
      <c r="I169" s="149"/>
      <c r="J169" s="5" t="s">
        <v>7</v>
      </c>
      <c r="K169" s="149" t="s">
        <v>80</v>
      </c>
      <c r="L169" s="149"/>
      <c r="M169" s="4" t="s">
        <v>94</v>
      </c>
    </row>
    <row r="170" spans="1:13" ht="24" x14ac:dyDescent="0.55000000000000004">
      <c r="A170" s="6" t="s">
        <v>9</v>
      </c>
      <c r="B170" s="155" t="s">
        <v>78</v>
      </c>
      <c r="C170" s="156"/>
      <c r="D170" s="156"/>
      <c r="E170" s="156"/>
      <c r="F170" s="156"/>
      <c r="G170" s="5" t="s">
        <v>10</v>
      </c>
      <c r="H170" s="157" t="s">
        <v>64</v>
      </c>
      <c r="I170" s="157"/>
      <c r="J170" s="157"/>
      <c r="K170" s="157"/>
      <c r="L170" s="157"/>
      <c r="M170" s="157"/>
    </row>
    <row r="171" spans="1:13" ht="27.75" x14ac:dyDescent="0.6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8"/>
      <c r="L171" s="8"/>
      <c r="M171" s="8"/>
    </row>
    <row r="172" spans="1:13" ht="21.75" x14ac:dyDescent="0.5">
      <c r="A172" s="150" t="s">
        <v>11</v>
      </c>
      <c r="B172" s="152" t="s">
        <v>12</v>
      </c>
      <c r="C172" s="152"/>
      <c r="D172" s="153" t="s">
        <v>13</v>
      </c>
      <c r="E172" s="154"/>
      <c r="F172" s="9" t="s">
        <v>14</v>
      </c>
      <c r="G172" s="152" t="s">
        <v>15</v>
      </c>
      <c r="H172" s="152"/>
      <c r="I172" s="152"/>
      <c r="J172" s="152" t="s">
        <v>16</v>
      </c>
      <c r="K172" s="152"/>
      <c r="L172" s="150" t="s">
        <v>17</v>
      </c>
      <c r="M172" s="150"/>
    </row>
    <row r="173" spans="1:13" ht="21.75" x14ac:dyDescent="0.5">
      <c r="A173" s="151"/>
      <c r="B173" s="10" t="s">
        <v>18</v>
      </c>
      <c r="C173" s="10" t="s">
        <v>19</v>
      </c>
      <c r="D173" s="10" t="s">
        <v>18</v>
      </c>
      <c r="E173" s="10" t="s">
        <v>19</v>
      </c>
      <c r="F173" s="10" t="s">
        <v>20</v>
      </c>
      <c r="G173" s="10" t="s">
        <v>18</v>
      </c>
      <c r="H173" s="10" t="s">
        <v>21</v>
      </c>
      <c r="I173" s="10" t="s">
        <v>19</v>
      </c>
      <c r="J173" s="10" t="s">
        <v>22</v>
      </c>
      <c r="K173" s="10" t="s">
        <v>23</v>
      </c>
      <c r="L173" s="151"/>
      <c r="M173" s="151"/>
    </row>
    <row r="174" spans="1:13" ht="21.75" x14ac:dyDescent="0.35">
      <c r="A174" s="11"/>
      <c r="B174" s="12"/>
      <c r="C174" s="12">
        <v>520</v>
      </c>
      <c r="D174" s="12"/>
      <c r="E174" s="12"/>
      <c r="F174" s="12"/>
      <c r="G174" s="13"/>
      <c r="H174" s="13">
        <f>N122-M174</f>
        <v>2.3550000000000182</v>
      </c>
      <c r="I174" s="13"/>
      <c r="J174" s="13">
        <f>H159-H174</f>
        <v>2.1000000000015007E-2</v>
      </c>
      <c r="K174" s="13"/>
      <c r="L174" s="13"/>
      <c r="M174" s="13">
        <v>308.916</v>
      </c>
    </row>
    <row r="175" spans="1:13" ht="21.75" x14ac:dyDescent="0.5">
      <c r="A175" s="18"/>
      <c r="B175" s="15"/>
      <c r="C175" s="15">
        <v>525</v>
      </c>
      <c r="D175" s="15"/>
      <c r="E175" s="15"/>
      <c r="F175" s="15"/>
      <c r="G175" s="16"/>
      <c r="H175" s="16">
        <f>N122-M175</f>
        <v>2.3050000000000068</v>
      </c>
      <c r="I175" s="16"/>
      <c r="J175" s="16">
        <f>H174-H175</f>
        <v>5.0000000000011369E-2</v>
      </c>
      <c r="K175" s="16"/>
      <c r="L175" s="16"/>
      <c r="M175" s="16">
        <v>308.96600000000001</v>
      </c>
    </row>
    <row r="176" spans="1:13" ht="21.75" x14ac:dyDescent="0.35">
      <c r="A176" s="15"/>
      <c r="B176" s="15"/>
      <c r="C176" s="15">
        <v>530</v>
      </c>
      <c r="D176" s="15"/>
      <c r="E176" s="15"/>
      <c r="F176" s="15"/>
      <c r="G176" s="16"/>
      <c r="H176" s="16">
        <f>N122-M176</f>
        <v>2.285000000000025</v>
      </c>
      <c r="I176" s="16"/>
      <c r="J176" s="16">
        <f>H175-H176</f>
        <v>1.999999999998181E-2</v>
      </c>
      <c r="K176" s="16"/>
      <c r="L176" s="16"/>
      <c r="M176" s="16">
        <v>308.98599999999999</v>
      </c>
    </row>
    <row r="177" spans="1:14" ht="21.75" x14ac:dyDescent="0.35">
      <c r="A177" s="15"/>
      <c r="B177" s="15"/>
      <c r="C177" s="15">
        <v>535</v>
      </c>
      <c r="D177" s="15"/>
      <c r="E177" s="15"/>
      <c r="F177" s="15"/>
      <c r="G177" s="16"/>
      <c r="H177" s="16">
        <f>N122-M177</f>
        <v>1.9350000000000023</v>
      </c>
      <c r="I177" s="16"/>
      <c r="J177" s="16">
        <f>H176-H177</f>
        <v>0.35000000000002274</v>
      </c>
      <c r="K177" s="16"/>
      <c r="L177" s="16"/>
      <c r="M177" s="16">
        <v>309.33600000000001</v>
      </c>
    </row>
    <row r="178" spans="1:14" ht="21.75" x14ac:dyDescent="0.35">
      <c r="A178" s="15"/>
      <c r="B178" s="15"/>
      <c r="C178" s="15">
        <v>540</v>
      </c>
      <c r="D178" s="15"/>
      <c r="E178" s="15"/>
      <c r="F178" s="15"/>
      <c r="G178" s="16"/>
      <c r="H178" s="16">
        <f>N122-M178</f>
        <v>9.0000000000031832E-2</v>
      </c>
      <c r="I178" s="16"/>
      <c r="J178" s="16">
        <f>H177-H178</f>
        <v>1.8449999999999704</v>
      </c>
      <c r="K178" s="16"/>
      <c r="L178" s="16"/>
      <c r="M178" s="16">
        <v>311.18099999999998</v>
      </c>
    </row>
    <row r="179" spans="1:14" ht="21.75" x14ac:dyDescent="0.5">
      <c r="A179" s="18" t="s">
        <v>96</v>
      </c>
      <c r="B179" s="15"/>
      <c r="C179" s="15"/>
      <c r="D179" s="15"/>
      <c r="E179" s="15"/>
      <c r="F179" s="15"/>
      <c r="G179" s="16">
        <v>3.899</v>
      </c>
      <c r="H179" s="16"/>
      <c r="I179" s="16">
        <v>5.1999999999999998E-2</v>
      </c>
      <c r="J179" s="16">
        <f>H178-I179</f>
        <v>3.8000000000031835E-2</v>
      </c>
      <c r="K179" s="16"/>
      <c r="L179" s="16"/>
      <c r="M179" s="16">
        <f>N122-I179</f>
        <v>311.21899999999999</v>
      </c>
      <c r="N179" s="139">
        <f>M179+G179</f>
        <v>315.11799999999999</v>
      </c>
    </row>
    <row r="180" spans="1:14" ht="21.75" x14ac:dyDescent="0.5">
      <c r="A180" s="123"/>
      <c r="B180" s="15"/>
      <c r="C180" s="15">
        <v>545</v>
      </c>
      <c r="D180" s="19"/>
      <c r="E180" s="19"/>
      <c r="F180" s="19"/>
      <c r="G180" s="16"/>
      <c r="H180" s="16">
        <f>N179-M180</f>
        <v>2.8240000000000123</v>
      </c>
      <c r="I180" s="16"/>
      <c r="J180" s="16">
        <f>G179-H180</f>
        <v>1.0749999999999877</v>
      </c>
      <c r="K180" s="16"/>
      <c r="L180" s="16"/>
      <c r="M180" s="16">
        <v>312.29399999999998</v>
      </c>
    </row>
    <row r="181" spans="1:14" ht="21.75" x14ac:dyDescent="0.5">
      <c r="A181" s="18" t="s">
        <v>70</v>
      </c>
      <c r="B181" s="15"/>
      <c r="C181" s="15">
        <v>550</v>
      </c>
      <c r="D181" s="19"/>
      <c r="E181" s="19"/>
      <c r="F181" s="19"/>
      <c r="G181" s="16"/>
      <c r="H181" s="16">
        <f>N179-M181</f>
        <v>2.5400000000000205</v>
      </c>
      <c r="I181" s="16"/>
      <c r="J181" s="16">
        <f>H180-H181</f>
        <v>0.28399999999999181</v>
      </c>
      <c r="K181" s="16"/>
      <c r="L181" s="16"/>
      <c r="M181" s="16">
        <v>312.57799999999997</v>
      </c>
    </row>
    <row r="182" spans="1:14" ht="21.75" x14ac:dyDescent="0.5">
      <c r="A182" s="123" t="s">
        <v>84</v>
      </c>
      <c r="B182" s="15"/>
      <c r="C182" s="15">
        <v>550</v>
      </c>
      <c r="D182" s="19"/>
      <c r="E182" s="19"/>
      <c r="F182" s="19"/>
      <c r="G182" s="16"/>
      <c r="H182" s="16">
        <f>N179-M182</f>
        <v>1.4639999999999986</v>
      </c>
      <c r="I182" s="16"/>
      <c r="J182" s="16">
        <f>H181-H182</f>
        <v>1.0760000000000218</v>
      </c>
      <c r="K182" s="16"/>
      <c r="L182" s="16"/>
      <c r="M182" s="124">
        <v>313.654</v>
      </c>
    </row>
    <row r="183" spans="1:14" ht="21.75" x14ac:dyDescent="0.5">
      <c r="A183" s="18"/>
      <c r="B183" s="15"/>
      <c r="C183" s="15">
        <v>560</v>
      </c>
      <c r="D183" s="19"/>
      <c r="E183" s="19"/>
      <c r="F183" s="19"/>
      <c r="G183" s="16"/>
      <c r="H183" s="16">
        <f>N179-M183</f>
        <v>1.5049999999999955</v>
      </c>
      <c r="I183" s="16"/>
      <c r="J183" s="16"/>
      <c r="K183" s="16">
        <f>H182-H183</f>
        <v>-4.0999999999996817E-2</v>
      </c>
      <c r="L183" s="16"/>
      <c r="M183" s="16">
        <v>313.613</v>
      </c>
    </row>
    <row r="184" spans="1:14" ht="21.75" x14ac:dyDescent="0.5">
      <c r="A184" s="18"/>
      <c r="B184" s="15"/>
      <c r="C184" s="15">
        <v>570</v>
      </c>
      <c r="D184" s="19"/>
      <c r="E184" s="19"/>
      <c r="F184" s="19"/>
      <c r="G184" s="16"/>
      <c r="H184" s="16">
        <f>N179-M184</f>
        <v>1.8369999999999891</v>
      </c>
      <c r="I184" s="16"/>
      <c r="J184" s="16"/>
      <c r="K184" s="16">
        <f>H183-H184</f>
        <v>-0.33199999999999363</v>
      </c>
      <c r="L184" s="16"/>
      <c r="M184" s="16">
        <v>313.28100000000001</v>
      </c>
    </row>
    <row r="185" spans="1:14" ht="21.75" x14ac:dyDescent="0.5">
      <c r="A185" s="18"/>
      <c r="B185" s="15"/>
      <c r="C185" s="15">
        <v>580</v>
      </c>
      <c r="D185" s="19"/>
      <c r="E185" s="19"/>
      <c r="F185" s="19"/>
      <c r="G185" s="16"/>
      <c r="H185" s="16">
        <f>N179-M185</f>
        <v>2.089999999999975</v>
      </c>
      <c r="I185" s="16"/>
      <c r="J185" s="16"/>
      <c r="K185" s="16">
        <f>H184-H185</f>
        <v>-0.2529999999999859</v>
      </c>
      <c r="L185" s="16"/>
      <c r="M185" s="16">
        <v>313.02800000000002</v>
      </c>
    </row>
    <row r="186" spans="1:14" ht="21.75" x14ac:dyDescent="0.5">
      <c r="A186" s="18"/>
      <c r="B186" s="15"/>
      <c r="C186" s="15">
        <v>590</v>
      </c>
      <c r="D186" s="19"/>
      <c r="E186" s="19"/>
      <c r="F186" s="19"/>
      <c r="G186" s="16"/>
      <c r="H186" s="16">
        <f>N179-M186</f>
        <v>2.3389999999999986</v>
      </c>
      <c r="I186" s="16"/>
      <c r="J186" s="16"/>
      <c r="K186" s="16">
        <f>H185-H186</f>
        <v>-0.24900000000002365</v>
      </c>
      <c r="L186" s="16"/>
      <c r="M186" s="16">
        <v>312.779</v>
      </c>
    </row>
    <row r="187" spans="1:14" ht="21.75" x14ac:dyDescent="0.5">
      <c r="A187" s="123"/>
      <c r="B187" s="15"/>
      <c r="C187" s="15">
        <v>600</v>
      </c>
      <c r="D187" s="19"/>
      <c r="E187" s="19"/>
      <c r="F187" s="16"/>
      <c r="G187" s="16"/>
      <c r="H187" s="16">
        <f>N179-M187</f>
        <v>2.58299999999997</v>
      </c>
      <c r="I187" s="16"/>
      <c r="J187" s="16"/>
      <c r="K187" s="16">
        <f>H186-H187</f>
        <v>-0.24399999999997135</v>
      </c>
      <c r="L187" s="16"/>
      <c r="M187" s="16">
        <v>312.53500000000003</v>
      </c>
    </row>
    <row r="188" spans="1:14" ht="21.75" x14ac:dyDescent="0.5">
      <c r="A188" s="18" t="s">
        <v>97</v>
      </c>
      <c r="B188" s="15"/>
      <c r="C188" s="15"/>
      <c r="D188" s="19"/>
      <c r="E188" s="19"/>
      <c r="F188" s="20"/>
      <c r="G188" s="16">
        <v>3.5449999999999999</v>
      </c>
      <c r="H188" s="16"/>
      <c r="I188" s="16">
        <v>8.1000000000000003E-2</v>
      </c>
      <c r="J188" s="16">
        <f>H187-I188</f>
        <v>2.50199999999997</v>
      </c>
      <c r="K188" s="16"/>
      <c r="L188" s="16"/>
      <c r="M188" s="16">
        <f>N179-I188</f>
        <v>315.03699999999998</v>
      </c>
      <c r="N188" s="139">
        <f>M188+G188</f>
        <v>318.58199999999999</v>
      </c>
    </row>
    <row r="189" spans="1:14" ht="21.75" x14ac:dyDescent="0.5">
      <c r="A189" s="18" t="s">
        <v>98</v>
      </c>
      <c r="B189" s="15"/>
      <c r="C189" s="15"/>
      <c r="D189" s="19"/>
      <c r="E189" s="19"/>
      <c r="F189" s="20"/>
      <c r="G189" s="16">
        <v>0.31</v>
      </c>
      <c r="H189" s="16"/>
      <c r="I189" s="16">
        <v>1.5620000000000001</v>
      </c>
      <c r="J189" s="16">
        <f>G188-I189</f>
        <v>1.9829999999999999</v>
      </c>
      <c r="K189" s="16"/>
      <c r="L189" s="16"/>
      <c r="M189" s="16">
        <f>N188-I189</f>
        <v>317.02</v>
      </c>
      <c r="N189" s="139">
        <f>M189+G189</f>
        <v>317.33</v>
      </c>
    </row>
    <row r="190" spans="1:14" ht="21.75" x14ac:dyDescent="0.35">
      <c r="A190" s="144" t="s">
        <v>24</v>
      </c>
      <c r="B190" s="138"/>
      <c r="C190" s="138"/>
      <c r="D190" s="128"/>
      <c r="E190" s="128"/>
      <c r="F190" s="129"/>
      <c r="G190" s="23"/>
      <c r="H190" s="23"/>
      <c r="I190" s="23">
        <f>N189-M190</f>
        <v>3.6699999999999591</v>
      </c>
      <c r="J190" s="23"/>
      <c r="K190" s="23">
        <f>G189-I190</f>
        <v>-3.359999999999959</v>
      </c>
      <c r="L190" s="23"/>
      <c r="M190" s="135">
        <v>313.66000000000003</v>
      </c>
    </row>
    <row r="191" spans="1:14" ht="21.75" x14ac:dyDescent="0.5">
      <c r="A191" s="141"/>
      <c r="B191" s="134"/>
      <c r="C191" s="134"/>
      <c r="D191" s="142"/>
      <c r="E191" s="142"/>
      <c r="F191" s="24"/>
      <c r="G191" s="13">
        <f>G189+G188+G179+G122+G103+G69+G59+G19+G10</f>
        <v>17.539999999999996</v>
      </c>
      <c r="H191" s="13"/>
      <c r="I191" s="13">
        <f>I190+I189+I188+I179+I122+I103+I69+I59+I19</f>
        <v>17.53999999999996</v>
      </c>
      <c r="J191" s="13">
        <f>J189+J188+J182+J181+J180+J179+J178+J177+J176+J175+J174+J159+J158+J155+J154+J153+J152+J151+J148+J147+J146+J145+J143+J142+J140+J124+J123+J122+J121+J120+J118+J117+J116+J115+J114+J113+J110+J106+J105+J104+J103+J102+J100+J99+J98+J97+J96+J83+J81+J64+J54+J53+J41+J38+J35+J32+J28+J27+J26+J23+J16+J15+J14+J13+J12</f>
        <v>21.812000000000008</v>
      </c>
      <c r="K191" s="13">
        <f>K190:L190+K187+K186+K185+K184+K183+K157+K156+K150+K149+K144+K141+K139+K126+K125+K119+K112+K111+K109+K108+K107+K101+K84+K82+K73+K72+K71+K70+K69+K68+K67+K66+K65+K63+K62+K61+K60+K59+K58+K57+K56+K55+K40+K39+K37+K36+K34+K33+K31+K30+K29+K25+K24+K22+K21+K20+K19+K18+K17+K11</f>
        <v>-21.811999999999969</v>
      </c>
      <c r="L191" s="13"/>
      <c r="M191" s="13">
        <v>313.66000000000003</v>
      </c>
    </row>
    <row r="192" spans="1:14" ht="21.75" x14ac:dyDescent="0.35">
      <c r="A192" s="101"/>
      <c r="B192" s="15"/>
      <c r="C192" s="15"/>
      <c r="D192" s="19"/>
      <c r="E192" s="19"/>
      <c r="F192" s="20"/>
      <c r="G192" s="23">
        <v>17.54</v>
      </c>
      <c r="H192" s="23"/>
      <c r="I192" s="23"/>
      <c r="J192" s="23">
        <v>21.812000000000001</v>
      </c>
      <c r="K192" s="23"/>
      <c r="L192" s="23"/>
      <c r="M192" s="23">
        <v>313.66000000000003</v>
      </c>
    </row>
    <row r="193" spans="1:13" ht="22.5" thickBot="1" x14ac:dyDescent="0.55000000000000004">
      <c r="A193" s="18"/>
      <c r="B193" s="15"/>
      <c r="C193" s="15"/>
      <c r="D193" s="19"/>
      <c r="E193" s="19"/>
      <c r="F193" s="20"/>
      <c r="G193" s="136">
        <v>0</v>
      </c>
      <c r="H193" s="136"/>
      <c r="I193" s="136"/>
      <c r="J193" s="136">
        <v>0</v>
      </c>
      <c r="K193" s="136"/>
      <c r="L193" s="136"/>
      <c r="M193" s="136">
        <v>0</v>
      </c>
    </row>
    <row r="194" spans="1:13" ht="22.5" thickTop="1" x14ac:dyDescent="0.5">
      <c r="A194" s="140"/>
      <c r="B194" s="22"/>
      <c r="C194" s="22"/>
      <c r="D194" s="128"/>
      <c r="E194" s="128"/>
      <c r="F194" s="129"/>
      <c r="G194" s="143"/>
      <c r="H194" s="143"/>
      <c r="I194" s="143"/>
      <c r="J194" s="143"/>
      <c r="K194" s="143"/>
      <c r="L194" s="143"/>
      <c r="M194" s="143"/>
    </row>
    <row r="195" spans="1:13" ht="21.75" x14ac:dyDescent="0.35">
      <c r="A195" s="130"/>
      <c r="B195" s="130"/>
      <c r="C195" s="130"/>
      <c r="D195" s="131"/>
      <c r="E195" s="131"/>
      <c r="F195" s="132"/>
      <c r="G195" s="133"/>
      <c r="H195" s="133"/>
      <c r="I195" s="133"/>
      <c r="J195" s="133"/>
      <c r="K195" s="133"/>
      <c r="L195" s="133"/>
      <c r="M195" s="133"/>
    </row>
    <row r="196" spans="1:13" ht="21.75" x14ac:dyDescent="0.5">
      <c r="A196" s="7"/>
      <c r="B196" s="1" t="s">
        <v>25</v>
      </c>
      <c r="C196" s="146" t="s">
        <v>79</v>
      </c>
      <c r="D196" s="146"/>
      <c r="E196" s="146"/>
      <c r="F196" s="25" t="s">
        <v>26</v>
      </c>
      <c r="G196" s="1"/>
      <c r="H196" s="1" t="s">
        <v>27</v>
      </c>
      <c r="I196" s="146"/>
      <c r="J196" s="146"/>
      <c r="K196" s="146"/>
      <c r="L196" s="146"/>
    </row>
    <row r="197" spans="1:13" ht="21.75" x14ac:dyDescent="0.5">
      <c r="B197" s="1" t="s">
        <v>28</v>
      </c>
      <c r="C197" s="145">
        <v>23076</v>
      </c>
      <c r="D197" s="146"/>
      <c r="E197" s="146"/>
      <c r="F197" s="1"/>
      <c r="G197" s="1"/>
      <c r="H197" s="1" t="s">
        <v>28</v>
      </c>
      <c r="I197" s="146"/>
      <c r="J197" s="146"/>
      <c r="K197" s="146"/>
      <c r="L197" s="146"/>
    </row>
    <row r="198" spans="1:13" ht="21.75" x14ac:dyDescent="0.5">
      <c r="A198" s="7"/>
      <c r="B198" s="130"/>
      <c r="C198" s="130"/>
      <c r="D198" s="131"/>
      <c r="E198" s="131"/>
      <c r="F198" s="132"/>
      <c r="G198" s="133"/>
      <c r="H198" s="133"/>
      <c r="I198" s="133"/>
      <c r="J198" s="133"/>
      <c r="L198" s="133"/>
      <c r="M198" s="133"/>
    </row>
    <row r="199" spans="1:13" ht="21.75" x14ac:dyDescent="0.5">
      <c r="A199" s="7"/>
      <c r="B199" s="130"/>
      <c r="C199" s="130"/>
      <c r="D199" s="131"/>
      <c r="E199" s="131"/>
      <c r="F199" s="132"/>
      <c r="G199" s="133"/>
      <c r="H199" s="133"/>
      <c r="I199" s="133"/>
      <c r="J199" s="133"/>
      <c r="K199" s="133"/>
      <c r="L199" s="133"/>
      <c r="M199" s="133"/>
    </row>
    <row r="201" spans="1:13" ht="30.75" x14ac:dyDescent="0.7">
      <c r="A201" s="1" t="s">
        <v>0</v>
      </c>
      <c r="B201" s="1"/>
      <c r="C201" s="1"/>
      <c r="D201" s="1"/>
      <c r="E201" s="1"/>
      <c r="M201" s="3" t="s">
        <v>1</v>
      </c>
    </row>
    <row r="202" spans="1:13" ht="21.75" x14ac:dyDescent="0.5">
      <c r="A202" s="1" t="s">
        <v>2</v>
      </c>
      <c r="B202" s="1"/>
      <c r="C202" s="1"/>
      <c r="D202" s="1"/>
      <c r="E202" s="1"/>
    </row>
    <row r="203" spans="1:13" x14ac:dyDescent="0.35">
      <c r="F203" s="147"/>
      <c r="G203" s="147"/>
      <c r="H203" s="147"/>
    </row>
    <row r="204" spans="1:13" ht="30.75" x14ac:dyDescent="0.7">
      <c r="A204" s="148" t="s">
        <v>3</v>
      </c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</row>
    <row r="205" spans="1:13" ht="24" x14ac:dyDescent="0.55000000000000004">
      <c r="A205" s="4" t="s">
        <v>4</v>
      </c>
      <c r="B205" s="149" t="s">
        <v>82</v>
      </c>
      <c r="C205" s="149"/>
      <c r="D205" s="5" t="s">
        <v>5</v>
      </c>
      <c r="E205" s="149" t="s">
        <v>92</v>
      </c>
      <c r="F205" s="149"/>
      <c r="G205" s="5" t="s">
        <v>6</v>
      </c>
      <c r="H205" s="149" t="s">
        <v>91</v>
      </c>
      <c r="I205" s="149"/>
      <c r="J205" s="5" t="s">
        <v>7</v>
      </c>
      <c r="K205" s="149" t="s">
        <v>80</v>
      </c>
      <c r="L205" s="149"/>
      <c r="M205" s="4" t="s">
        <v>95</v>
      </c>
    </row>
    <row r="206" spans="1:13" ht="24" x14ac:dyDescent="0.55000000000000004">
      <c r="A206" s="6" t="s">
        <v>9</v>
      </c>
      <c r="B206" s="155" t="s">
        <v>78</v>
      </c>
      <c r="C206" s="156"/>
      <c r="D206" s="156"/>
      <c r="E206" s="156"/>
      <c r="F206" s="156"/>
      <c r="G206" s="5" t="s">
        <v>10</v>
      </c>
      <c r="H206" s="157" t="s">
        <v>64</v>
      </c>
      <c r="I206" s="157"/>
      <c r="J206" s="157"/>
      <c r="K206" s="157"/>
      <c r="L206" s="157"/>
      <c r="M206" s="157"/>
    </row>
    <row r="207" spans="1:13" ht="27.75" x14ac:dyDescent="0.6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8"/>
      <c r="L207" s="8"/>
      <c r="M207" s="8"/>
    </row>
    <row r="208" spans="1:13" ht="21.75" x14ac:dyDescent="0.5">
      <c r="A208" s="150" t="s">
        <v>11</v>
      </c>
      <c r="B208" s="152" t="s">
        <v>12</v>
      </c>
      <c r="C208" s="152"/>
      <c r="D208" s="153" t="s">
        <v>13</v>
      </c>
      <c r="E208" s="154"/>
      <c r="F208" s="9" t="s">
        <v>14</v>
      </c>
      <c r="G208" s="152" t="s">
        <v>15</v>
      </c>
      <c r="H208" s="152"/>
      <c r="I208" s="152"/>
      <c r="J208" s="152" t="s">
        <v>16</v>
      </c>
      <c r="K208" s="152"/>
      <c r="L208" s="150" t="s">
        <v>17</v>
      </c>
      <c r="M208" s="150"/>
    </row>
    <row r="209" spans="1:13" ht="21.75" x14ac:dyDescent="0.5">
      <c r="A209" s="151"/>
      <c r="B209" s="10" t="s">
        <v>18</v>
      </c>
      <c r="C209" s="10" t="s">
        <v>19</v>
      </c>
      <c r="D209" s="10" t="s">
        <v>18</v>
      </c>
      <c r="E209" s="10" t="s">
        <v>19</v>
      </c>
      <c r="F209" s="10" t="s">
        <v>20</v>
      </c>
      <c r="G209" s="10" t="s">
        <v>18</v>
      </c>
      <c r="H209" s="10" t="s">
        <v>21</v>
      </c>
      <c r="I209" s="10" t="s">
        <v>19</v>
      </c>
      <c r="J209" s="10" t="s">
        <v>22</v>
      </c>
      <c r="K209" s="10" t="s">
        <v>23</v>
      </c>
      <c r="L209" s="151"/>
      <c r="M209" s="151"/>
    </row>
    <row r="210" spans="1:13" ht="21.75" x14ac:dyDescent="0.5">
      <c r="A210" s="18"/>
      <c r="B210" s="12"/>
      <c r="C210" s="12"/>
      <c r="D210" s="12"/>
      <c r="E210" s="12"/>
      <c r="F210" s="12"/>
      <c r="G210" s="13"/>
      <c r="H210" s="13"/>
      <c r="I210" s="13"/>
      <c r="J210" s="13"/>
      <c r="K210" s="13"/>
      <c r="L210" s="13"/>
      <c r="M210" s="13"/>
    </row>
    <row r="211" spans="1:13" ht="21.75" x14ac:dyDescent="0.5">
      <c r="A211" s="123"/>
      <c r="B211" s="15"/>
      <c r="C211" s="15"/>
      <c r="D211" s="19"/>
      <c r="E211" s="19"/>
      <c r="F211" s="19"/>
      <c r="G211" s="16"/>
      <c r="H211" s="16"/>
      <c r="I211" s="16"/>
      <c r="J211" s="16"/>
      <c r="K211" s="16"/>
      <c r="L211" s="16"/>
      <c r="M211" s="124"/>
    </row>
    <row r="212" spans="1:13" ht="21.75" x14ac:dyDescent="0.5">
      <c r="A212" s="18"/>
      <c r="B212" s="15"/>
      <c r="C212" s="15"/>
      <c r="D212" s="19"/>
      <c r="E212" s="19"/>
      <c r="F212" s="19"/>
      <c r="G212" s="16"/>
      <c r="H212" s="16"/>
      <c r="I212" s="16"/>
      <c r="J212" s="16"/>
      <c r="K212" s="16"/>
      <c r="L212" s="16"/>
      <c r="M212" s="16"/>
    </row>
    <row r="213" spans="1:13" ht="21.75" x14ac:dyDescent="0.5">
      <c r="A213" s="123"/>
      <c r="B213" s="15"/>
      <c r="C213" s="15"/>
      <c r="D213" s="19"/>
      <c r="E213" s="19"/>
      <c r="F213" s="19"/>
      <c r="G213" s="16"/>
      <c r="H213" s="16"/>
      <c r="I213" s="16"/>
      <c r="J213" s="16"/>
      <c r="K213" s="16"/>
      <c r="L213" s="16"/>
      <c r="M213" s="16"/>
    </row>
    <row r="214" spans="1:13" ht="21.75" x14ac:dyDescent="0.5">
      <c r="A214" s="18"/>
      <c r="B214" s="15"/>
      <c r="C214" s="15"/>
      <c r="D214" s="19"/>
      <c r="E214" s="19"/>
      <c r="F214" s="19"/>
      <c r="G214" s="16"/>
      <c r="H214" s="16"/>
      <c r="I214" s="16"/>
      <c r="J214" s="16"/>
      <c r="K214" s="16"/>
      <c r="L214" s="16"/>
      <c r="M214" s="16"/>
    </row>
    <row r="215" spans="1:13" ht="21.75" x14ac:dyDescent="0.35">
      <c r="A215" s="15"/>
      <c r="B215" s="15"/>
      <c r="C215" s="15"/>
      <c r="D215" s="19"/>
      <c r="E215" s="19"/>
      <c r="F215" s="19"/>
      <c r="G215" s="16"/>
      <c r="H215" s="16"/>
      <c r="I215" s="16"/>
      <c r="J215" s="16"/>
      <c r="K215" s="16"/>
      <c r="L215" s="16"/>
      <c r="M215" s="16"/>
    </row>
    <row r="216" spans="1:13" ht="21.75" x14ac:dyDescent="0.35">
      <c r="A216" s="101"/>
      <c r="B216" s="15"/>
      <c r="C216" s="15"/>
      <c r="D216" s="19"/>
      <c r="E216" s="19"/>
      <c r="F216" s="19"/>
      <c r="G216" s="16"/>
      <c r="H216" s="16"/>
      <c r="I216" s="16"/>
      <c r="J216" s="16"/>
      <c r="K216" s="16"/>
      <c r="L216" s="16"/>
      <c r="M216" s="16"/>
    </row>
    <row r="217" spans="1:13" ht="21.75" x14ac:dyDescent="0.5">
      <c r="A217" s="18"/>
      <c r="B217" s="15"/>
      <c r="C217" s="15"/>
      <c r="D217" s="19"/>
      <c r="E217" s="19"/>
      <c r="F217" s="16"/>
      <c r="G217" s="16"/>
      <c r="H217" s="16"/>
      <c r="I217" s="16"/>
      <c r="J217" s="16"/>
      <c r="K217" s="16"/>
      <c r="L217" s="16"/>
      <c r="M217" s="16"/>
    </row>
    <row r="218" spans="1:13" ht="21.75" x14ac:dyDescent="0.5">
      <c r="A218" s="18"/>
      <c r="B218" s="15"/>
      <c r="C218" s="15"/>
      <c r="D218" s="19"/>
      <c r="E218" s="19"/>
      <c r="F218" s="19"/>
      <c r="G218" s="16"/>
      <c r="H218" s="16"/>
      <c r="I218" s="16"/>
      <c r="J218" s="16"/>
      <c r="K218" s="16"/>
      <c r="L218" s="16"/>
      <c r="M218" s="16"/>
    </row>
    <row r="219" spans="1:13" ht="21.75" x14ac:dyDescent="0.5">
      <c r="A219" s="123"/>
      <c r="B219" s="15"/>
      <c r="C219" s="15"/>
      <c r="D219" s="19"/>
      <c r="E219" s="19"/>
      <c r="F219" s="19"/>
      <c r="G219" s="16"/>
      <c r="H219" s="16"/>
      <c r="I219" s="16"/>
      <c r="J219" s="16"/>
      <c r="K219" s="16"/>
      <c r="L219" s="16"/>
      <c r="M219" s="16"/>
    </row>
    <row r="220" spans="1:13" ht="21.75" x14ac:dyDescent="0.5">
      <c r="A220" s="18"/>
      <c r="B220" s="15"/>
      <c r="C220" s="15"/>
      <c r="D220" s="19"/>
      <c r="E220" s="19"/>
      <c r="F220" s="19"/>
      <c r="G220" s="16"/>
      <c r="H220" s="16"/>
      <c r="I220" s="16"/>
      <c r="J220" s="16"/>
      <c r="K220" s="16"/>
      <c r="L220" s="16"/>
      <c r="M220" s="16"/>
    </row>
    <row r="221" spans="1:13" ht="21.75" x14ac:dyDescent="0.35">
      <c r="A221" s="15"/>
      <c r="B221" s="15"/>
      <c r="C221" s="15"/>
      <c r="D221" s="19"/>
      <c r="E221" s="19"/>
      <c r="F221" s="19"/>
      <c r="G221" s="16"/>
      <c r="H221" s="16"/>
      <c r="I221" s="16"/>
      <c r="J221" s="16"/>
      <c r="K221" s="16"/>
      <c r="L221" s="16"/>
      <c r="M221" s="16"/>
    </row>
    <row r="222" spans="1:13" ht="21.75" x14ac:dyDescent="0.35">
      <c r="A222" s="101"/>
      <c r="B222" s="15"/>
      <c r="C222" s="15"/>
      <c r="D222" s="19"/>
      <c r="E222" s="19"/>
      <c r="F222" s="19"/>
      <c r="G222" s="16"/>
      <c r="H222" s="16"/>
      <c r="I222" s="16"/>
      <c r="J222" s="16"/>
      <c r="K222" s="16"/>
      <c r="L222" s="16"/>
      <c r="M222" s="16"/>
    </row>
    <row r="223" spans="1:13" ht="21.75" x14ac:dyDescent="0.5">
      <c r="A223" s="18"/>
      <c r="B223" s="15"/>
      <c r="C223" s="15"/>
      <c r="D223" s="19"/>
      <c r="E223" s="19"/>
      <c r="F223" s="16"/>
      <c r="G223" s="16"/>
      <c r="H223" s="16"/>
      <c r="I223" s="16"/>
      <c r="J223" s="16"/>
      <c r="K223" s="16"/>
      <c r="L223" s="16"/>
      <c r="M223" s="16"/>
    </row>
    <row r="224" spans="1:13" ht="21.75" x14ac:dyDescent="0.5">
      <c r="A224" s="18"/>
      <c r="B224" s="15"/>
      <c r="C224" s="15"/>
      <c r="D224" s="19"/>
      <c r="E224" s="19"/>
      <c r="F224" s="20"/>
      <c r="G224" s="16"/>
      <c r="H224" s="16"/>
      <c r="I224" s="16"/>
      <c r="J224" s="16"/>
      <c r="K224" s="16"/>
      <c r="L224" s="16"/>
      <c r="M224" s="16"/>
    </row>
    <row r="225" spans="1:13" ht="21.75" x14ac:dyDescent="0.35">
      <c r="A225" s="101"/>
      <c r="B225" s="15"/>
      <c r="C225" s="15"/>
      <c r="D225" s="19"/>
      <c r="E225" s="19"/>
      <c r="F225" s="20"/>
      <c r="G225" s="16"/>
      <c r="H225" s="16"/>
      <c r="I225" s="16"/>
      <c r="J225" s="16"/>
      <c r="K225" s="16"/>
      <c r="L225" s="16"/>
      <c r="M225" s="16"/>
    </row>
    <row r="226" spans="1:13" ht="21.75" x14ac:dyDescent="0.35">
      <c r="A226" s="15"/>
      <c r="B226" s="15"/>
      <c r="C226" s="15"/>
      <c r="D226" s="19"/>
      <c r="E226" s="19"/>
      <c r="F226" s="20"/>
      <c r="G226" s="16"/>
      <c r="H226" s="16"/>
      <c r="I226" s="16"/>
      <c r="J226" s="16"/>
      <c r="K226" s="16"/>
      <c r="L226" s="16"/>
      <c r="M226" s="16"/>
    </row>
    <row r="227" spans="1:13" ht="21.75" x14ac:dyDescent="0.5">
      <c r="A227" s="18"/>
      <c r="B227" s="15"/>
      <c r="C227" s="15"/>
      <c r="D227" s="19"/>
      <c r="E227" s="19"/>
      <c r="F227" s="16"/>
      <c r="G227" s="16"/>
      <c r="H227" s="16"/>
      <c r="I227" s="16"/>
      <c r="J227" s="16"/>
      <c r="K227" s="16"/>
      <c r="L227" s="16"/>
      <c r="M227" s="16"/>
    </row>
    <row r="228" spans="1:13" ht="21.75" x14ac:dyDescent="0.35">
      <c r="A228" s="101"/>
      <c r="B228" s="15"/>
      <c r="C228" s="15"/>
      <c r="D228" s="19"/>
      <c r="E228" s="19"/>
      <c r="F228" s="20"/>
      <c r="G228" s="16"/>
      <c r="H228" s="16"/>
      <c r="I228" s="16"/>
      <c r="J228" s="16"/>
      <c r="K228" s="16"/>
      <c r="L228" s="16"/>
      <c r="M228" s="117"/>
    </row>
    <row r="229" spans="1:13" ht="21.75" x14ac:dyDescent="0.35">
      <c r="A229" s="15"/>
      <c r="B229" s="15"/>
      <c r="C229" s="15"/>
      <c r="D229" s="19"/>
      <c r="E229" s="19"/>
      <c r="F229" s="20"/>
      <c r="G229" s="16"/>
      <c r="H229" s="16"/>
      <c r="I229" s="16"/>
      <c r="J229" s="16"/>
      <c r="K229" s="16"/>
      <c r="L229" s="16"/>
      <c r="M229" s="16"/>
    </row>
    <row r="230" spans="1:13" ht="21.75" x14ac:dyDescent="0.35">
      <c r="A230" s="127"/>
      <c r="B230" s="22"/>
      <c r="C230" s="22"/>
      <c r="D230" s="128"/>
      <c r="E230" s="128"/>
      <c r="F230" s="129"/>
      <c r="G230" s="23"/>
      <c r="H230" s="23"/>
      <c r="I230" s="23"/>
      <c r="J230" s="23"/>
      <c r="K230" s="23"/>
      <c r="L230" s="23"/>
      <c r="M230" s="23"/>
    </row>
    <row r="231" spans="1:13" ht="21.75" x14ac:dyDescent="0.35">
      <c r="A231" s="130"/>
      <c r="B231" s="130"/>
      <c r="C231" s="130"/>
      <c r="D231" s="131"/>
      <c r="E231" s="131"/>
      <c r="F231" s="132"/>
      <c r="G231" s="133"/>
      <c r="H231" s="133"/>
      <c r="I231" s="133"/>
      <c r="J231" s="133"/>
      <c r="K231" s="133"/>
      <c r="L231" s="133"/>
      <c r="M231" s="133"/>
    </row>
    <row r="232" spans="1:13" ht="21.75" x14ac:dyDescent="0.5">
      <c r="A232" s="7"/>
      <c r="B232" s="1" t="s">
        <v>25</v>
      </c>
      <c r="C232" s="146" t="s">
        <v>79</v>
      </c>
      <c r="D232" s="146"/>
      <c r="E232" s="146"/>
      <c r="F232" s="25" t="s">
        <v>26</v>
      </c>
      <c r="G232" s="1"/>
      <c r="H232" s="1" t="s">
        <v>27</v>
      </c>
      <c r="I232" s="146"/>
      <c r="J232" s="146"/>
      <c r="K232" s="146"/>
      <c r="L232" s="146"/>
    </row>
    <row r="233" spans="1:13" ht="21.75" x14ac:dyDescent="0.5">
      <c r="B233" s="1" t="s">
        <v>28</v>
      </c>
      <c r="C233" s="145">
        <v>23076</v>
      </c>
      <c r="D233" s="146"/>
      <c r="E233" s="146"/>
      <c r="F233" s="1"/>
      <c r="G233" s="1"/>
      <c r="H233" s="1" t="s">
        <v>28</v>
      </c>
      <c r="I233" s="146"/>
      <c r="J233" s="146"/>
      <c r="K233" s="146"/>
      <c r="L233" s="146"/>
    </row>
    <row r="234" spans="1:13" ht="21.75" x14ac:dyDescent="0.5">
      <c r="A234" s="7"/>
      <c r="B234" s="130"/>
      <c r="C234" s="130"/>
      <c r="D234" s="131"/>
      <c r="E234" s="131"/>
      <c r="F234" s="132"/>
      <c r="G234" s="133"/>
      <c r="H234" s="133"/>
      <c r="I234" s="133"/>
      <c r="J234" s="133"/>
      <c r="L234" s="133"/>
      <c r="M234" s="133"/>
    </row>
    <row r="235" spans="1:13" ht="21.75" x14ac:dyDescent="0.5">
      <c r="A235" s="7"/>
      <c r="B235" s="130"/>
      <c r="C235" s="130"/>
      <c r="D235" s="131"/>
      <c r="E235" s="131"/>
      <c r="F235" s="132"/>
      <c r="G235" s="133"/>
      <c r="H235" s="133"/>
      <c r="I235" s="133"/>
      <c r="J235" s="133"/>
      <c r="K235" s="133"/>
      <c r="L235" s="133"/>
      <c r="M235" s="133"/>
    </row>
  </sheetData>
  <mergeCells count="108">
    <mergeCell ref="C232:E232"/>
    <mergeCell ref="I232:L232"/>
    <mergeCell ref="C233:E233"/>
    <mergeCell ref="I233:L233"/>
    <mergeCell ref="B206:F206"/>
    <mergeCell ref="H206:M206"/>
    <mergeCell ref="A208:A209"/>
    <mergeCell ref="B208:C208"/>
    <mergeCell ref="D208:E208"/>
    <mergeCell ref="G208:I208"/>
    <mergeCell ref="J208:K208"/>
    <mergeCell ref="L208:M209"/>
    <mergeCell ref="B205:C205"/>
    <mergeCell ref="E205:F205"/>
    <mergeCell ref="H205:I205"/>
    <mergeCell ref="K205:L205"/>
    <mergeCell ref="C196:E196"/>
    <mergeCell ref="I196:L196"/>
    <mergeCell ref="C197:E197"/>
    <mergeCell ref="I197:L197"/>
    <mergeCell ref="F203:H203"/>
    <mergeCell ref="B170:F170"/>
    <mergeCell ref="H170:M170"/>
    <mergeCell ref="A172:A173"/>
    <mergeCell ref="B172:C172"/>
    <mergeCell ref="D172:E172"/>
    <mergeCell ref="G172:I172"/>
    <mergeCell ref="J172:K172"/>
    <mergeCell ref="L172:M173"/>
    <mergeCell ref="A204:M204"/>
    <mergeCell ref="B8:C8"/>
    <mergeCell ref="D8:E8"/>
    <mergeCell ref="G8:I8"/>
    <mergeCell ref="J8:K8"/>
    <mergeCell ref="C85:E85"/>
    <mergeCell ref="I85:L85"/>
    <mergeCell ref="A94:A95"/>
    <mergeCell ref="B94:C94"/>
    <mergeCell ref="D94:E94"/>
    <mergeCell ref="G94:I94"/>
    <mergeCell ref="J94:K94"/>
    <mergeCell ref="F89:H89"/>
    <mergeCell ref="A90:M90"/>
    <mergeCell ref="B91:C91"/>
    <mergeCell ref="E91:F91"/>
    <mergeCell ref="H91:I91"/>
    <mergeCell ref="K91:L91"/>
    <mergeCell ref="B92:F92"/>
    <mergeCell ref="H92:M92"/>
    <mergeCell ref="F3:H3"/>
    <mergeCell ref="A4:M4"/>
    <mergeCell ref="B5:C5"/>
    <mergeCell ref="E5:F5"/>
    <mergeCell ref="H5:I5"/>
    <mergeCell ref="K5:L5"/>
    <mergeCell ref="A51:A52"/>
    <mergeCell ref="B51:C51"/>
    <mergeCell ref="D51:E51"/>
    <mergeCell ref="G51:I51"/>
    <mergeCell ref="J51:K5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A8:A9"/>
    <mergeCell ref="B135:F135"/>
    <mergeCell ref="H135:M135"/>
    <mergeCell ref="L137:M138"/>
    <mergeCell ref="C161:E161"/>
    <mergeCell ref="I161:L161"/>
    <mergeCell ref="C86:E86"/>
    <mergeCell ref="I86:L86"/>
    <mergeCell ref="K48:L48"/>
    <mergeCell ref="B49:F49"/>
    <mergeCell ref="H49:M49"/>
    <mergeCell ref="L51:M52"/>
    <mergeCell ref="F132:H132"/>
    <mergeCell ref="A133:M133"/>
    <mergeCell ref="B134:C134"/>
    <mergeCell ref="E134:F134"/>
    <mergeCell ref="H134:I134"/>
    <mergeCell ref="K134:L134"/>
    <mergeCell ref="C127:E127"/>
    <mergeCell ref="I127:L127"/>
    <mergeCell ref="C128:E128"/>
    <mergeCell ref="I128:L128"/>
    <mergeCell ref="L94:M95"/>
    <mergeCell ref="C162:E162"/>
    <mergeCell ref="I162:L162"/>
    <mergeCell ref="F167:H167"/>
    <mergeCell ref="A168:M168"/>
    <mergeCell ref="B169:C169"/>
    <mergeCell ref="E169:F169"/>
    <mergeCell ref="H169:I169"/>
    <mergeCell ref="A137:A138"/>
    <mergeCell ref="B137:C137"/>
    <mergeCell ref="D137:E137"/>
    <mergeCell ref="G137:I137"/>
    <mergeCell ref="J137:K137"/>
    <mergeCell ref="K169:L169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"/>
  <sheetViews>
    <sheetView tabSelected="1" topLeftCell="A13" zoomScaleNormal="100" workbookViewId="0">
      <selection activeCell="C50" sqref="C50"/>
    </sheetView>
  </sheetViews>
  <sheetFormatPr defaultRowHeight="15" x14ac:dyDescent="0.35"/>
  <cols>
    <col min="1" max="8" width="10.75" style="27" customWidth="1"/>
    <col min="9" max="9" width="6.5" style="27" customWidth="1"/>
    <col min="10" max="10" width="5.75" style="27" hidden="1" customWidth="1"/>
    <col min="11" max="11" width="9" style="27"/>
    <col min="12" max="12" width="6.5" style="27" customWidth="1"/>
    <col min="13" max="13" width="9.625" style="27" customWidth="1"/>
    <col min="14" max="16384" width="9" style="27"/>
  </cols>
  <sheetData>
    <row r="1" spans="1:13" ht="26.25" customHeight="1" x14ac:dyDescent="0.7">
      <c r="A1" s="26" t="s">
        <v>0</v>
      </c>
      <c r="H1" s="28" t="s">
        <v>29</v>
      </c>
    </row>
    <row r="2" spans="1:13" ht="23.25" customHeight="1" x14ac:dyDescent="0.5">
      <c r="A2" s="26" t="s">
        <v>2</v>
      </c>
    </row>
    <row r="4" spans="1:13" ht="33" customHeight="1" x14ac:dyDescent="0.7">
      <c r="A4" s="159" t="s">
        <v>30</v>
      </c>
      <c r="B4" s="159"/>
      <c r="C4" s="159"/>
      <c r="D4" s="159"/>
      <c r="E4" s="159"/>
      <c r="F4" s="159"/>
      <c r="G4" s="159"/>
      <c r="H4" s="159"/>
      <c r="I4" s="28"/>
      <c r="J4" s="28"/>
      <c r="K4" s="28"/>
      <c r="L4" s="28"/>
      <c r="M4" s="28"/>
    </row>
    <row r="5" spans="1:13" ht="24.6" customHeight="1" x14ac:dyDescent="0.35">
      <c r="A5" s="29" t="s">
        <v>31</v>
      </c>
      <c r="B5" s="30" t="s">
        <v>82</v>
      </c>
      <c r="C5" s="30" t="s">
        <v>5</v>
      </c>
      <c r="D5" s="30" t="s">
        <v>92</v>
      </c>
      <c r="E5" s="29" t="s">
        <v>72</v>
      </c>
      <c r="G5" s="29" t="s">
        <v>32</v>
      </c>
      <c r="H5" s="29" t="s">
        <v>90</v>
      </c>
      <c r="I5" s="29"/>
    </row>
    <row r="6" spans="1:13" ht="24.6" customHeight="1" x14ac:dyDescent="0.5">
      <c r="A6" s="29" t="s">
        <v>33</v>
      </c>
      <c r="B6" s="30" t="s">
        <v>91</v>
      </c>
      <c r="C6" s="29" t="s">
        <v>34</v>
      </c>
      <c r="D6" s="31" t="s">
        <v>80</v>
      </c>
      <c r="E6" s="160" t="s">
        <v>35</v>
      </c>
      <c r="F6" s="160"/>
      <c r="G6" s="160" t="s">
        <v>36</v>
      </c>
      <c r="H6" s="160"/>
      <c r="I6" s="29"/>
      <c r="M6" s="32"/>
    </row>
    <row r="7" spans="1:13" ht="24.6" customHeight="1" x14ac:dyDescent="0.35">
      <c r="A7" s="29"/>
      <c r="B7" s="29"/>
      <c r="D7" s="29"/>
      <c r="E7" s="29"/>
      <c r="G7" s="160" t="s">
        <v>37</v>
      </c>
      <c r="H7" s="160"/>
      <c r="I7" s="29"/>
    </row>
    <row r="8" spans="1:13" ht="24.6" customHeight="1" x14ac:dyDescent="0.35">
      <c r="A8" s="29" t="s">
        <v>38</v>
      </c>
      <c r="B8" s="33">
        <v>23076</v>
      </c>
      <c r="C8" s="29" t="s">
        <v>39</v>
      </c>
      <c r="D8" s="29"/>
      <c r="E8" s="30" t="s">
        <v>73</v>
      </c>
      <c r="F8" s="34" t="s">
        <v>40</v>
      </c>
      <c r="G8" s="126">
        <v>313.66000000000003</v>
      </c>
      <c r="H8" s="29" t="s">
        <v>41</v>
      </c>
      <c r="I8" s="29"/>
    </row>
    <row r="9" spans="1:13" ht="24.6" customHeight="1" x14ac:dyDescent="0.35">
      <c r="A9" s="160"/>
      <c r="B9" s="160"/>
      <c r="C9" s="29" t="s">
        <v>42</v>
      </c>
      <c r="E9" s="160">
        <v>2562</v>
      </c>
      <c r="F9" s="160"/>
      <c r="G9" s="160" t="s">
        <v>43</v>
      </c>
      <c r="H9" s="160"/>
      <c r="I9" s="30"/>
      <c r="J9" s="30"/>
    </row>
    <row r="10" spans="1:13" ht="24.6" customHeight="1" x14ac:dyDescent="0.35">
      <c r="A10" s="29"/>
      <c r="B10" s="29"/>
      <c r="C10" s="160" t="s">
        <v>44</v>
      </c>
      <c r="D10" s="160"/>
      <c r="E10" s="160"/>
      <c r="F10" s="160"/>
      <c r="G10" s="34" t="s">
        <v>74</v>
      </c>
      <c r="H10" s="30" t="s">
        <v>75</v>
      </c>
      <c r="I10" s="30"/>
      <c r="J10" s="29"/>
    </row>
    <row r="11" spans="1:13" ht="24.6" customHeight="1" x14ac:dyDescent="0.35">
      <c r="A11" s="29" t="s">
        <v>45</v>
      </c>
      <c r="B11" s="29"/>
      <c r="C11" s="35">
        <v>301.548</v>
      </c>
      <c r="D11" s="29" t="s">
        <v>46</v>
      </c>
      <c r="E11" s="30"/>
      <c r="F11" s="34" t="s">
        <v>47</v>
      </c>
      <c r="G11" s="34" t="s">
        <v>101</v>
      </c>
      <c r="H11" s="34"/>
      <c r="J11" s="27" t="e">
        <f>G10-H11</f>
        <v>#VALUE!</v>
      </c>
      <c r="L11" s="29"/>
      <c r="M11" s="29"/>
    </row>
    <row r="12" spans="1:13" ht="24.6" customHeight="1" x14ac:dyDescent="0.35">
      <c r="A12" s="29" t="s">
        <v>48</v>
      </c>
      <c r="B12" s="29"/>
      <c r="C12" s="29"/>
      <c r="D12" s="29" t="s">
        <v>50</v>
      </c>
      <c r="G12" s="29"/>
      <c r="H12" s="29"/>
      <c r="I12" s="29"/>
      <c r="J12" s="29"/>
      <c r="K12" s="29"/>
      <c r="L12" s="36"/>
      <c r="M12" s="29"/>
    </row>
    <row r="13" spans="1:13" ht="24.6" customHeight="1" x14ac:dyDescent="0.35">
      <c r="A13" s="29" t="s">
        <v>51</v>
      </c>
      <c r="B13" s="29"/>
      <c r="C13" s="29" t="s">
        <v>49</v>
      </c>
      <c r="D13" s="29" t="s">
        <v>50</v>
      </c>
      <c r="E13" s="29"/>
      <c r="G13" s="29"/>
      <c r="H13" s="29"/>
      <c r="I13" s="29"/>
      <c r="J13" s="29"/>
      <c r="K13" s="29"/>
      <c r="L13" s="36"/>
      <c r="M13" s="29"/>
    </row>
    <row r="14" spans="1:13" ht="26.25" customHeight="1" x14ac:dyDescent="0.35">
      <c r="A14" s="161" t="s">
        <v>77</v>
      </c>
      <c r="B14" s="161"/>
      <c r="C14" s="161"/>
      <c r="D14" s="161"/>
      <c r="E14" s="37" t="s">
        <v>27</v>
      </c>
      <c r="F14" s="37"/>
      <c r="G14" s="37"/>
      <c r="H14" s="98"/>
      <c r="I14" s="30"/>
      <c r="J14" s="29"/>
      <c r="K14" s="29"/>
      <c r="M14" s="29"/>
    </row>
    <row r="15" spans="1:13" ht="24.75" customHeight="1" x14ac:dyDescent="0.35">
      <c r="A15" s="38" t="s">
        <v>52</v>
      </c>
      <c r="B15" s="38" t="s">
        <v>53</v>
      </c>
      <c r="C15" s="38" t="s">
        <v>52</v>
      </c>
      <c r="D15" s="38" t="s">
        <v>53</v>
      </c>
      <c r="E15" s="38" t="s">
        <v>52</v>
      </c>
      <c r="F15" s="38" t="s">
        <v>53</v>
      </c>
      <c r="G15" s="38" t="s">
        <v>52</v>
      </c>
      <c r="H15" s="38" t="s">
        <v>53</v>
      </c>
      <c r="J15" s="29"/>
      <c r="K15" s="29"/>
      <c r="M15" s="29"/>
    </row>
    <row r="16" spans="1:13" ht="21.95" customHeight="1" x14ac:dyDescent="0.35">
      <c r="A16" s="39" t="s">
        <v>54</v>
      </c>
      <c r="B16" s="39" t="s">
        <v>55</v>
      </c>
      <c r="C16" s="39" t="s">
        <v>54</v>
      </c>
      <c r="D16" s="39" t="s">
        <v>55</v>
      </c>
      <c r="E16" s="39" t="s">
        <v>54</v>
      </c>
      <c r="F16" s="39" t="s">
        <v>55</v>
      </c>
      <c r="G16" s="39" t="s">
        <v>54</v>
      </c>
      <c r="H16" s="39" t="s">
        <v>55</v>
      </c>
      <c r="J16" s="29"/>
      <c r="K16" s="29"/>
      <c r="M16" s="29"/>
    </row>
    <row r="17" spans="1:14" ht="21.75" customHeight="1" x14ac:dyDescent="0.35">
      <c r="A17" s="40" t="s">
        <v>56</v>
      </c>
      <c r="B17" s="40"/>
      <c r="C17" s="40" t="s">
        <v>56</v>
      </c>
      <c r="D17" s="40"/>
      <c r="E17" s="40" t="s">
        <v>56</v>
      </c>
      <c r="F17" s="40"/>
      <c r="G17" s="40" t="s">
        <v>56</v>
      </c>
      <c r="H17" s="40"/>
      <c r="J17" s="29"/>
      <c r="K17" s="29"/>
      <c r="M17" s="29"/>
    </row>
    <row r="18" spans="1:14" ht="18" customHeight="1" x14ac:dyDescent="0.5">
      <c r="A18" s="41">
        <v>-50</v>
      </c>
      <c r="B18" s="42">
        <v>312.23099999999999</v>
      </c>
      <c r="C18" s="15">
        <v>70</v>
      </c>
      <c r="D18" s="42">
        <v>308.93400000000003</v>
      </c>
      <c r="E18" s="43">
        <v>170</v>
      </c>
      <c r="F18" s="44">
        <v>306.20400000000001</v>
      </c>
      <c r="G18" s="43">
        <v>270</v>
      </c>
      <c r="H18" s="45">
        <v>301.3</v>
      </c>
      <c r="J18" s="29"/>
      <c r="K18" s="99"/>
      <c r="M18" s="29"/>
    </row>
    <row r="19" spans="1:14" ht="18" customHeight="1" x14ac:dyDescent="0.5">
      <c r="A19" s="41">
        <v>-40</v>
      </c>
      <c r="B19" s="46">
        <v>312.42500000000001</v>
      </c>
      <c r="C19" s="41">
        <v>75</v>
      </c>
      <c r="D19" s="46">
        <v>308.72899999999998</v>
      </c>
      <c r="E19" s="41">
        <v>175</v>
      </c>
      <c r="F19" s="46">
        <v>305.875</v>
      </c>
      <c r="G19" s="41">
        <v>275</v>
      </c>
      <c r="H19" s="46">
        <v>301.73200000000003</v>
      </c>
      <c r="J19" s="29"/>
      <c r="K19" s="29"/>
      <c r="M19" s="29"/>
    </row>
    <row r="20" spans="1:14" ht="18" customHeight="1" x14ac:dyDescent="0.5">
      <c r="A20" s="15">
        <v>-30</v>
      </c>
      <c r="B20" s="46">
        <v>312.63200000000001</v>
      </c>
      <c r="C20" s="41">
        <v>80</v>
      </c>
      <c r="D20" s="46">
        <v>308.54399999999998</v>
      </c>
      <c r="E20" s="43">
        <v>180</v>
      </c>
      <c r="F20" s="46">
        <v>305.38600000000002</v>
      </c>
      <c r="G20" s="43">
        <v>280</v>
      </c>
      <c r="H20" s="46">
        <v>301.76400000000001</v>
      </c>
      <c r="J20" s="29"/>
      <c r="K20" s="99"/>
      <c r="M20" s="29"/>
    </row>
    <row r="21" spans="1:14" ht="18" customHeight="1" x14ac:dyDescent="0.5">
      <c r="A21" s="15">
        <v>-20</v>
      </c>
      <c r="B21" s="46">
        <v>312.84800000000001</v>
      </c>
      <c r="C21" s="15">
        <v>85</v>
      </c>
      <c r="D21" s="46">
        <v>308.84500000000003</v>
      </c>
      <c r="E21" s="41">
        <v>185</v>
      </c>
      <c r="F21" s="46">
        <v>305.35000000000002</v>
      </c>
      <c r="G21" s="41">
        <v>285</v>
      </c>
      <c r="H21" s="46">
        <v>302.92399999999998</v>
      </c>
      <c r="J21" s="29"/>
      <c r="K21" s="99"/>
      <c r="M21" s="29"/>
    </row>
    <row r="22" spans="1:14" ht="18" customHeight="1" x14ac:dyDescent="0.5">
      <c r="A22" s="15">
        <v>-10</v>
      </c>
      <c r="B22" s="46">
        <v>313.09800000000001</v>
      </c>
      <c r="C22" s="41">
        <v>90</v>
      </c>
      <c r="D22" s="46">
        <v>308.78699999999998</v>
      </c>
      <c r="E22" s="43">
        <v>190</v>
      </c>
      <c r="F22" s="46">
        <v>304.66000000000003</v>
      </c>
      <c r="G22" s="43">
        <v>290</v>
      </c>
      <c r="H22" s="46">
        <v>303.45400000000001</v>
      </c>
      <c r="J22" s="29"/>
      <c r="K22" s="99"/>
      <c r="M22" s="29"/>
    </row>
    <row r="23" spans="1:14" ht="18" customHeight="1" x14ac:dyDescent="0.5">
      <c r="A23" s="121" t="s">
        <v>76</v>
      </c>
      <c r="B23" s="122">
        <v>313.38499999999999</v>
      </c>
      <c r="C23" s="41">
        <v>95</v>
      </c>
      <c r="D23" s="46">
        <v>308.76499999999999</v>
      </c>
      <c r="E23" s="41">
        <v>195</v>
      </c>
      <c r="F23" s="46">
        <v>303.16500000000002</v>
      </c>
      <c r="G23" s="43">
        <v>295</v>
      </c>
      <c r="H23" s="46">
        <v>303.41500000000002</v>
      </c>
      <c r="K23" s="99"/>
      <c r="M23" s="29"/>
    </row>
    <row r="24" spans="1:14" ht="18" customHeight="1" x14ac:dyDescent="0.5">
      <c r="A24" s="18" t="s">
        <v>85</v>
      </c>
      <c r="B24" s="46">
        <v>312.28800000000001</v>
      </c>
      <c r="C24" s="15">
        <v>100</v>
      </c>
      <c r="D24" s="46">
        <v>308.88499999999999</v>
      </c>
      <c r="E24" s="41">
        <v>200</v>
      </c>
      <c r="F24" s="46">
        <v>301.70400000000001</v>
      </c>
      <c r="G24" s="41">
        <v>300</v>
      </c>
      <c r="H24" s="46">
        <v>303.702</v>
      </c>
      <c r="K24" s="99"/>
      <c r="M24" s="29"/>
    </row>
    <row r="25" spans="1:14" ht="18" customHeight="1" x14ac:dyDescent="0.5">
      <c r="A25" s="15">
        <v>5</v>
      </c>
      <c r="B25" s="46">
        <v>311.35500000000002</v>
      </c>
      <c r="C25" s="41">
        <v>105</v>
      </c>
      <c r="D25" s="46">
        <v>308.72399999999999</v>
      </c>
      <c r="E25" s="43">
        <v>205</v>
      </c>
      <c r="F25" s="46">
        <v>301.56099999999998</v>
      </c>
      <c r="G25" s="43">
        <v>305</v>
      </c>
      <c r="H25" s="46">
        <v>304.3</v>
      </c>
      <c r="K25" s="99"/>
      <c r="M25" s="29"/>
    </row>
    <row r="26" spans="1:14" ht="18" customHeight="1" x14ac:dyDescent="0.5">
      <c r="A26" s="15">
        <v>10</v>
      </c>
      <c r="B26" s="46">
        <v>309.78300000000002</v>
      </c>
      <c r="C26" s="41">
        <v>110</v>
      </c>
      <c r="D26" s="46">
        <v>308.40199999999999</v>
      </c>
      <c r="E26" s="137" t="s">
        <v>102</v>
      </c>
      <c r="F26" s="119">
        <v>301.548</v>
      </c>
      <c r="G26" s="41">
        <v>310</v>
      </c>
      <c r="H26" s="46">
        <v>305.57</v>
      </c>
      <c r="K26" s="99"/>
      <c r="M26" s="29"/>
    </row>
    <row r="27" spans="1:14" ht="18" customHeight="1" x14ac:dyDescent="0.5">
      <c r="A27" s="15">
        <v>15</v>
      </c>
      <c r="B27" s="46">
        <v>309.61799999999999</v>
      </c>
      <c r="C27" s="41">
        <v>115</v>
      </c>
      <c r="D27" s="46">
        <v>308.46499999999997</v>
      </c>
      <c r="E27" s="41">
        <v>215</v>
      </c>
      <c r="F27" s="46">
        <v>300.238</v>
      </c>
      <c r="G27" s="43">
        <v>315</v>
      </c>
      <c r="H27" s="46">
        <v>305.80900000000003</v>
      </c>
      <c r="K27" s="99"/>
      <c r="M27" s="100"/>
    </row>
    <row r="28" spans="1:14" ht="18" customHeight="1" x14ac:dyDescent="0.5">
      <c r="A28" s="15">
        <v>20</v>
      </c>
      <c r="B28" s="46">
        <v>309.47899999999998</v>
      </c>
      <c r="C28" s="15">
        <v>120</v>
      </c>
      <c r="D28" s="46">
        <v>308.53800000000001</v>
      </c>
      <c r="E28" s="41">
        <v>220</v>
      </c>
      <c r="F28" s="46">
        <v>300.69799999999998</v>
      </c>
      <c r="G28" s="41">
        <v>320</v>
      </c>
      <c r="H28" s="46">
        <v>305.48500000000001</v>
      </c>
      <c r="M28" s="102"/>
    </row>
    <row r="29" spans="1:14" ht="18" customHeight="1" x14ac:dyDescent="0.5">
      <c r="A29" s="15">
        <v>25</v>
      </c>
      <c r="B29" s="46">
        <v>309.65899999999999</v>
      </c>
      <c r="C29" s="15">
        <v>125</v>
      </c>
      <c r="D29" s="46">
        <v>308.99799999999999</v>
      </c>
      <c r="E29" s="41">
        <v>225</v>
      </c>
      <c r="F29" s="46">
        <v>301.02800000000002</v>
      </c>
      <c r="G29" s="41">
        <v>325</v>
      </c>
      <c r="H29" s="46">
        <v>305.46499999999997</v>
      </c>
      <c r="M29" s="102"/>
      <c r="N29" s="27">
        <v>94.02</v>
      </c>
    </row>
    <row r="30" spans="1:14" ht="18" customHeight="1" x14ac:dyDescent="0.5">
      <c r="A30" s="15">
        <v>30</v>
      </c>
      <c r="B30" s="46">
        <v>309.37</v>
      </c>
      <c r="C30" s="15">
        <v>130</v>
      </c>
      <c r="D30" s="46">
        <v>308.67500000000001</v>
      </c>
      <c r="E30" s="41">
        <v>230</v>
      </c>
      <c r="F30" s="46">
        <v>301.09800000000001</v>
      </c>
      <c r="G30" s="41">
        <v>330</v>
      </c>
      <c r="H30" s="46">
        <v>305.34399999999999</v>
      </c>
      <c r="M30" s="102"/>
    </row>
    <row r="31" spans="1:14" ht="18" customHeight="1" x14ac:dyDescent="0.5">
      <c r="A31" s="15">
        <v>35</v>
      </c>
      <c r="B31" s="46">
        <v>309.11500000000001</v>
      </c>
      <c r="C31" s="41">
        <v>135</v>
      </c>
      <c r="D31" s="46">
        <v>308.47000000000003</v>
      </c>
      <c r="E31" s="41">
        <v>235</v>
      </c>
      <c r="F31" s="46">
        <v>300.89800000000002</v>
      </c>
      <c r="G31" s="41">
        <v>335</v>
      </c>
      <c r="H31" s="46">
        <v>305.84399999999999</v>
      </c>
      <c r="M31" s="102"/>
    </row>
    <row r="32" spans="1:14" ht="18" customHeight="1" x14ac:dyDescent="0.5">
      <c r="A32" s="15">
        <v>40</v>
      </c>
      <c r="B32" s="46">
        <v>309.19</v>
      </c>
      <c r="C32" s="41">
        <v>140</v>
      </c>
      <c r="D32" s="46">
        <v>308.14499999999998</v>
      </c>
      <c r="E32" s="18">
        <v>240</v>
      </c>
      <c r="F32" s="46">
        <v>301.14800000000002</v>
      </c>
      <c r="G32" s="18">
        <v>340</v>
      </c>
      <c r="H32" s="46">
        <v>305.47500000000002</v>
      </c>
      <c r="M32" s="102"/>
    </row>
    <row r="33" spans="1:16" ht="18" customHeight="1" x14ac:dyDescent="0.5">
      <c r="A33" s="15">
        <v>45</v>
      </c>
      <c r="B33" s="46">
        <v>309.2</v>
      </c>
      <c r="C33" s="115">
        <v>145</v>
      </c>
      <c r="D33" s="46">
        <v>307.83499999999998</v>
      </c>
      <c r="E33" s="15">
        <v>245</v>
      </c>
      <c r="F33" s="46">
        <v>301.31799999999998</v>
      </c>
      <c r="G33" s="15">
        <v>345</v>
      </c>
      <c r="H33" s="46">
        <v>305.45499999999998</v>
      </c>
      <c r="J33" s="102" t="e">
        <f>#REF!-H33</f>
        <v>#REF!</v>
      </c>
      <c r="K33" s="29"/>
      <c r="M33" s="102"/>
    </row>
    <row r="34" spans="1:16" ht="18" customHeight="1" x14ac:dyDescent="0.5">
      <c r="A34" s="15">
        <v>50</v>
      </c>
      <c r="B34" s="46">
        <v>309.29000000000002</v>
      </c>
      <c r="C34" s="115">
        <v>150</v>
      </c>
      <c r="D34" s="46">
        <v>306.84500000000003</v>
      </c>
      <c r="E34" s="41">
        <v>250</v>
      </c>
      <c r="F34" s="46">
        <v>301.57499999999999</v>
      </c>
      <c r="G34" s="41">
        <v>350</v>
      </c>
      <c r="H34" s="46">
        <v>305.815</v>
      </c>
      <c r="J34" s="102">
        <f t="shared" ref="J34" si="0">H33-H34</f>
        <v>-0.36000000000001364</v>
      </c>
      <c r="K34" s="29"/>
      <c r="M34" s="102"/>
    </row>
    <row r="35" spans="1:16" ht="18" customHeight="1" x14ac:dyDescent="0.5">
      <c r="A35" s="15">
        <v>55</v>
      </c>
      <c r="B35" s="113">
        <v>309.07499999999999</v>
      </c>
      <c r="C35" s="115">
        <v>155</v>
      </c>
      <c r="D35" s="114">
        <v>306.57499999999999</v>
      </c>
      <c r="E35" s="41">
        <v>255</v>
      </c>
      <c r="F35" s="46">
        <v>301.387</v>
      </c>
      <c r="G35" s="41">
        <v>355</v>
      </c>
      <c r="H35" s="46">
        <v>305.935</v>
      </c>
      <c r="J35" s="102">
        <f>H34-H35</f>
        <v>-0.12000000000000455</v>
      </c>
      <c r="K35" s="29"/>
      <c r="M35" s="102"/>
    </row>
    <row r="36" spans="1:16" ht="21.75" x14ac:dyDescent="0.5">
      <c r="A36" s="15">
        <v>60</v>
      </c>
      <c r="B36" s="46">
        <v>309.01799999999997</v>
      </c>
      <c r="C36" s="115">
        <v>160</v>
      </c>
      <c r="D36" s="46">
        <v>306.37299999999999</v>
      </c>
      <c r="E36" s="112">
        <v>260</v>
      </c>
      <c r="F36" s="46">
        <v>301.39299999999997</v>
      </c>
      <c r="G36" s="41">
        <v>360</v>
      </c>
      <c r="H36" s="46">
        <v>306.06400000000002</v>
      </c>
    </row>
    <row r="37" spans="1:16" ht="24" customHeight="1" x14ac:dyDescent="0.5">
      <c r="A37" s="22">
        <v>65</v>
      </c>
      <c r="B37" s="47">
        <v>308.88</v>
      </c>
      <c r="C37" s="116">
        <v>165</v>
      </c>
      <c r="D37" s="47">
        <v>306.18200000000002</v>
      </c>
      <c r="E37" s="112">
        <v>265</v>
      </c>
      <c r="F37" s="47">
        <v>301.245</v>
      </c>
      <c r="G37" s="112">
        <v>365</v>
      </c>
      <c r="H37" s="47">
        <v>306.63400000000001</v>
      </c>
    </row>
    <row r="38" spans="1:16" s="48" customFormat="1" ht="24" customHeight="1" x14ac:dyDescent="0.5">
      <c r="A38" s="158" t="s">
        <v>57</v>
      </c>
      <c r="B38" s="158"/>
      <c r="C38" s="118">
        <v>300.89</v>
      </c>
      <c r="D38" s="106" t="s">
        <v>58</v>
      </c>
      <c r="E38" s="107"/>
      <c r="F38" s="107"/>
      <c r="G38" s="107"/>
      <c r="H38" s="107"/>
      <c r="I38" s="107"/>
      <c r="J38" s="107"/>
      <c r="K38" s="108"/>
      <c r="L38" s="107"/>
      <c r="M38" s="108"/>
    </row>
    <row r="39" spans="1:16" ht="18" customHeight="1" x14ac:dyDescent="0.35">
      <c r="B39" s="49"/>
      <c r="C39" s="49"/>
      <c r="J39" s="102"/>
      <c r="M39" s="102"/>
    </row>
    <row r="40" spans="1:16" ht="24.75" customHeight="1" x14ac:dyDescent="0.7">
      <c r="A40" s="26" t="s">
        <v>0</v>
      </c>
      <c r="H40" s="28" t="s">
        <v>29</v>
      </c>
      <c r="J40" s="102"/>
      <c r="M40" s="102"/>
    </row>
    <row r="41" spans="1:16" ht="21.75" x14ac:dyDescent="0.5">
      <c r="A41" s="26" t="s">
        <v>2</v>
      </c>
      <c r="J41" s="102"/>
      <c r="M41" s="102"/>
      <c r="P41" s="102"/>
    </row>
    <row r="42" spans="1:16" x14ac:dyDescent="0.35">
      <c r="J42" s="102"/>
      <c r="M42" s="102"/>
      <c r="O42" s="102"/>
    </row>
    <row r="43" spans="1:16" ht="30.75" x14ac:dyDescent="0.7">
      <c r="A43" s="159" t="s">
        <v>30</v>
      </c>
      <c r="B43" s="159"/>
      <c r="C43" s="159"/>
      <c r="D43" s="159"/>
      <c r="E43" s="159"/>
      <c r="F43" s="159"/>
      <c r="G43" s="159"/>
      <c r="H43" s="159"/>
      <c r="J43" s="102"/>
      <c r="M43" s="102"/>
    </row>
    <row r="44" spans="1:16" ht="21.75" x14ac:dyDescent="0.35">
      <c r="A44" s="29" t="s">
        <v>31</v>
      </c>
      <c r="B44" s="30" t="s">
        <v>82</v>
      </c>
      <c r="C44" s="30" t="s">
        <v>5</v>
      </c>
      <c r="D44" s="30" t="s">
        <v>92</v>
      </c>
      <c r="E44" s="29" t="s">
        <v>72</v>
      </c>
      <c r="G44" s="29" t="s">
        <v>32</v>
      </c>
      <c r="H44" s="29" t="s">
        <v>90</v>
      </c>
      <c r="J44" s="102"/>
      <c r="M44" s="102"/>
    </row>
    <row r="45" spans="1:16" ht="21.75" x14ac:dyDescent="0.5">
      <c r="A45" s="29" t="s">
        <v>33</v>
      </c>
      <c r="B45" s="30" t="s">
        <v>91</v>
      </c>
      <c r="C45" s="29" t="s">
        <v>34</v>
      </c>
      <c r="D45" s="31" t="s">
        <v>80</v>
      </c>
      <c r="E45" s="160" t="s">
        <v>35</v>
      </c>
      <c r="F45" s="160"/>
      <c r="G45" s="160" t="s">
        <v>36</v>
      </c>
      <c r="H45" s="160"/>
      <c r="J45" s="102"/>
      <c r="M45" s="102"/>
    </row>
    <row r="46" spans="1:16" ht="21.75" x14ac:dyDescent="0.35">
      <c r="A46" s="29"/>
      <c r="B46" s="29"/>
      <c r="D46" s="29"/>
      <c r="E46" s="29"/>
      <c r="G46" s="160" t="s">
        <v>37</v>
      </c>
      <c r="H46" s="160"/>
      <c r="J46" s="102"/>
      <c r="M46" s="102"/>
    </row>
    <row r="47" spans="1:16" ht="21.75" x14ac:dyDescent="0.35">
      <c r="A47" s="29" t="s">
        <v>38</v>
      </c>
      <c r="B47" s="33">
        <v>23076</v>
      </c>
      <c r="C47" s="29" t="s">
        <v>39</v>
      </c>
      <c r="D47" s="29"/>
      <c r="E47" s="30" t="s">
        <v>73</v>
      </c>
      <c r="F47" s="34" t="s">
        <v>40</v>
      </c>
      <c r="G47" s="126">
        <v>313.66000000000003</v>
      </c>
      <c r="H47" s="29" t="s">
        <v>41</v>
      </c>
      <c r="J47" s="102"/>
      <c r="M47" s="102"/>
    </row>
    <row r="48" spans="1:16" ht="21.75" x14ac:dyDescent="0.35">
      <c r="A48" s="160"/>
      <c r="B48" s="160"/>
      <c r="C48" s="29" t="s">
        <v>42</v>
      </c>
      <c r="E48" s="160">
        <v>2562</v>
      </c>
      <c r="F48" s="160"/>
      <c r="G48" s="160" t="s">
        <v>43</v>
      </c>
      <c r="H48" s="160"/>
      <c r="J48" s="102"/>
      <c r="M48" s="102"/>
    </row>
    <row r="49" spans="1:13" ht="21.75" x14ac:dyDescent="0.35">
      <c r="A49" s="29"/>
      <c r="B49" s="29"/>
      <c r="C49" s="160" t="s">
        <v>44</v>
      </c>
      <c r="D49" s="160"/>
      <c r="E49" s="160"/>
      <c r="F49" s="160"/>
      <c r="G49" s="34" t="s">
        <v>74</v>
      </c>
      <c r="H49" s="30" t="s">
        <v>75</v>
      </c>
      <c r="J49" s="102"/>
      <c r="M49" s="102"/>
    </row>
    <row r="50" spans="1:13" ht="21.75" x14ac:dyDescent="0.35">
      <c r="A50" s="29" t="s">
        <v>45</v>
      </c>
      <c r="B50" s="29"/>
      <c r="C50" s="35">
        <v>301.548</v>
      </c>
      <c r="D50" s="29" t="s">
        <v>46</v>
      </c>
      <c r="E50" s="30"/>
      <c r="F50" s="34" t="s">
        <v>47</v>
      </c>
      <c r="G50" s="34" t="s">
        <v>101</v>
      </c>
      <c r="H50" s="34"/>
      <c r="K50" s="102"/>
      <c r="M50" s="102"/>
    </row>
    <row r="51" spans="1:13" ht="21.75" x14ac:dyDescent="0.35">
      <c r="A51" s="29" t="s">
        <v>48</v>
      </c>
      <c r="B51" s="29"/>
      <c r="C51" s="29" t="s">
        <v>49</v>
      </c>
      <c r="D51" s="29" t="s">
        <v>50</v>
      </c>
      <c r="G51" s="29"/>
      <c r="H51" s="29"/>
      <c r="K51" s="103"/>
      <c r="M51" s="103"/>
    </row>
    <row r="52" spans="1:13" ht="21.75" x14ac:dyDescent="0.35">
      <c r="A52" s="29" t="s">
        <v>51</v>
      </c>
      <c r="B52" s="29"/>
      <c r="C52" s="29" t="s">
        <v>49</v>
      </c>
      <c r="D52" s="29" t="s">
        <v>50</v>
      </c>
      <c r="E52" s="29"/>
      <c r="G52" s="29"/>
      <c r="H52" s="29"/>
    </row>
    <row r="53" spans="1:13" ht="21.75" x14ac:dyDescent="0.35">
      <c r="A53" s="161" t="s">
        <v>77</v>
      </c>
      <c r="B53" s="161"/>
      <c r="C53" s="161"/>
      <c r="D53" s="161"/>
      <c r="E53" s="37" t="s">
        <v>27</v>
      </c>
      <c r="F53" s="37"/>
      <c r="G53" s="37"/>
      <c r="H53" s="98"/>
    </row>
    <row r="54" spans="1:13" ht="21.75" x14ac:dyDescent="0.35">
      <c r="A54" s="38" t="s">
        <v>52</v>
      </c>
      <c r="B54" s="38" t="s">
        <v>53</v>
      </c>
      <c r="C54" s="38" t="s">
        <v>52</v>
      </c>
      <c r="D54" s="38" t="s">
        <v>53</v>
      </c>
      <c r="E54" s="38" t="s">
        <v>52</v>
      </c>
      <c r="F54" s="38" t="s">
        <v>53</v>
      </c>
      <c r="G54" s="38" t="s">
        <v>52</v>
      </c>
      <c r="H54" s="38" t="s">
        <v>53</v>
      </c>
    </row>
    <row r="55" spans="1:13" ht="21.75" x14ac:dyDescent="0.35">
      <c r="A55" s="39" t="s">
        <v>54</v>
      </c>
      <c r="B55" s="39" t="s">
        <v>55</v>
      </c>
      <c r="C55" s="39" t="s">
        <v>54</v>
      </c>
      <c r="D55" s="39" t="s">
        <v>55</v>
      </c>
      <c r="E55" s="39" t="s">
        <v>54</v>
      </c>
      <c r="F55" s="39" t="s">
        <v>55</v>
      </c>
      <c r="G55" s="39" t="s">
        <v>54</v>
      </c>
      <c r="H55" s="39" t="s">
        <v>55</v>
      </c>
    </row>
    <row r="56" spans="1:13" ht="21.75" x14ac:dyDescent="0.35">
      <c r="A56" s="40" t="s">
        <v>56</v>
      </c>
      <c r="B56" s="40"/>
      <c r="C56" s="40" t="s">
        <v>56</v>
      </c>
      <c r="D56" s="40"/>
      <c r="E56" s="40" t="s">
        <v>56</v>
      </c>
      <c r="F56" s="40"/>
      <c r="G56" s="40" t="s">
        <v>56</v>
      </c>
      <c r="H56" s="40"/>
    </row>
    <row r="57" spans="1:13" ht="21.75" x14ac:dyDescent="0.5">
      <c r="A57" s="41">
        <v>370</v>
      </c>
      <c r="B57" s="42">
        <v>306.66300000000001</v>
      </c>
      <c r="C57" s="41">
        <v>470</v>
      </c>
      <c r="D57" s="42">
        <v>308.46600000000001</v>
      </c>
      <c r="E57" s="41">
        <v>580</v>
      </c>
      <c r="F57" s="44">
        <v>313.02800000000002</v>
      </c>
      <c r="G57" s="41"/>
      <c r="H57" s="45"/>
    </row>
    <row r="58" spans="1:13" ht="21.75" x14ac:dyDescent="0.5">
      <c r="A58" s="15">
        <v>375</v>
      </c>
      <c r="B58" s="46">
        <v>307.14499999999998</v>
      </c>
      <c r="C58" s="41">
        <v>475</v>
      </c>
      <c r="D58" s="46">
        <v>308.49099999999999</v>
      </c>
      <c r="E58" s="43">
        <v>590</v>
      </c>
      <c r="F58" s="46">
        <v>312.779</v>
      </c>
      <c r="G58" s="43"/>
      <c r="H58" s="46"/>
    </row>
    <row r="59" spans="1:13" ht="21.75" x14ac:dyDescent="0.5">
      <c r="A59" s="15">
        <v>380</v>
      </c>
      <c r="B59" s="46">
        <v>307.07499999999999</v>
      </c>
      <c r="C59" s="15">
        <v>480</v>
      </c>
      <c r="D59" s="46">
        <v>308.53300000000002</v>
      </c>
      <c r="E59" s="41">
        <v>600</v>
      </c>
      <c r="F59" s="46">
        <v>312.53500000000003</v>
      </c>
      <c r="G59" s="41"/>
      <c r="H59" s="46"/>
    </row>
    <row r="60" spans="1:13" ht="21.75" x14ac:dyDescent="0.5">
      <c r="A60" s="15">
        <v>385</v>
      </c>
      <c r="B60" s="46">
        <v>307.10500000000002</v>
      </c>
      <c r="C60" s="41">
        <v>485</v>
      </c>
      <c r="D60" s="18">
        <v>308.53399999999999</v>
      </c>
      <c r="E60" s="41"/>
      <c r="F60" s="46"/>
      <c r="G60" s="43"/>
      <c r="H60" s="46"/>
    </row>
    <row r="61" spans="1:13" ht="21.75" x14ac:dyDescent="0.5">
      <c r="A61" s="15">
        <v>390</v>
      </c>
      <c r="B61" s="46">
        <v>307.10500000000002</v>
      </c>
      <c r="C61" s="41">
        <v>490</v>
      </c>
      <c r="D61" s="15">
        <v>308.721</v>
      </c>
      <c r="E61" s="43"/>
      <c r="F61" s="46"/>
      <c r="G61" s="41"/>
      <c r="H61" s="46"/>
    </row>
    <row r="62" spans="1:13" ht="21.75" x14ac:dyDescent="0.5">
      <c r="A62" s="18">
        <v>395</v>
      </c>
      <c r="B62" s="46">
        <v>308.06099999999998</v>
      </c>
      <c r="C62" s="15">
        <v>495</v>
      </c>
      <c r="D62" s="46">
        <v>308.86099999999999</v>
      </c>
      <c r="E62" s="41"/>
      <c r="F62" s="46"/>
      <c r="G62" s="43"/>
      <c r="H62" s="46"/>
    </row>
    <row r="63" spans="1:13" ht="21.75" x14ac:dyDescent="0.5">
      <c r="A63" s="15">
        <v>400</v>
      </c>
      <c r="B63" s="46">
        <v>308.33100000000002</v>
      </c>
      <c r="C63" s="41">
        <v>500</v>
      </c>
      <c r="D63" s="46">
        <v>308.77100000000002</v>
      </c>
      <c r="E63" s="43"/>
      <c r="F63" s="46"/>
      <c r="G63" s="43"/>
      <c r="H63" s="46"/>
    </row>
    <row r="64" spans="1:13" ht="21.75" x14ac:dyDescent="0.5">
      <c r="A64" s="15">
        <v>405</v>
      </c>
      <c r="B64" s="46">
        <v>308.29899999999998</v>
      </c>
      <c r="C64" s="41">
        <v>505</v>
      </c>
      <c r="D64" s="46">
        <v>308.74099999999999</v>
      </c>
      <c r="E64" s="41"/>
      <c r="F64" s="46"/>
      <c r="G64" s="41"/>
      <c r="H64" s="46"/>
    </row>
    <row r="65" spans="1:10" ht="21.75" x14ac:dyDescent="0.5">
      <c r="A65" s="15">
        <v>410</v>
      </c>
      <c r="B65" s="46">
        <v>308.19099999999997</v>
      </c>
      <c r="C65" s="41">
        <v>510</v>
      </c>
      <c r="D65" s="46">
        <v>308.85599999999999</v>
      </c>
      <c r="E65" s="43"/>
      <c r="F65" s="46"/>
      <c r="G65" s="43"/>
      <c r="H65" s="46"/>
    </row>
    <row r="66" spans="1:10" ht="21.75" x14ac:dyDescent="0.5">
      <c r="A66" s="15">
        <v>415</v>
      </c>
      <c r="B66" s="46">
        <v>307.69600000000003</v>
      </c>
      <c r="C66" s="15">
        <v>515</v>
      </c>
      <c r="D66" s="46">
        <v>308.89499999999998</v>
      </c>
      <c r="E66" s="41"/>
      <c r="F66" s="46"/>
      <c r="G66" s="41"/>
      <c r="H66" s="46"/>
    </row>
    <row r="67" spans="1:10" ht="21.75" x14ac:dyDescent="0.5">
      <c r="A67" s="15">
        <v>420</v>
      </c>
      <c r="B67" s="46">
        <v>308.05399999999997</v>
      </c>
      <c r="C67" s="15">
        <v>520</v>
      </c>
      <c r="D67" s="46">
        <v>308.916</v>
      </c>
      <c r="E67" s="41"/>
      <c r="F67" s="46"/>
      <c r="G67" s="43"/>
      <c r="H67" s="46"/>
    </row>
    <row r="68" spans="1:10" ht="21.75" x14ac:dyDescent="0.5">
      <c r="A68" s="15">
        <v>425</v>
      </c>
      <c r="B68" s="46">
        <v>307.92500000000001</v>
      </c>
      <c r="C68" s="15">
        <v>525</v>
      </c>
      <c r="D68" s="46">
        <v>308.96600000000001</v>
      </c>
      <c r="E68" s="41"/>
      <c r="F68" s="46"/>
      <c r="G68" s="41"/>
      <c r="H68" s="46"/>
    </row>
    <row r="69" spans="1:10" ht="21.75" x14ac:dyDescent="0.5">
      <c r="A69" s="15">
        <v>430</v>
      </c>
      <c r="B69" s="46">
        <v>307.93799999999999</v>
      </c>
      <c r="C69" s="41">
        <v>530</v>
      </c>
      <c r="D69" s="46">
        <v>308.98599999999999</v>
      </c>
      <c r="E69" s="41"/>
      <c r="F69" s="46"/>
      <c r="G69" s="41"/>
      <c r="H69" s="46"/>
    </row>
    <row r="70" spans="1:10" ht="21.75" x14ac:dyDescent="0.5">
      <c r="A70" s="15">
        <v>435</v>
      </c>
      <c r="B70" s="46">
        <v>308.00099999999998</v>
      </c>
      <c r="C70" s="41">
        <v>535</v>
      </c>
      <c r="D70" s="46">
        <v>309.33600000000001</v>
      </c>
      <c r="E70" s="41"/>
      <c r="F70" s="46"/>
      <c r="G70" s="41"/>
      <c r="H70" s="46"/>
    </row>
    <row r="71" spans="1:10" ht="21.75" x14ac:dyDescent="0.5">
      <c r="A71" s="15">
        <v>440</v>
      </c>
      <c r="B71" s="46">
        <v>307.98399999999998</v>
      </c>
      <c r="C71" s="115">
        <v>540</v>
      </c>
      <c r="D71" s="46">
        <v>311.18099999999998</v>
      </c>
      <c r="E71" s="41"/>
      <c r="F71" s="46"/>
      <c r="G71" s="41"/>
      <c r="H71" s="46"/>
    </row>
    <row r="72" spans="1:10" ht="21.75" x14ac:dyDescent="0.5">
      <c r="A72" s="15">
        <v>445</v>
      </c>
      <c r="B72" s="46">
        <v>308.15800000000002</v>
      </c>
      <c r="C72" s="115">
        <v>545</v>
      </c>
      <c r="D72" s="46">
        <v>312.29399999999998</v>
      </c>
      <c r="E72" s="18"/>
      <c r="F72" s="46"/>
      <c r="G72" s="41"/>
      <c r="H72" s="46"/>
      <c r="I72" s="109"/>
      <c r="J72" s="109"/>
    </row>
    <row r="73" spans="1:10" ht="21.75" x14ac:dyDescent="0.5">
      <c r="A73" s="15">
        <v>450</v>
      </c>
      <c r="B73" s="46">
        <v>308.43400000000003</v>
      </c>
      <c r="C73" s="18" t="s">
        <v>99</v>
      </c>
      <c r="D73" s="46">
        <v>312.57799999999997</v>
      </c>
      <c r="E73" s="18"/>
      <c r="F73" s="122"/>
      <c r="G73" s="41"/>
      <c r="H73" s="46"/>
    </row>
    <row r="74" spans="1:10" ht="21.75" x14ac:dyDescent="0.5">
      <c r="A74" s="15">
        <v>455</v>
      </c>
      <c r="B74" s="113">
        <v>308.786</v>
      </c>
      <c r="C74" s="121" t="s">
        <v>100</v>
      </c>
      <c r="D74" s="176">
        <v>313.654</v>
      </c>
      <c r="E74" s="121"/>
      <c r="F74" s="46"/>
      <c r="G74" s="41"/>
      <c r="H74" s="46"/>
    </row>
    <row r="75" spans="1:10" ht="21.75" x14ac:dyDescent="0.5">
      <c r="A75" s="15">
        <v>460</v>
      </c>
      <c r="B75" s="46">
        <v>308.88499999999999</v>
      </c>
      <c r="C75" s="15">
        <v>560</v>
      </c>
      <c r="D75" s="46">
        <v>313.613</v>
      </c>
      <c r="E75" s="41"/>
      <c r="F75" s="46"/>
      <c r="G75" s="41"/>
      <c r="H75" s="46"/>
    </row>
    <row r="76" spans="1:10" ht="21.75" x14ac:dyDescent="0.5">
      <c r="A76" s="22">
        <v>465</v>
      </c>
      <c r="B76" s="47">
        <v>308.68400000000003</v>
      </c>
      <c r="C76" s="15">
        <v>570</v>
      </c>
      <c r="D76" s="47">
        <v>313.28100000000001</v>
      </c>
      <c r="E76" s="112"/>
      <c r="F76" s="47"/>
      <c r="G76" s="112"/>
      <c r="H76" s="47"/>
    </row>
    <row r="77" spans="1:10" ht="21.75" x14ac:dyDescent="0.5">
      <c r="A77" s="158" t="s">
        <v>57</v>
      </c>
      <c r="B77" s="158"/>
      <c r="C77" s="118">
        <v>300.89</v>
      </c>
      <c r="D77" s="106" t="s">
        <v>58</v>
      </c>
      <c r="E77" s="107"/>
      <c r="F77" s="107"/>
      <c r="G77" s="107"/>
      <c r="H77" s="107"/>
    </row>
    <row r="78" spans="1:10" x14ac:dyDescent="0.35">
      <c r="B78" s="49"/>
      <c r="C78" s="49"/>
    </row>
  </sheetData>
  <mergeCells count="20">
    <mergeCell ref="C49:F49"/>
    <mergeCell ref="A53:D53"/>
    <mergeCell ref="A77:B77"/>
    <mergeCell ref="A43:H43"/>
    <mergeCell ref="E45:F45"/>
    <mergeCell ref="G45:H45"/>
    <mergeCell ref="G46:H46"/>
    <mergeCell ref="A48:B48"/>
    <mergeCell ref="E48:F48"/>
    <mergeCell ref="G48:H48"/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50" customWidth="1"/>
    <col min="13" max="17" width="5.875" style="50" customWidth="1"/>
    <col min="18" max="16384" width="9" style="50"/>
  </cols>
  <sheetData>
    <row r="1" spans="14:17" ht="15" customHeight="1" x14ac:dyDescent="0.45">
      <c r="O1" s="163">
        <v>2559</v>
      </c>
      <c r="P1" s="164"/>
      <c r="Q1" s="165"/>
    </row>
    <row r="2" spans="14:17" ht="15" customHeight="1" x14ac:dyDescent="0.35">
      <c r="O2" s="166" t="str">
        <f>I52</f>
        <v>สำรวจเมื่อ 7 ม.ค.2558</v>
      </c>
      <c r="P2" s="167"/>
      <c r="Q2" s="168"/>
    </row>
    <row r="3" spans="14:17" ht="15" customHeight="1" x14ac:dyDescent="0.45">
      <c r="O3" s="51" t="s">
        <v>59</v>
      </c>
      <c r="P3" s="52" t="s">
        <v>60</v>
      </c>
      <c r="Q3" s="53" t="s">
        <v>61</v>
      </c>
    </row>
    <row r="4" spans="14:17" ht="15" customHeight="1" x14ac:dyDescent="0.45">
      <c r="N4" s="54"/>
      <c r="O4" s="55">
        <v>-50</v>
      </c>
      <c r="P4" s="56">
        <v>269.173</v>
      </c>
      <c r="Q4" s="57">
        <v>257.86</v>
      </c>
    </row>
    <row r="5" spans="14:17" ht="15" customHeight="1" x14ac:dyDescent="0.45">
      <c r="O5" s="58">
        <v>-40</v>
      </c>
      <c r="P5" s="59">
        <v>268.697</v>
      </c>
      <c r="Q5" s="57">
        <v>257.86</v>
      </c>
    </row>
    <row r="6" spans="14:17" ht="15" customHeight="1" x14ac:dyDescent="0.45">
      <c r="O6" s="58">
        <v>-30</v>
      </c>
      <c r="P6" s="59">
        <v>268.34300000000002</v>
      </c>
      <c r="Q6" s="57">
        <v>257.86</v>
      </c>
    </row>
    <row r="7" spans="14:17" ht="15" customHeight="1" x14ac:dyDescent="0.45">
      <c r="O7" s="58">
        <v>-20</v>
      </c>
      <c r="P7" s="59">
        <v>267.92400000000004</v>
      </c>
      <c r="Q7" s="57">
        <v>257.86</v>
      </c>
    </row>
    <row r="8" spans="14:17" ht="15" customHeight="1" x14ac:dyDescent="0.45">
      <c r="O8" s="58">
        <v>-10</v>
      </c>
      <c r="P8" s="59">
        <v>267.53200000000004</v>
      </c>
      <c r="Q8" s="57">
        <v>257.86</v>
      </c>
    </row>
    <row r="9" spans="14:17" ht="15" customHeight="1" x14ac:dyDescent="0.45">
      <c r="O9" s="58">
        <v>0</v>
      </c>
      <c r="P9" s="59">
        <v>267.61600000000004</v>
      </c>
      <c r="Q9" s="57">
        <v>257.86</v>
      </c>
    </row>
    <row r="10" spans="14:17" ht="15" customHeight="1" x14ac:dyDescent="0.45">
      <c r="O10" s="58">
        <v>0</v>
      </c>
      <c r="P10" s="59">
        <v>266.46800000000002</v>
      </c>
      <c r="Q10" s="57">
        <v>257.86</v>
      </c>
    </row>
    <row r="11" spans="14:17" ht="15" customHeight="1" x14ac:dyDescent="0.45">
      <c r="O11" s="58">
        <v>2</v>
      </c>
      <c r="P11" s="59">
        <v>266.512</v>
      </c>
      <c r="Q11" s="57">
        <v>257.86</v>
      </c>
    </row>
    <row r="12" spans="14:17" ht="15" customHeight="1" x14ac:dyDescent="0.45">
      <c r="O12" s="58">
        <v>4</v>
      </c>
      <c r="P12" s="59">
        <v>266.16800000000001</v>
      </c>
      <c r="Q12" s="57">
        <v>257.86</v>
      </c>
    </row>
    <row r="13" spans="14:17" ht="15" customHeight="1" x14ac:dyDescent="0.45">
      <c r="O13" s="58">
        <v>6</v>
      </c>
      <c r="P13" s="59">
        <v>266.137</v>
      </c>
      <c r="Q13" s="57">
        <v>257.86</v>
      </c>
    </row>
    <row r="14" spans="14:17" ht="15" customHeight="1" x14ac:dyDescent="0.45">
      <c r="N14" s="54"/>
      <c r="O14" s="58">
        <v>8</v>
      </c>
      <c r="P14" s="59">
        <v>265.565</v>
      </c>
      <c r="Q14" s="57">
        <v>257.86</v>
      </c>
    </row>
    <row r="15" spans="14:17" ht="15" customHeight="1" x14ac:dyDescent="0.45">
      <c r="O15" s="58">
        <v>10</v>
      </c>
      <c r="P15" s="59">
        <v>264.70699999999999</v>
      </c>
      <c r="Q15" s="57">
        <v>257.86</v>
      </c>
    </row>
    <row r="16" spans="14:17" ht="15" customHeight="1" x14ac:dyDescent="0.45">
      <c r="O16" s="58">
        <v>12</v>
      </c>
      <c r="P16" s="59">
        <v>264.05399999999997</v>
      </c>
      <c r="Q16" s="57">
        <v>257.86</v>
      </c>
    </row>
    <row r="17" spans="12:17" ht="15" customHeight="1" x14ac:dyDescent="0.45">
      <c r="O17" s="58">
        <v>14</v>
      </c>
      <c r="P17" s="59">
        <v>262.73699999999997</v>
      </c>
      <c r="Q17" s="57">
        <v>257.86</v>
      </c>
    </row>
    <row r="18" spans="12:17" ht="15" customHeight="1" x14ac:dyDescent="0.45">
      <c r="O18" s="58">
        <v>16</v>
      </c>
      <c r="P18" s="59">
        <v>262.58199999999999</v>
      </c>
      <c r="Q18" s="57">
        <v>257.86</v>
      </c>
    </row>
    <row r="19" spans="12:17" ht="15" customHeight="1" x14ac:dyDescent="0.45">
      <c r="O19" s="58">
        <v>18</v>
      </c>
      <c r="P19" s="59">
        <v>262.27300000000002</v>
      </c>
      <c r="Q19" s="57">
        <v>257.86</v>
      </c>
    </row>
    <row r="20" spans="12:17" ht="15" customHeight="1" x14ac:dyDescent="0.45">
      <c r="O20" s="58">
        <v>20</v>
      </c>
      <c r="P20" s="59">
        <v>260.56</v>
      </c>
      <c r="Q20" s="57">
        <v>257.86</v>
      </c>
    </row>
    <row r="21" spans="12:17" ht="15" customHeight="1" x14ac:dyDescent="0.45">
      <c r="O21" s="58">
        <v>22</v>
      </c>
      <c r="P21" s="59">
        <v>259.464</v>
      </c>
      <c r="Q21" s="57">
        <v>257.86</v>
      </c>
    </row>
    <row r="22" spans="12:17" ht="15" customHeight="1" x14ac:dyDescent="0.45">
      <c r="O22" s="58">
        <v>24</v>
      </c>
      <c r="P22" s="59">
        <v>258.65100000000001</v>
      </c>
      <c r="Q22" s="57">
        <v>257.86</v>
      </c>
    </row>
    <row r="23" spans="12:17" ht="15" customHeight="1" x14ac:dyDescent="0.45">
      <c r="O23" s="58">
        <v>26</v>
      </c>
      <c r="P23" s="59">
        <v>258.37200000000001</v>
      </c>
      <c r="Q23" s="57">
        <v>257.86</v>
      </c>
    </row>
    <row r="24" spans="12:17" ht="15" customHeight="1" x14ac:dyDescent="0.45">
      <c r="O24" s="58">
        <v>30</v>
      </c>
      <c r="P24" s="59">
        <v>255.773</v>
      </c>
      <c r="Q24" s="57">
        <v>257.86</v>
      </c>
    </row>
    <row r="25" spans="12:17" ht="15" customHeight="1" x14ac:dyDescent="0.45">
      <c r="L25" s="60"/>
      <c r="M25" s="60"/>
      <c r="N25" s="54"/>
      <c r="O25" s="58">
        <v>35</v>
      </c>
      <c r="P25" s="59">
        <v>254.583</v>
      </c>
      <c r="Q25" s="57">
        <v>257.86</v>
      </c>
    </row>
    <row r="26" spans="12:17" ht="15" customHeight="1" x14ac:dyDescent="0.45">
      <c r="L26" s="61"/>
      <c r="M26" s="61"/>
      <c r="O26" s="58">
        <v>40</v>
      </c>
      <c r="P26" s="59">
        <v>254.40300000000002</v>
      </c>
      <c r="Q26" s="57">
        <v>257.86</v>
      </c>
    </row>
    <row r="27" spans="12:17" ht="15" customHeight="1" x14ac:dyDescent="0.45">
      <c r="L27" s="60"/>
      <c r="M27" s="60"/>
      <c r="O27" s="58">
        <v>45</v>
      </c>
      <c r="P27" s="59">
        <v>255.65300000000002</v>
      </c>
      <c r="Q27" s="57">
        <v>257.86</v>
      </c>
    </row>
    <row r="28" spans="12:17" ht="15" customHeight="1" x14ac:dyDescent="0.45">
      <c r="L28" s="61"/>
      <c r="M28" s="61"/>
      <c r="O28" s="58">
        <v>50</v>
      </c>
      <c r="P28" s="59">
        <v>258.12400000000002</v>
      </c>
      <c r="Q28" s="57">
        <v>257.86</v>
      </c>
    </row>
    <row r="29" spans="12:17" ht="15" customHeight="1" x14ac:dyDescent="0.45">
      <c r="L29" s="60"/>
      <c r="M29" s="60"/>
      <c r="O29" s="58">
        <v>55</v>
      </c>
      <c r="P29" s="59">
        <v>256.34300000000002</v>
      </c>
      <c r="Q29" s="57">
        <v>257.86</v>
      </c>
    </row>
    <row r="30" spans="12:17" ht="15" customHeight="1" x14ac:dyDescent="0.45">
      <c r="L30" s="61"/>
      <c r="M30" s="61"/>
      <c r="O30" s="58">
        <v>60</v>
      </c>
      <c r="P30" s="59">
        <v>256.75299999999999</v>
      </c>
      <c r="Q30" s="57">
        <v>257.86</v>
      </c>
    </row>
    <row r="31" spans="12:17" ht="15" customHeight="1" x14ac:dyDescent="0.45">
      <c r="L31" s="62"/>
      <c r="M31" s="62"/>
      <c r="O31" s="58">
        <v>64</v>
      </c>
      <c r="P31" s="59">
        <v>257.90300000000002</v>
      </c>
      <c r="Q31" s="57">
        <v>257.86</v>
      </c>
    </row>
    <row r="32" spans="12:17" ht="15" customHeight="1" x14ac:dyDescent="0.45">
      <c r="L32" s="62"/>
      <c r="M32" s="62"/>
      <c r="O32" s="58">
        <v>66</v>
      </c>
      <c r="P32" s="59">
        <v>258.16300000000001</v>
      </c>
      <c r="Q32" s="57">
        <v>257.86</v>
      </c>
    </row>
    <row r="33" spans="1:17" ht="15" customHeight="1" x14ac:dyDescent="0.45">
      <c r="L33" s="63"/>
      <c r="M33" s="64"/>
      <c r="O33" s="58">
        <v>68</v>
      </c>
      <c r="P33" s="59">
        <v>258.23700000000002</v>
      </c>
      <c r="Q33" s="57">
        <v>257.86</v>
      </c>
    </row>
    <row r="34" spans="1:17" ht="15" customHeight="1" x14ac:dyDescent="0.45">
      <c r="L34" s="62"/>
      <c r="M34" s="62"/>
      <c r="O34" s="58">
        <v>70</v>
      </c>
      <c r="P34" s="59">
        <v>258.42900000000003</v>
      </c>
      <c r="Q34" s="57">
        <v>257.86</v>
      </c>
    </row>
    <row r="35" spans="1:17" ht="15" customHeight="1" x14ac:dyDescent="0.45">
      <c r="O35" s="58">
        <v>72</v>
      </c>
      <c r="P35" s="59">
        <v>258.82800000000003</v>
      </c>
      <c r="Q35" s="57">
        <v>257.86</v>
      </c>
    </row>
    <row r="36" spans="1:17" ht="15" customHeight="1" x14ac:dyDescent="0.45">
      <c r="A36" s="65" t="s">
        <v>59</v>
      </c>
      <c r="B36" s="66">
        <v>-50</v>
      </c>
      <c r="C36" s="67">
        <v>-40</v>
      </c>
      <c r="D36" s="67">
        <v>-30</v>
      </c>
      <c r="E36" s="67">
        <v>-20</v>
      </c>
      <c r="F36" s="67">
        <v>-10</v>
      </c>
      <c r="G36" s="67">
        <v>0</v>
      </c>
      <c r="H36" s="67">
        <v>0</v>
      </c>
      <c r="I36" s="67">
        <v>2</v>
      </c>
      <c r="J36" s="68">
        <v>4</v>
      </c>
      <c r="K36" s="68">
        <v>6</v>
      </c>
      <c r="L36" s="69">
        <v>8</v>
      </c>
      <c r="N36" s="54"/>
      <c r="O36" s="58">
        <v>74</v>
      </c>
      <c r="P36" s="59">
        <v>259.60900000000004</v>
      </c>
      <c r="Q36" s="57">
        <v>257.86</v>
      </c>
    </row>
    <row r="37" spans="1:17" ht="15" customHeight="1" x14ac:dyDescent="0.45">
      <c r="A37" s="70" t="s">
        <v>60</v>
      </c>
      <c r="B37" s="71">
        <v>269.12400000000002</v>
      </c>
      <c r="C37" s="72">
        <v>268.62400000000002</v>
      </c>
      <c r="D37" s="72">
        <v>268.21800000000002</v>
      </c>
      <c r="E37" s="72">
        <v>267.84199999999998</v>
      </c>
      <c r="F37" s="72">
        <v>267.59399999999999</v>
      </c>
      <c r="G37" s="72">
        <v>267.61200000000002</v>
      </c>
      <c r="H37" s="72">
        <v>266.53100000000001</v>
      </c>
      <c r="I37" s="72">
        <v>266.44200000000001</v>
      </c>
      <c r="J37" s="73">
        <v>266.23500000000001</v>
      </c>
      <c r="K37" s="73">
        <v>265.99599999999998</v>
      </c>
      <c r="L37" s="74">
        <v>265.584</v>
      </c>
      <c r="O37" s="58">
        <v>76</v>
      </c>
      <c r="P37" s="59">
        <v>261.70200000000006</v>
      </c>
      <c r="Q37" s="57">
        <v>257.86</v>
      </c>
    </row>
    <row r="38" spans="1:17" ht="15" customHeight="1" x14ac:dyDescent="0.45">
      <c r="A38" s="65" t="s">
        <v>59</v>
      </c>
      <c r="B38" s="66">
        <v>10</v>
      </c>
      <c r="C38" s="67">
        <v>12</v>
      </c>
      <c r="D38" s="67">
        <v>14</v>
      </c>
      <c r="E38" s="67">
        <v>16</v>
      </c>
      <c r="F38" s="67">
        <v>18</v>
      </c>
      <c r="G38" s="67">
        <v>20</v>
      </c>
      <c r="H38" s="67">
        <v>22</v>
      </c>
      <c r="I38" s="68">
        <v>24</v>
      </c>
      <c r="J38" s="67">
        <v>26</v>
      </c>
      <c r="K38" s="68">
        <v>28</v>
      </c>
      <c r="L38" s="69">
        <v>30</v>
      </c>
      <c r="M38" s="64"/>
      <c r="N38" s="64"/>
      <c r="O38" s="58">
        <v>78</v>
      </c>
      <c r="P38" s="59">
        <v>262.01700000000005</v>
      </c>
      <c r="Q38" s="57">
        <v>257.86</v>
      </c>
    </row>
    <row r="39" spans="1:17" ht="15" customHeight="1" x14ac:dyDescent="0.45">
      <c r="A39" s="70" t="s">
        <v>60</v>
      </c>
      <c r="B39" s="71">
        <v>264.64499999999998</v>
      </c>
      <c r="C39" s="72">
        <v>264.15600000000001</v>
      </c>
      <c r="D39" s="72">
        <v>262.98500000000001</v>
      </c>
      <c r="E39" s="72">
        <v>262.423</v>
      </c>
      <c r="F39" s="72">
        <v>262.214</v>
      </c>
      <c r="G39" s="72">
        <v>260.745</v>
      </c>
      <c r="H39" s="72">
        <v>259.63900000000001</v>
      </c>
      <c r="I39" s="73">
        <v>258.74200000000002</v>
      </c>
      <c r="J39" s="72">
        <v>257.98399999999998</v>
      </c>
      <c r="K39" s="73">
        <v>256.82</v>
      </c>
      <c r="L39" s="74">
        <v>255.73</v>
      </c>
      <c r="O39" s="58">
        <v>80</v>
      </c>
      <c r="P39" s="59">
        <v>261.78000000000003</v>
      </c>
      <c r="Q39" s="57">
        <v>257.86</v>
      </c>
    </row>
    <row r="40" spans="1:17" ht="15" customHeight="1" x14ac:dyDescent="0.45">
      <c r="A40" s="65" t="s">
        <v>59</v>
      </c>
      <c r="B40" s="66">
        <v>32</v>
      </c>
      <c r="C40" s="67">
        <v>34</v>
      </c>
      <c r="D40" s="67">
        <v>36</v>
      </c>
      <c r="E40" s="67">
        <v>38</v>
      </c>
      <c r="F40" s="67">
        <v>40</v>
      </c>
      <c r="G40" s="67">
        <v>42</v>
      </c>
      <c r="H40" s="68">
        <v>44</v>
      </c>
      <c r="I40" s="67">
        <v>46</v>
      </c>
      <c r="J40" s="75">
        <v>48</v>
      </c>
      <c r="K40" s="76">
        <v>50</v>
      </c>
      <c r="L40" s="77">
        <v>52</v>
      </c>
      <c r="O40" s="58">
        <v>82</v>
      </c>
      <c r="P40" s="59">
        <v>262.04600000000005</v>
      </c>
      <c r="Q40" s="57">
        <v>257.86</v>
      </c>
    </row>
    <row r="41" spans="1:17" ht="15" customHeight="1" x14ac:dyDescent="0.45">
      <c r="A41" s="70" t="s">
        <v>60</v>
      </c>
      <c r="B41" s="71">
        <v>254.91</v>
      </c>
      <c r="C41" s="72">
        <v>254.47</v>
      </c>
      <c r="D41" s="72">
        <v>254.36</v>
      </c>
      <c r="E41" s="72">
        <v>254.12</v>
      </c>
      <c r="F41" s="72">
        <v>254.2</v>
      </c>
      <c r="G41" s="72">
        <v>254.4</v>
      </c>
      <c r="H41" s="73">
        <v>254.99</v>
      </c>
      <c r="I41" s="72">
        <v>255.67</v>
      </c>
      <c r="J41" s="72">
        <v>256.61</v>
      </c>
      <c r="K41" s="73">
        <v>257.75</v>
      </c>
      <c r="L41" s="74">
        <v>256.95</v>
      </c>
      <c r="O41" s="58">
        <v>84</v>
      </c>
      <c r="P41" s="59">
        <v>262.39200000000005</v>
      </c>
      <c r="Q41" s="57">
        <v>257.86</v>
      </c>
    </row>
    <row r="42" spans="1:17" ht="15" customHeight="1" x14ac:dyDescent="0.45">
      <c r="A42" s="65" t="s">
        <v>59</v>
      </c>
      <c r="B42" s="78">
        <v>54</v>
      </c>
      <c r="C42" s="75">
        <v>56</v>
      </c>
      <c r="D42" s="75">
        <v>58</v>
      </c>
      <c r="E42" s="75">
        <v>60</v>
      </c>
      <c r="F42" s="75">
        <v>62</v>
      </c>
      <c r="G42" s="76">
        <v>64</v>
      </c>
      <c r="H42" s="75">
        <v>66</v>
      </c>
      <c r="I42" s="75">
        <v>68</v>
      </c>
      <c r="J42" s="75">
        <v>70</v>
      </c>
      <c r="K42" s="76">
        <v>72</v>
      </c>
      <c r="L42" s="77">
        <v>74</v>
      </c>
      <c r="O42" s="58">
        <v>86</v>
      </c>
      <c r="P42" s="59">
        <v>263.05100000000004</v>
      </c>
      <c r="Q42" s="57">
        <v>257.86</v>
      </c>
    </row>
    <row r="43" spans="1:17" ht="15" customHeight="1" x14ac:dyDescent="0.45">
      <c r="A43" s="70" t="s">
        <v>60</v>
      </c>
      <c r="B43" s="71">
        <v>256.16000000000003</v>
      </c>
      <c r="C43" s="72">
        <v>256.14</v>
      </c>
      <c r="D43" s="72">
        <v>256.11</v>
      </c>
      <c r="E43" s="72">
        <v>256.3</v>
      </c>
      <c r="F43" s="72">
        <v>256.79000000000002</v>
      </c>
      <c r="G43" s="73">
        <v>257.45999999999998</v>
      </c>
      <c r="H43" s="72">
        <v>257.95800000000003</v>
      </c>
      <c r="I43" s="72">
        <v>258.17500000000001</v>
      </c>
      <c r="J43" s="72">
        <v>258.35599999999999</v>
      </c>
      <c r="K43" s="73">
        <v>258.76299999999998</v>
      </c>
      <c r="L43" s="74">
        <v>259.536</v>
      </c>
      <c r="O43" s="58">
        <v>88</v>
      </c>
      <c r="P43" s="59">
        <v>264.05900000000003</v>
      </c>
      <c r="Q43" s="57">
        <v>257.86</v>
      </c>
    </row>
    <row r="44" spans="1:17" ht="15" customHeight="1" x14ac:dyDescent="0.45">
      <c r="A44" s="65" t="s">
        <v>59</v>
      </c>
      <c r="B44" s="78">
        <v>76</v>
      </c>
      <c r="C44" s="75">
        <v>78</v>
      </c>
      <c r="D44" s="75">
        <v>80</v>
      </c>
      <c r="E44" s="75">
        <v>82</v>
      </c>
      <c r="F44" s="75">
        <v>84</v>
      </c>
      <c r="G44" s="75">
        <v>86</v>
      </c>
      <c r="H44" s="75">
        <v>88</v>
      </c>
      <c r="I44" s="75">
        <v>90</v>
      </c>
      <c r="J44" s="75">
        <v>90</v>
      </c>
      <c r="K44" s="76">
        <v>100</v>
      </c>
      <c r="L44" s="77">
        <v>110</v>
      </c>
      <c r="O44" s="58">
        <v>90</v>
      </c>
      <c r="P44" s="59">
        <v>265.30500000000001</v>
      </c>
      <c r="Q44" s="57">
        <v>257.86</v>
      </c>
    </row>
    <row r="45" spans="1:17" ht="15" customHeight="1" x14ac:dyDescent="0.45">
      <c r="A45" s="79" t="s">
        <v>60</v>
      </c>
      <c r="B45" s="80">
        <v>261.74400000000003</v>
      </c>
      <c r="C45" s="81">
        <v>261.84500000000003</v>
      </c>
      <c r="D45" s="81">
        <v>261.94200000000001</v>
      </c>
      <c r="E45" s="81">
        <v>261.93400000000003</v>
      </c>
      <c r="F45" s="81">
        <v>262.45600000000002</v>
      </c>
      <c r="G45" s="81">
        <v>262.98200000000003</v>
      </c>
      <c r="H45" s="81">
        <v>263.98599999999999</v>
      </c>
      <c r="I45" s="81">
        <v>265.33600000000001</v>
      </c>
      <c r="J45" s="81">
        <v>267.34199999999998</v>
      </c>
      <c r="K45" s="82">
        <v>267.45100000000002</v>
      </c>
      <c r="L45" s="83">
        <v>267.46199999999999</v>
      </c>
      <c r="O45" s="58">
        <v>90</v>
      </c>
      <c r="P45" s="59">
        <v>267.35899999999998</v>
      </c>
      <c r="Q45" s="57">
        <v>257.86</v>
      </c>
    </row>
    <row r="46" spans="1:17" ht="15" customHeight="1" x14ac:dyDescent="0.45">
      <c r="A46" s="84" t="s">
        <v>59</v>
      </c>
      <c r="B46" s="85">
        <v>120</v>
      </c>
      <c r="C46" s="75">
        <v>130</v>
      </c>
      <c r="D46" s="75">
        <v>140</v>
      </c>
      <c r="E46" s="75"/>
      <c r="F46" s="75"/>
      <c r="G46" s="75"/>
      <c r="H46" s="75"/>
      <c r="I46" s="75"/>
      <c r="J46" s="75"/>
      <c r="K46" s="76"/>
      <c r="L46" s="77"/>
      <c r="O46" s="58">
        <v>100</v>
      </c>
      <c r="P46" s="59">
        <v>267.50099999999998</v>
      </c>
      <c r="Q46" s="57">
        <v>257.86</v>
      </c>
    </row>
    <row r="47" spans="1:17" ht="15" customHeight="1" x14ac:dyDescent="0.45">
      <c r="A47" s="79" t="s">
        <v>60</v>
      </c>
      <c r="B47" s="80">
        <v>267.45299999999997</v>
      </c>
      <c r="C47" s="81">
        <v>267.52199999999999</v>
      </c>
      <c r="D47" s="72">
        <v>267.63499999999999</v>
      </c>
      <c r="E47" s="81"/>
      <c r="F47" s="81"/>
      <c r="G47" s="81"/>
      <c r="H47" s="81"/>
      <c r="I47" s="81"/>
      <c r="J47" s="81"/>
      <c r="K47" s="82"/>
      <c r="L47" s="83"/>
      <c r="N47" s="54"/>
      <c r="O47" s="58">
        <v>110</v>
      </c>
      <c r="P47" s="59">
        <v>267.483</v>
      </c>
      <c r="Q47" s="57">
        <v>257.86</v>
      </c>
    </row>
    <row r="48" spans="1:17" ht="15" customHeight="1" x14ac:dyDescent="0.45">
      <c r="A48" s="84" t="s">
        <v>59</v>
      </c>
      <c r="B48" s="85"/>
      <c r="C48" s="75"/>
      <c r="D48" s="75"/>
      <c r="E48" s="75"/>
      <c r="F48" s="75"/>
      <c r="G48" s="75"/>
      <c r="H48" s="75"/>
      <c r="I48" s="75"/>
      <c r="J48" s="75"/>
      <c r="K48" s="76"/>
      <c r="L48" s="77"/>
      <c r="O48" s="58">
        <v>120</v>
      </c>
      <c r="P48" s="59">
        <v>267.47199999999998</v>
      </c>
      <c r="Q48" s="57">
        <v>257.86</v>
      </c>
    </row>
    <row r="49" spans="1:17" ht="15" customHeight="1" x14ac:dyDescent="0.45">
      <c r="A49" s="79" t="s">
        <v>60</v>
      </c>
      <c r="B49" s="80"/>
      <c r="C49" s="81"/>
      <c r="D49" s="81"/>
      <c r="E49" s="81"/>
      <c r="F49" s="81"/>
      <c r="G49" s="81"/>
      <c r="H49" s="81"/>
      <c r="I49" s="81"/>
      <c r="J49" s="81"/>
      <c r="K49" s="82"/>
      <c r="L49" s="83"/>
      <c r="O49" s="58">
        <v>130</v>
      </c>
      <c r="P49" s="59">
        <v>267.505</v>
      </c>
      <c r="Q49" s="57">
        <v>257.86</v>
      </c>
    </row>
    <row r="50" spans="1:17" ht="15" customHeight="1" x14ac:dyDescent="0.4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O50" s="58">
        <v>140</v>
      </c>
      <c r="P50" s="59">
        <v>267.70400000000001</v>
      </c>
      <c r="Q50" s="57">
        <v>257.86</v>
      </c>
    </row>
    <row r="51" spans="1:17" s="86" customFormat="1" ht="24.95" customHeight="1" x14ac:dyDescent="0.45">
      <c r="A51" s="169" t="s">
        <v>24</v>
      </c>
      <c r="B51" s="170"/>
      <c r="C51" s="87">
        <v>266.95999999999998</v>
      </c>
      <c r="D51" s="88" t="s">
        <v>62</v>
      </c>
      <c r="E51" s="169" t="s">
        <v>63</v>
      </c>
      <c r="F51" s="170"/>
      <c r="G51" s="87">
        <v>267.61200000000002</v>
      </c>
      <c r="H51" s="89" t="s">
        <v>62</v>
      </c>
      <c r="I51" s="169" t="s">
        <v>64</v>
      </c>
      <c r="J51" s="170"/>
      <c r="K51" s="90">
        <v>267.34199999999998</v>
      </c>
      <c r="L51" s="89" t="s">
        <v>62</v>
      </c>
      <c r="O51" s="58"/>
      <c r="P51" s="59"/>
      <c r="Q51" s="57"/>
    </row>
    <row r="52" spans="1:17" s="86" customFormat="1" ht="24.95" customHeight="1" x14ac:dyDescent="0.45">
      <c r="A52" s="171" t="s">
        <v>65</v>
      </c>
      <c r="B52" s="172"/>
      <c r="C52" s="87">
        <v>257</v>
      </c>
      <c r="D52" s="88" t="s">
        <v>62</v>
      </c>
      <c r="E52" s="171" t="s">
        <v>66</v>
      </c>
      <c r="F52" s="172"/>
      <c r="G52" s="87">
        <v>254.2</v>
      </c>
      <c r="H52" s="89" t="s">
        <v>62</v>
      </c>
      <c r="I52" s="173" t="s">
        <v>67</v>
      </c>
      <c r="J52" s="174"/>
      <c r="K52" s="174"/>
      <c r="L52" s="175"/>
      <c r="O52" s="58"/>
      <c r="P52" s="59"/>
      <c r="Q52" s="57">
        <f>Q4-C52</f>
        <v>0.86000000000001364</v>
      </c>
    </row>
    <row r="53" spans="1:17" ht="15" customHeight="1" x14ac:dyDescent="0.4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O53" s="58"/>
      <c r="P53" s="59"/>
      <c r="Q53" s="57"/>
    </row>
    <row r="54" spans="1:17" ht="15" customHeight="1" x14ac:dyDescent="0.45">
      <c r="A54" s="86"/>
      <c r="B54" s="86"/>
      <c r="C54" s="86"/>
      <c r="D54" s="86"/>
      <c r="E54" s="86"/>
      <c r="H54" s="86"/>
      <c r="I54" s="86"/>
      <c r="J54" s="86"/>
      <c r="K54" s="86"/>
      <c r="L54" s="86"/>
      <c r="O54" s="58"/>
      <c r="P54" s="59"/>
      <c r="Q54" s="57"/>
    </row>
    <row r="55" spans="1:17" ht="15" customHeight="1" x14ac:dyDescent="0.45">
      <c r="O55" s="58"/>
      <c r="P55" s="59"/>
      <c r="Q55" s="57"/>
    </row>
    <row r="56" spans="1:17" ht="15" customHeight="1" x14ac:dyDescent="0.45">
      <c r="E56" s="162" t="s">
        <v>68</v>
      </c>
      <c r="F56" s="162"/>
      <c r="G56" s="162"/>
      <c r="H56" s="162"/>
      <c r="I56" s="162"/>
      <c r="O56" s="58"/>
      <c r="P56" s="59"/>
      <c r="Q56" s="57"/>
    </row>
    <row r="57" spans="1:17" ht="15" customHeight="1" x14ac:dyDescent="0.45">
      <c r="O57" s="58"/>
      <c r="P57" s="59"/>
      <c r="Q57" s="57"/>
    </row>
    <row r="58" spans="1:17" ht="15" customHeight="1" x14ac:dyDescent="0.45">
      <c r="F58" s="91"/>
      <c r="G58" s="91"/>
      <c r="H58" s="91"/>
      <c r="N58" s="54"/>
      <c r="O58" s="58"/>
      <c r="P58" s="59"/>
      <c r="Q58" s="57"/>
    </row>
    <row r="59" spans="1:17" ht="15" customHeight="1" x14ac:dyDescent="0.45">
      <c r="O59" s="58"/>
      <c r="P59" s="59"/>
      <c r="Q59" s="57"/>
    </row>
    <row r="60" spans="1:17" ht="15" customHeight="1" x14ac:dyDescent="0.45">
      <c r="O60" s="58"/>
      <c r="P60" s="59"/>
      <c r="Q60" s="92"/>
    </row>
    <row r="61" spans="1:17" ht="15" customHeight="1" x14ac:dyDescent="0.45">
      <c r="O61" s="58"/>
      <c r="P61" s="59"/>
      <c r="Q61" s="92"/>
    </row>
    <row r="62" spans="1:17" ht="15" customHeight="1" x14ac:dyDescent="0.45">
      <c r="O62" s="58"/>
      <c r="P62" s="59"/>
      <c r="Q62" s="92"/>
    </row>
    <row r="63" spans="1:17" ht="15" customHeight="1" x14ac:dyDescent="0.45">
      <c r="O63" s="93"/>
      <c r="P63" s="94"/>
      <c r="Q63" s="92"/>
    </row>
    <row r="64" spans="1:17" ht="15" customHeight="1" x14ac:dyDescent="0.45">
      <c r="O64" s="93"/>
      <c r="P64" s="94"/>
      <c r="Q64" s="92"/>
    </row>
    <row r="65" spans="15:17" ht="15" customHeight="1" x14ac:dyDescent="0.45">
      <c r="O65" s="93"/>
      <c r="P65" s="94"/>
      <c r="Q65" s="92"/>
    </row>
    <row r="66" spans="15:17" ht="15" customHeight="1" x14ac:dyDescent="0.45">
      <c r="O66" s="93"/>
      <c r="P66" s="94"/>
      <c r="Q66" s="92"/>
    </row>
    <row r="67" spans="15:17" ht="15" customHeight="1" x14ac:dyDescent="0.45">
      <c r="O67" s="93"/>
      <c r="P67" s="94"/>
      <c r="Q67" s="92"/>
    </row>
    <row r="68" spans="15:17" ht="15" customHeight="1" x14ac:dyDescent="0.45">
      <c r="O68" s="93"/>
      <c r="P68" s="94"/>
      <c r="Q68" s="92"/>
    </row>
    <row r="69" spans="15:17" ht="15" customHeight="1" x14ac:dyDescent="0.45">
      <c r="O69" s="93"/>
      <c r="P69" s="94"/>
      <c r="Q69" s="92"/>
    </row>
    <row r="70" spans="15:17" ht="18.75" x14ac:dyDescent="0.45">
      <c r="O70" s="93"/>
      <c r="P70" s="94"/>
      <c r="Q70" s="92"/>
    </row>
    <row r="71" spans="15:17" ht="18.75" x14ac:dyDescent="0.45">
      <c r="O71" s="95"/>
      <c r="P71" s="96"/>
      <c r="Q71" s="9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2019-03-25T06:09:44Z</cp:lastPrinted>
  <dcterms:created xsi:type="dcterms:W3CDTF">2017-11-15T07:22:33Z</dcterms:created>
  <dcterms:modified xsi:type="dcterms:W3CDTF">2020-03-09T08:26:31Z</dcterms:modified>
</cp:coreProperties>
</file>