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<sst xmlns="http://schemas.openxmlformats.org/spreadsheetml/2006/main" count="54" uniqueCount="26">
  <si>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</si>
  <si>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</si>
  <si>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</si>
  <si>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</si>
  <si>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</si>
  <si>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</si>
  <si>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</si>
  <si>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</si>
  <si>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</si>
  <si>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</si>
  <si>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</si>
  <si>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</si>
  <si>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</si>
  <si>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</si>
  <si>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</si>
  <si>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</si>
  <si>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</si>
  <si>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</si>
  <si>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</si>
  <si>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</si>
  <si>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</si>
  <si>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</si>
  <si>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</si>
  <si>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</si>
  <si>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P.14A</t>
  </si>
  <si>
    <t>-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</si>
</sst>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3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5" fillId="0" borderId="8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P.14A'!$D$36:$O$36</c:f>
              <c:numCache/>
            </c:numRef>
          </c:xVal>
          <c:yVal>
            <c:numRef>
              <c:f>'Return P.14A'!$D$37:$O$37</c:f>
              <c:numCache/>
            </c:numRef>
          </c:yVal>
          <c:smooth val="0"/>
        </c:ser>
        <c:axId val="64670633"/>
        <c:axId val="45164786"/>
      </c:scatterChart>
      <c:valAx>
        <c:axId val="6467063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164786"/>
        <c:crossesAt val="10"/>
        <c:crossBetween val="midCat"/>
        <c:dispUnits/>
        <c:majorUnit val="10"/>
      </c:valAx>
      <c:valAx>
        <c:axId val="4516478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706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T31" sqref="T3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389.9326315789474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66470.50284269002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2501</v>
      </c>
      <c r="B6" s="16">
        <v>150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257.81874028605836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2502</v>
      </c>
      <c r="B7" s="16">
        <v>493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2503</v>
      </c>
      <c r="B8" s="16">
        <v>626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2504</v>
      </c>
      <c r="B9" s="16">
        <v>398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2505</v>
      </c>
      <c r="B10" s="16">
        <v>647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2506</v>
      </c>
      <c r="B11" s="16">
        <v>305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2507</v>
      </c>
      <c r="B12" s="16">
        <v>451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2508</v>
      </c>
      <c r="B13" s="16">
        <v>376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2509</v>
      </c>
      <c r="B14" s="16">
        <v>461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2510</v>
      </c>
      <c r="B15" s="16">
        <v>458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2511</v>
      </c>
      <c r="B16" s="16">
        <v>181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2552</v>
      </c>
      <c r="B17" s="16" t="s">
        <v>25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2553</v>
      </c>
      <c r="B18" s="16">
        <v>404.05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2554</v>
      </c>
      <c r="B19" s="16">
        <v>1235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2555</v>
      </c>
      <c r="B20" s="29">
        <v>213.6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2556</v>
      </c>
      <c r="B21" s="29" t="s">
        <v>25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2557</v>
      </c>
      <c r="B22" s="16">
        <v>218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2558</v>
      </c>
      <c r="B23" s="16">
        <v>88.5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2559</v>
      </c>
      <c r="B24" s="16">
        <v>242.4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2560</v>
      </c>
      <c r="B25" s="16">
        <v>272.57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2561</v>
      </c>
      <c r="B26" s="16">
        <v>188.6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83"/>
      <c r="D32" s="84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41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8"/>
      <c r="C37" s="52" t="s">
        <v>2</v>
      </c>
      <c r="D37" s="53">
        <f aca="true" t="shared" si="1" ref="D37:O37">ROUND((((-LN(-LN(1-1/D36)))+$B$83*$B$84)/$B$83),2)</f>
        <v>352.02</v>
      </c>
      <c r="E37" s="52">
        <f t="shared" si="1"/>
        <v>482.97</v>
      </c>
      <c r="F37" s="54">
        <f t="shared" si="1"/>
        <v>566.77</v>
      </c>
      <c r="G37" s="54">
        <f t="shared" si="1"/>
        <v>628.81</v>
      </c>
      <c r="H37" s="54">
        <f t="shared" si="1"/>
        <v>678.15</v>
      </c>
      <c r="I37" s="54">
        <f t="shared" si="1"/>
        <v>812.07</v>
      </c>
      <c r="J37" s="54">
        <f t="shared" si="1"/>
        <v>987.86</v>
      </c>
      <c r="K37" s="54">
        <f t="shared" si="1"/>
        <v>1043.62</v>
      </c>
      <c r="L37" s="54">
        <f t="shared" si="1"/>
        <v>1215.39</v>
      </c>
      <c r="M37" s="54">
        <f t="shared" si="1"/>
        <v>1385.9</v>
      </c>
      <c r="N37" s="54">
        <f t="shared" si="1"/>
        <v>1555.78</v>
      </c>
      <c r="O37" s="54">
        <f t="shared" si="1"/>
        <v>1779.91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8"/>
      <c r="C41" s="48"/>
      <c r="D41" s="48"/>
      <c r="E41" s="23"/>
      <c r="G41" s="62" t="s">
        <v>21</v>
      </c>
      <c r="I41" s="26">
        <v>2501</v>
      </c>
      <c r="J41" s="25">
        <v>150</v>
      </c>
      <c r="K41" s="26"/>
      <c r="S41" s="26"/>
      <c r="Y41" s="6"/>
      <c r="Z41" s="6"/>
      <c r="AA41" s="6"/>
      <c r="AB41" s="6"/>
    </row>
    <row r="42" spans="1:28" ht="21.75">
      <c r="A42" s="24"/>
      <c r="B42" s="46"/>
      <c r="C42" s="46"/>
      <c r="D42" s="46"/>
      <c r="E42" s="1"/>
      <c r="I42" s="26">
        <v>2502</v>
      </c>
      <c r="J42" s="25">
        <v>493</v>
      </c>
      <c r="K42" s="26"/>
      <c r="S42" s="26"/>
      <c r="Y42" s="6"/>
      <c r="Z42" s="6"/>
      <c r="AA42" s="6"/>
      <c r="AB42" s="6"/>
    </row>
    <row r="43" spans="1:28" ht="21.75">
      <c r="A43" s="24"/>
      <c r="B43" s="63"/>
      <c r="C43" s="63"/>
      <c r="D43" s="63"/>
      <c r="E43" s="1"/>
      <c r="I43" s="26">
        <v>2503</v>
      </c>
      <c r="J43" s="25">
        <v>626</v>
      </c>
      <c r="K43" s="26"/>
      <c r="S43" s="26"/>
      <c r="Y43" s="6"/>
      <c r="Z43" s="6"/>
      <c r="AA43" s="6"/>
      <c r="AB43" s="6"/>
    </row>
    <row r="44" spans="1:28" ht="21.75">
      <c r="A44" s="24"/>
      <c r="B44" s="46"/>
      <c r="C44" s="46"/>
      <c r="D44" s="46"/>
      <c r="E44" s="1"/>
      <c r="I44" s="26">
        <v>2504</v>
      </c>
      <c r="J44" s="25">
        <v>398</v>
      </c>
      <c r="K44" s="26"/>
      <c r="S44" s="26"/>
      <c r="Y44" s="6"/>
      <c r="Z44" s="6"/>
      <c r="AA44" s="6"/>
      <c r="AB44" s="6"/>
    </row>
    <row r="45" spans="1:28" ht="21.75">
      <c r="A45" s="24"/>
      <c r="B45" s="46"/>
      <c r="C45" s="46"/>
      <c r="D45" s="46"/>
      <c r="E45" s="64"/>
      <c r="I45" s="26">
        <v>2505</v>
      </c>
      <c r="J45" s="25">
        <v>647</v>
      </c>
      <c r="K45" s="26"/>
      <c r="S45" s="26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6">
        <v>2506</v>
      </c>
      <c r="J46" s="25">
        <v>305</v>
      </c>
      <c r="K46" s="26"/>
      <c r="S46" s="26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6">
        <v>2507</v>
      </c>
      <c r="J47" s="25">
        <v>451</v>
      </c>
      <c r="K47" s="26"/>
      <c r="S47" s="26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6">
        <v>2508</v>
      </c>
      <c r="J48" s="25">
        <v>376</v>
      </c>
      <c r="K48" s="26"/>
      <c r="S48" s="26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6">
        <v>2509</v>
      </c>
      <c r="J49" s="25">
        <v>461</v>
      </c>
      <c r="K49" s="26"/>
      <c r="S49" s="26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6">
        <v>2510</v>
      </c>
      <c r="J50" s="25">
        <v>458</v>
      </c>
      <c r="K50" s="26"/>
      <c r="S50" s="26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6">
        <v>2511</v>
      </c>
      <c r="J51" s="25">
        <v>181</v>
      </c>
      <c r="K51" s="26"/>
      <c r="S51" s="26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6">
        <v>2552</v>
      </c>
      <c r="J52" s="25" t="s">
        <v>25</v>
      </c>
      <c r="K52" s="26"/>
      <c r="S52" s="26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6">
        <v>2553</v>
      </c>
      <c r="J53" s="25">
        <v>404.05</v>
      </c>
      <c r="K53" s="26"/>
      <c r="S53" s="26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6">
        <v>2554</v>
      </c>
      <c r="J54" s="25">
        <v>1235</v>
      </c>
      <c r="K54" s="26"/>
      <c r="S54" s="26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6">
        <v>2555</v>
      </c>
      <c r="J55" s="25">
        <v>213.6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2556</v>
      </c>
      <c r="J56" s="26" t="s">
        <v>25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2557</v>
      </c>
      <c r="J57" s="26">
        <v>218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2558</v>
      </c>
      <c r="J58" s="26">
        <v>88.5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2559</v>
      </c>
      <c r="J59" s="26">
        <v>242.4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2560</v>
      </c>
      <c r="J60" s="26">
        <v>272.57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2561</v>
      </c>
      <c r="J61" s="26">
        <v>188.6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4">
        <f>IF($A$79&gt;=6,VLOOKUP($F$78,$X$3:$AC$38,$A$79-4),VLOOKUP($A$78,$X$3:$AC$38,$A$79+1))</f>
        <v>0.521749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4">
        <f>IF($A$79&gt;=6,VLOOKUP($F$78,$Y$58:$AD$97,$A$79-4),VLOOKUP($A$78,$Y$58:$AD$97,$A$79+1))</f>
        <v>1.055746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5">
        <f>B81/V6</f>
        <v>0.004094915671485382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6">
        <f>V4-(B80/B83)</f>
        <v>262.51877452856723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3">
    <mergeCell ref="A3:D3"/>
    <mergeCell ref="A4:D4"/>
    <mergeCell ref="C32:D32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2019-06-14T07:19:17Z</dcterms:modified>
  <cp:category/>
  <cp:version/>
  <cp:contentType/>
  <cp:contentStatus/>
</cp:coreProperties>
</file>