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P.14A" sheetId="1" r:id="rId1"/>
    <sheet name="data P.14A " sheetId="2" r:id="rId2"/>
  </sheets>
  <definedNames>
    <definedName name="_xlnm.Print_Area" localSheetId="1">'data P.14A '!$A:$IV</definedName>
  </definedNames>
  <calcPr fullCalcOnLoad="1"/>
</workbook>
</file>

<file path=xl/sharedStrings.xml><?xml version="1.0" encoding="utf-8"?>
<sst xmlns="http://schemas.openxmlformats.org/spreadsheetml/2006/main" count="45" uniqueCount="38">
  <si>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</si>
  <si>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</si>
  <si>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</si>
  <si>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</si>
  <si>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</si>
  <si>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</si>
  <si>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</si>
  <si>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ปริมาณน้ำเฉลี่ย(ล้าน)*1000</t>
  </si>
  <si>
    <t>พื้นที่รับน้ำ</t>
  </si>
  <si>
    <t>* 100 / ฝนเฉลี่ย</t>
  </si>
  <si>
    <t>สูตร</t>
  </si>
  <si>
    <t>Runoff coefficient</t>
  </si>
  <si>
    <t>อ.แม่แจ่ม</t>
  </si>
  <si>
    <t>บ่อแก้ว</t>
  </si>
  <si>
    <t>ออบหลวง</t>
  </si>
  <si>
    <t>สป.แม่ก๊ะ</t>
  </si>
  <si>
    <t>-</t>
  </si>
  <si>
    <t>ตร.กม.</t>
  </si>
  <si>
    <t>( Runoff )</t>
  </si>
  <si>
    <t>( Runoff*1000/DA. )</t>
  </si>
  <si>
    <t>%</t>
  </si>
  <si>
    <t xml:space="preserve">มีปริมาณน้ำเฉลี่ยทั้งปี            </t>
  </si>
  <si>
    <t>0-7152</t>
  </si>
  <si>
    <t>0-7282</t>
  </si>
  <si>
    <t>0-7645</t>
  </si>
  <si>
    <t>0-7625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</si>
  <si>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</si>
  <si>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</si>
  <si>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</si>
  <si>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</si>
  <si>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</si>
  <si>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</si>
  <si>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</si>
  <si>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</si>
  <si>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P.14 A      </t>
  </si>
  <si>
    <t xml:space="preserve"> Runoff  coefficient สถานี P.14A น้ำแม่แจ่ม อ.ฮอด จ.เชียงใหม่</t>
  </si>
  <si>
    <t>อ.ฮอด</t>
  </si>
  <si>
    <t>0-7092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</si>
</sst>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1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7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6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1" xfId="0" applyNumberFormat="1" applyFont="1" applyBorder="1" applyAlignment="1">
      <alignment horizontal="center" vertical="center"/>
    </xf>
    <xf numFmtId="187" fontId="0" fillId="0" borderId="7" xfId="0" applyNumberFormat="1" applyFont="1" applyBorder="1" applyAlignment="1" applyProtection="1">
      <alignment horizontal="center" vertical="center"/>
      <protection/>
    </xf>
    <xf numFmtId="187" fontId="2" fillId="5" borderId="3" xfId="0" applyNumberFormat="1" applyFont="1" applyFill="1" applyBorder="1" applyAlignment="1" applyProtection="1">
      <alignment horizontal="center" vertical="center"/>
      <protection/>
    </xf>
    <xf numFmtId="2" fontId="2" fillId="5" borderId="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87" fontId="2" fillId="5" borderId="3" xfId="0" applyNumberFormat="1" applyFont="1" applyFill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2" fontId="0" fillId="6" borderId="2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P.14A น้ำแม่แจ่ม อ.ฮอด จ.เชียงใหม่
พื้นที่รับน้ำ 3,909 ตารางกิโลเมตร</a:t>
            </a:r>
          </a:p>
        </c:rich>
      </c:tx>
      <c:layout>
        <c:manualLayout>
          <c:xMode val="factor"/>
          <c:yMode val="factor"/>
          <c:x val="0.0215"/>
          <c:y val="-0.003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45"/>
          <c:w val="0.8565"/>
          <c:h val="0.6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P.14A '!$J$5:$J$21</c:f>
              <c:numCache>
                <c:ptCount val="17"/>
                <c:pt idx="0">
                  <c:v>1128.4</c:v>
                </c:pt>
                <c:pt idx="1">
                  <c:v>945.05</c:v>
                </c:pt>
                <c:pt idx="2">
                  <c:v>1856.1999999999998</c:v>
                </c:pt>
                <c:pt idx="3">
                  <c:v>1517.55</c:v>
                </c:pt>
                <c:pt idx="4">
                  <c:v>1521.8</c:v>
                </c:pt>
                <c:pt idx="5">
                  <c:v>882.9</c:v>
                </c:pt>
                <c:pt idx="6">
                  <c:v>781.25</c:v>
                </c:pt>
                <c:pt idx="7">
                  <c:v>952.35</c:v>
                </c:pt>
                <c:pt idx="8">
                  <c:v>834.45</c:v>
                </c:pt>
                <c:pt idx="9">
                  <c:v>973.9</c:v>
                </c:pt>
                <c:pt idx="10">
                  <c:v>924.5</c:v>
                </c:pt>
                <c:pt idx="11">
                  <c:v>1110.85</c:v>
                </c:pt>
                <c:pt idx="12">
                  <c:v>1136.15</c:v>
                </c:pt>
                <c:pt idx="13">
                  <c:v>804.6</c:v>
                </c:pt>
                <c:pt idx="14">
                  <c:v>997.7</c:v>
                </c:pt>
                <c:pt idx="15">
                  <c:v>870</c:v>
                </c:pt>
                <c:pt idx="16">
                  <c:v>895.7666666666668</c:v>
                </c:pt>
              </c:numCache>
            </c:numRef>
          </c:xVal>
          <c:yVal>
            <c:numRef>
              <c:f>'data P.14A '!$D$5:$D$21</c:f>
              <c:numCache>
                <c:ptCount val="17"/>
                <c:pt idx="0">
                  <c:v>120.8518802762855</c:v>
                </c:pt>
                <c:pt idx="1">
                  <c:v>252.8958812995651</c:v>
                </c:pt>
                <c:pt idx="2">
                  <c:v>264.87592734714764</c:v>
                </c:pt>
                <c:pt idx="3">
                  <c:v>438.73113328216937</c:v>
                </c:pt>
                <c:pt idx="4">
                  <c:v>364.8759273471476</c:v>
                </c:pt>
                <c:pt idx="5">
                  <c:v>393.01611665387566</c:v>
                </c:pt>
                <c:pt idx="6">
                  <c:v>443.2591455615247</c:v>
                </c:pt>
                <c:pt idx="7">
                  <c:v>303.53031465848045</c:v>
                </c:pt>
                <c:pt idx="8">
                  <c:v>353.08262982860066</c:v>
                </c:pt>
                <c:pt idx="9">
                  <c:v>330.5704783832182</c:v>
                </c:pt>
                <c:pt idx="10">
                  <c:v>242.03121002814018</c:v>
                </c:pt>
                <c:pt idx="11">
                  <c:v>230.94141724226145</c:v>
                </c:pt>
                <c:pt idx="12">
                  <c:v>512.2793553338449</c:v>
                </c:pt>
                <c:pt idx="13">
                  <c:v>329.1046303402405</c:v>
                </c:pt>
                <c:pt idx="14">
                  <c:v>153.47403427986697</c:v>
                </c:pt>
                <c:pt idx="15">
                  <c:v>59.29905346635968</c:v>
                </c:pt>
                <c:pt idx="16">
                  <c:v>105.81478639038117</c:v>
                </c:pt>
              </c:numCache>
            </c:numRef>
          </c:yVal>
          <c:smooth val="0"/>
        </c:ser>
        <c:axId val="53803151"/>
        <c:axId val="14466312"/>
      </c:scatterChart>
      <c:valAx>
        <c:axId val="53803151"/>
        <c:scaling>
          <c:orientation val="minMax"/>
          <c:max val="20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14466312"/>
        <c:crosses val="autoZero"/>
        <c:crossBetween val="midCat"/>
        <c:dispUnits/>
        <c:majorUnit val="200"/>
        <c:minorUnit val="100"/>
      </c:val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803151"/>
        <c:crossesAt val="4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57</xdr:row>
      <xdr:rowOff>0</xdr:rowOff>
    </xdr:from>
    <xdr:to>
      <xdr:col>16</xdr:col>
      <xdr:colOff>266700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7534275" y="141827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257175</xdr:colOff>
      <xdr:row>55</xdr:row>
      <xdr:rowOff>180975</xdr:rowOff>
    </xdr:from>
    <xdr:to>
      <xdr:col>13</xdr:col>
      <xdr:colOff>381000</xdr:colOff>
      <xdr:row>59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05700" y="13868400"/>
          <a:ext cx="114300" cy="923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55</xdr:row>
      <xdr:rowOff>180975</xdr:rowOff>
    </xdr:from>
    <xdr:to>
      <xdr:col>17</xdr:col>
      <xdr:colOff>28575</xdr:colOff>
      <xdr:row>59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8924925" y="13868400"/>
          <a:ext cx="28575" cy="923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371475</xdr:colOff>
      <xdr:row>55</xdr:row>
      <xdr:rowOff>104775</xdr:rowOff>
    </xdr:from>
    <xdr:to>
      <xdr:col>18</xdr:col>
      <xdr:colOff>57150</xdr:colOff>
      <xdr:row>61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7200900" y="13792200"/>
          <a:ext cx="2200275" cy="15335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workbookViewId="0" topLeftCell="A1">
      <pane ySplit="3" topLeftCell="BM16" activePane="bottomLeft" state="frozen"/>
      <selection pane="topLeft" activeCell="A1" sqref="A1"/>
      <selection pane="bottomLeft" activeCell="Q21" sqref="P21:Q2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140625" style="1" customWidth="1"/>
    <col min="4" max="4" width="12.00390625" style="3" customWidth="1"/>
    <col min="5" max="10" width="8.28125" style="1" customWidth="1"/>
    <col min="11" max="11" width="12.14062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6" t="s">
        <v>35</v>
      </c>
      <c r="C1" s="46"/>
      <c r="D1" s="46"/>
      <c r="E1" s="46"/>
      <c r="F1" s="46"/>
      <c r="G1" s="46"/>
      <c r="H1" s="46"/>
      <c r="I1" s="46"/>
      <c r="J1" s="46"/>
      <c r="K1" s="46"/>
    </row>
    <row r="2" spans="2:56" ht="19.5" customHeight="1">
      <c r="B2" s="47" t="s">
        <v>0</v>
      </c>
      <c r="C2" s="26" t="s">
        <v>26</v>
      </c>
      <c r="D2" s="26" t="s">
        <v>27</v>
      </c>
      <c r="E2" s="50" t="s">
        <v>1</v>
      </c>
      <c r="F2" s="51"/>
      <c r="G2" s="51"/>
      <c r="H2" s="51"/>
      <c r="I2" s="51"/>
      <c r="J2" s="51"/>
      <c r="K2" s="24" t="s">
        <v>20</v>
      </c>
      <c r="L2" s="4"/>
      <c r="M2" s="4"/>
      <c r="N2" s="4"/>
      <c r="O2" s="4"/>
      <c r="P2" s="4"/>
      <c r="Q2" s="4"/>
      <c r="R2" s="4"/>
      <c r="S2" s="4"/>
      <c r="AR2" s="19"/>
      <c r="AS2" s="5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</row>
    <row r="3" spans="2:56" ht="19.5" customHeight="1">
      <c r="B3" s="48"/>
      <c r="C3" s="27" t="s">
        <v>28</v>
      </c>
      <c r="D3" s="27" t="s">
        <v>29</v>
      </c>
      <c r="E3" s="38" t="s">
        <v>12</v>
      </c>
      <c r="F3" s="38" t="s">
        <v>13</v>
      </c>
      <c r="G3" s="38" t="s">
        <v>14</v>
      </c>
      <c r="H3" s="38" t="s">
        <v>15</v>
      </c>
      <c r="I3" s="38" t="s">
        <v>36</v>
      </c>
      <c r="J3" s="41" t="s">
        <v>2</v>
      </c>
      <c r="K3" s="25" t="s">
        <v>30</v>
      </c>
      <c r="L3" s="4"/>
      <c r="M3" s="4"/>
      <c r="N3" s="4"/>
      <c r="O3" s="4"/>
      <c r="P3" s="4"/>
      <c r="Q3" s="4"/>
      <c r="R3" s="4"/>
      <c r="S3" s="4"/>
      <c r="AR3" s="19"/>
      <c r="AS3" s="5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9"/>
      <c r="C4" s="28" t="s">
        <v>5</v>
      </c>
      <c r="D4" s="30" t="s">
        <v>3</v>
      </c>
      <c r="E4" s="28" t="s">
        <v>22</v>
      </c>
      <c r="F4" s="28" t="s">
        <v>23</v>
      </c>
      <c r="G4" s="28" t="s">
        <v>24</v>
      </c>
      <c r="H4" s="28" t="s">
        <v>25</v>
      </c>
      <c r="I4" s="28" t="s">
        <v>37</v>
      </c>
      <c r="J4" s="42" t="s">
        <v>3</v>
      </c>
      <c r="K4" s="29"/>
      <c r="L4" s="4"/>
      <c r="M4" s="4"/>
      <c r="N4" s="4"/>
      <c r="O4" s="4"/>
      <c r="P4" s="4"/>
      <c r="Q4" s="4"/>
      <c r="R4" s="4"/>
      <c r="S4" s="4"/>
      <c r="AR4" s="19"/>
      <c r="AS4" s="5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2">
        <v>2501</v>
      </c>
      <c r="C5" s="31">
        <v>472.41</v>
      </c>
      <c r="D5" s="32">
        <f>C5*1000/3909</f>
        <v>120.8518802762855</v>
      </c>
      <c r="E5" s="40" t="s">
        <v>16</v>
      </c>
      <c r="F5" s="40"/>
      <c r="G5" s="40"/>
      <c r="H5" s="40"/>
      <c r="I5" s="40">
        <v>1128.4</v>
      </c>
      <c r="J5" s="43">
        <f aca="true" t="shared" si="0" ref="J5:J23">AVERAGE(E5:I5)</f>
        <v>1128.4</v>
      </c>
      <c r="K5" s="16">
        <f aca="true" t="shared" si="1" ref="K5:K23">D5*100/J5</f>
        <v>10.710021293538238</v>
      </c>
      <c r="L5" s="5"/>
      <c r="M5" s="5"/>
      <c r="N5" s="5"/>
      <c r="O5" s="5"/>
      <c r="P5" s="5"/>
      <c r="Q5" s="5"/>
      <c r="R5" s="5"/>
      <c r="S5" s="5"/>
      <c r="AR5" s="4"/>
      <c r="AS5" s="5"/>
      <c r="AT5" s="4"/>
      <c r="AU5" s="4"/>
      <c r="AV5" s="4"/>
      <c r="AW5" s="4"/>
      <c r="AX5" s="4"/>
      <c r="AY5" s="4"/>
      <c r="AZ5" s="4"/>
      <c r="BA5" s="4"/>
      <c r="BB5" s="4"/>
      <c r="BC5" s="5"/>
      <c r="BD5" s="5"/>
    </row>
    <row r="6" spans="2:56" ht="19.5" customHeight="1">
      <c r="B6" s="12">
        <v>2502</v>
      </c>
      <c r="C6" s="31">
        <v>988.57</v>
      </c>
      <c r="D6" s="32">
        <f>C6*1000/3909</f>
        <v>252.8958812995651</v>
      </c>
      <c r="E6" s="34">
        <v>760.8</v>
      </c>
      <c r="F6" s="34"/>
      <c r="G6" s="34"/>
      <c r="H6" s="34"/>
      <c r="I6" s="34">
        <v>1129.3</v>
      </c>
      <c r="J6" s="44">
        <f t="shared" si="0"/>
        <v>945.05</v>
      </c>
      <c r="K6" s="15">
        <f t="shared" si="1"/>
        <v>26.76005304476643</v>
      </c>
      <c r="L6" s="5"/>
      <c r="M6" s="5"/>
      <c r="N6" s="5"/>
      <c r="O6" s="5"/>
      <c r="P6" s="5"/>
      <c r="Q6" s="5"/>
      <c r="R6" s="5"/>
      <c r="S6" s="5"/>
      <c r="AR6" s="4"/>
      <c r="AS6" s="5"/>
      <c r="AT6" s="4"/>
      <c r="AU6" s="4"/>
      <c r="AV6" s="4"/>
      <c r="AW6" s="4"/>
      <c r="AX6" s="4"/>
      <c r="AY6" s="4"/>
      <c r="AZ6" s="4"/>
      <c r="BA6" s="4"/>
      <c r="BB6" s="4"/>
      <c r="BC6" s="5"/>
      <c r="BD6" s="5"/>
    </row>
    <row r="7" spans="2:56" ht="19.5" customHeight="1">
      <c r="B7" s="12">
        <v>2503</v>
      </c>
      <c r="C7" s="31">
        <v>1035.4</v>
      </c>
      <c r="D7" s="32">
        <f aca="true" t="shared" si="2" ref="D7:D24">C7*1000/3909</f>
        <v>264.87592734714764</v>
      </c>
      <c r="E7" s="34">
        <v>2444.6</v>
      </c>
      <c r="F7" s="34"/>
      <c r="G7" s="34"/>
      <c r="H7" s="34"/>
      <c r="I7" s="34">
        <v>1267.8</v>
      </c>
      <c r="J7" s="44">
        <f t="shared" si="0"/>
        <v>1856.1999999999998</v>
      </c>
      <c r="K7" s="15">
        <f t="shared" si="1"/>
        <v>14.269794599027456</v>
      </c>
      <c r="L7" s="5"/>
      <c r="M7" s="5"/>
      <c r="N7" s="5"/>
      <c r="O7" s="5"/>
      <c r="P7" s="5"/>
      <c r="Q7" s="5"/>
      <c r="R7" s="5"/>
      <c r="S7" s="5"/>
      <c r="AR7" s="4"/>
      <c r="AS7" s="5"/>
      <c r="AT7" s="4"/>
      <c r="AU7" s="4"/>
      <c r="AV7" s="4"/>
      <c r="AW7" s="4"/>
      <c r="AX7" s="4"/>
      <c r="AY7" s="4"/>
      <c r="AZ7" s="4"/>
      <c r="BA7" s="4"/>
      <c r="BB7" s="4"/>
      <c r="BC7" s="5"/>
      <c r="BD7" s="5"/>
    </row>
    <row r="8" spans="2:56" ht="19.5" customHeight="1">
      <c r="B8" s="12">
        <v>2504</v>
      </c>
      <c r="C8" s="31">
        <v>1715</v>
      </c>
      <c r="D8" s="32">
        <f t="shared" si="2"/>
        <v>438.73113328216937</v>
      </c>
      <c r="E8" s="34">
        <v>1912.6</v>
      </c>
      <c r="F8" s="34"/>
      <c r="G8" s="34"/>
      <c r="H8" s="34"/>
      <c r="I8" s="34">
        <v>1122.5</v>
      </c>
      <c r="J8" s="44">
        <f t="shared" si="0"/>
        <v>1517.55</v>
      </c>
      <c r="K8" s="15">
        <f t="shared" si="1"/>
        <v>28.91048949175773</v>
      </c>
      <c r="L8" s="5"/>
      <c r="M8" s="5"/>
      <c r="N8" s="5"/>
      <c r="O8" s="5"/>
      <c r="P8" s="5"/>
      <c r="Q8" s="5"/>
      <c r="R8" s="5"/>
      <c r="S8" s="5"/>
      <c r="AR8" s="4"/>
      <c r="AS8" s="5"/>
      <c r="AT8" s="4"/>
      <c r="AU8" s="4"/>
      <c r="AV8" s="4"/>
      <c r="AW8" s="4"/>
      <c r="AX8" s="4"/>
      <c r="AY8" s="4"/>
      <c r="AZ8" s="4"/>
      <c r="BA8" s="4"/>
      <c r="BB8" s="4"/>
      <c r="BC8" s="5"/>
      <c r="BD8" s="5"/>
    </row>
    <row r="9" spans="2:56" ht="19.5" customHeight="1">
      <c r="B9" s="12">
        <v>2505</v>
      </c>
      <c r="C9" s="31">
        <v>1426.3</v>
      </c>
      <c r="D9" s="32">
        <f t="shared" si="2"/>
        <v>364.8759273471476</v>
      </c>
      <c r="E9" s="34">
        <v>1656.3</v>
      </c>
      <c r="F9" s="34"/>
      <c r="G9" s="34"/>
      <c r="H9" s="34"/>
      <c r="I9" s="34">
        <v>1387.3</v>
      </c>
      <c r="J9" s="44">
        <f t="shared" si="0"/>
        <v>1521.8</v>
      </c>
      <c r="K9" s="15">
        <f t="shared" si="1"/>
        <v>23.97660187588038</v>
      </c>
      <c r="L9" s="5"/>
      <c r="M9" s="5"/>
      <c r="N9" s="5"/>
      <c r="O9" s="5"/>
      <c r="P9" s="5"/>
      <c r="Q9" s="5"/>
      <c r="R9" s="5"/>
      <c r="S9" s="5"/>
      <c r="AR9" s="4"/>
      <c r="AS9" s="5"/>
      <c r="AT9" s="4"/>
      <c r="AU9" s="4"/>
      <c r="AV9" s="4"/>
      <c r="AW9" s="4"/>
      <c r="AX9" s="4"/>
      <c r="AY9" s="4"/>
      <c r="AZ9" s="4"/>
      <c r="BA9" s="4"/>
      <c r="BB9" s="4"/>
      <c r="BC9" s="5"/>
      <c r="BD9" s="5"/>
    </row>
    <row r="10" spans="2:56" ht="19.5" customHeight="1">
      <c r="B10" s="12">
        <v>2506</v>
      </c>
      <c r="C10" s="31">
        <v>1536.3</v>
      </c>
      <c r="D10" s="32">
        <f t="shared" si="2"/>
        <v>393.01611665387566</v>
      </c>
      <c r="E10" s="34"/>
      <c r="F10" s="34"/>
      <c r="G10" s="34"/>
      <c r="H10" s="34"/>
      <c r="I10" s="34">
        <v>882.9</v>
      </c>
      <c r="J10" s="44">
        <f t="shared" si="0"/>
        <v>882.9</v>
      </c>
      <c r="K10" s="15">
        <f t="shared" si="1"/>
        <v>44.5142277329115</v>
      </c>
      <c r="L10" s="5"/>
      <c r="M10" s="5"/>
      <c r="N10" s="5"/>
      <c r="O10" s="5"/>
      <c r="P10" s="5"/>
      <c r="Q10" s="5"/>
      <c r="R10" s="5"/>
      <c r="S10" s="5"/>
      <c r="AR10" s="4"/>
      <c r="AS10" s="5"/>
      <c r="AT10" s="4"/>
      <c r="AU10" s="4"/>
      <c r="AV10" s="4"/>
      <c r="AW10" s="4"/>
      <c r="AX10" s="4"/>
      <c r="AY10" s="4"/>
      <c r="AZ10" s="4"/>
      <c r="BA10" s="4"/>
      <c r="BB10" s="4"/>
      <c r="BC10" s="5"/>
      <c r="BD10" s="5"/>
    </row>
    <row r="11" spans="2:56" ht="19.5" customHeight="1">
      <c r="B11" s="12">
        <v>2507</v>
      </c>
      <c r="C11" s="31">
        <v>1732.7</v>
      </c>
      <c r="D11" s="32">
        <f t="shared" si="2"/>
        <v>443.2591455615247</v>
      </c>
      <c r="E11" s="34">
        <v>514.7</v>
      </c>
      <c r="F11" s="34"/>
      <c r="G11" s="34"/>
      <c r="H11" s="34"/>
      <c r="I11" s="34">
        <v>1047.8</v>
      </c>
      <c r="J11" s="44">
        <f t="shared" si="0"/>
        <v>781.25</v>
      </c>
      <c r="K11" s="15">
        <f t="shared" si="1"/>
        <v>56.737170631875166</v>
      </c>
      <c r="L11" s="5"/>
      <c r="M11" s="5"/>
      <c r="N11" s="5"/>
      <c r="O11" s="5"/>
      <c r="P11" s="5"/>
      <c r="Q11" s="5"/>
      <c r="R11" s="5"/>
      <c r="S11" s="5"/>
      <c r="AR11" s="4"/>
      <c r="AS11" s="5"/>
      <c r="AT11" s="4"/>
      <c r="AU11" s="4"/>
      <c r="AV11" s="4"/>
      <c r="AW11" s="4"/>
      <c r="AX11" s="4"/>
      <c r="AY11" s="4"/>
      <c r="AZ11" s="4"/>
      <c r="BA11" s="4"/>
      <c r="BB11" s="4"/>
      <c r="BC11" s="5"/>
      <c r="BD11" s="5"/>
    </row>
    <row r="12" spans="2:19" ht="19.5" customHeight="1">
      <c r="B12" s="12">
        <v>2508</v>
      </c>
      <c r="C12" s="31">
        <v>1186.5</v>
      </c>
      <c r="D12" s="32">
        <f t="shared" si="2"/>
        <v>303.53031465848045</v>
      </c>
      <c r="E12" s="34">
        <v>1074.5</v>
      </c>
      <c r="F12" s="34"/>
      <c r="G12" s="34"/>
      <c r="H12" s="34"/>
      <c r="I12" s="34">
        <v>830.2</v>
      </c>
      <c r="J12" s="44">
        <f t="shared" si="0"/>
        <v>952.35</v>
      </c>
      <c r="K12" s="15">
        <f t="shared" si="1"/>
        <v>31.871718870003722</v>
      </c>
      <c r="L12" s="5"/>
      <c r="M12" s="5"/>
      <c r="N12" s="5"/>
      <c r="O12" s="5"/>
      <c r="P12" s="5"/>
      <c r="Q12" s="5"/>
      <c r="R12" s="5"/>
      <c r="S12" s="5"/>
    </row>
    <row r="13" spans="2:19" ht="19.5" customHeight="1">
      <c r="B13" s="12">
        <v>2509</v>
      </c>
      <c r="C13" s="31">
        <v>1380.2</v>
      </c>
      <c r="D13" s="32">
        <f t="shared" si="2"/>
        <v>353.08262982860066</v>
      </c>
      <c r="E13" s="34">
        <v>662.7</v>
      </c>
      <c r="F13" s="34" t="s">
        <v>16</v>
      </c>
      <c r="G13" s="34"/>
      <c r="H13" s="34"/>
      <c r="I13" s="34">
        <v>1006.2</v>
      </c>
      <c r="J13" s="44">
        <f t="shared" si="0"/>
        <v>834.45</v>
      </c>
      <c r="K13" s="15">
        <f t="shared" si="1"/>
        <v>42.31321587016606</v>
      </c>
      <c r="L13" s="5"/>
      <c r="M13" s="5"/>
      <c r="N13" s="5"/>
      <c r="O13" s="5"/>
      <c r="P13" s="5"/>
      <c r="Q13" s="5"/>
      <c r="R13" s="5"/>
      <c r="S13" s="5"/>
    </row>
    <row r="14" spans="2:19" ht="19.5" customHeight="1">
      <c r="B14" s="12">
        <v>2510</v>
      </c>
      <c r="C14" s="31">
        <v>1292.2</v>
      </c>
      <c r="D14" s="32">
        <f t="shared" si="2"/>
        <v>330.5704783832182</v>
      </c>
      <c r="E14" s="34">
        <v>1057.4</v>
      </c>
      <c r="F14" s="34">
        <v>1058.5</v>
      </c>
      <c r="G14" s="34"/>
      <c r="H14" s="34"/>
      <c r="I14" s="34">
        <v>805.8</v>
      </c>
      <c r="J14" s="44">
        <f t="shared" si="0"/>
        <v>973.9</v>
      </c>
      <c r="K14" s="15">
        <f t="shared" si="1"/>
        <v>33.94295907005013</v>
      </c>
      <c r="L14" s="5"/>
      <c r="M14" s="5"/>
      <c r="N14" s="5"/>
      <c r="O14" s="5"/>
      <c r="P14" s="5"/>
      <c r="Q14" s="5"/>
      <c r="R14" s="5"/>
      <c r="S14" s="5"/>
    </row>
    <row r="15" spans="2:19" ht="19.5" customHeight="1">
      <c r="B15" s="12">
        <v>2511</v>
      </c>
      <c r="C15" s="31">
        <v>946.1</v>
      </c>
      <c r="D15" s="32">
        <f t="shared" si="2"/>
        <v>242.03121002814018</v>
      </c>
      <c r="E15" s="34" t="s">
        <v>16</v>
      </c>
      <c r="F15" s="34">
        <v>790.9</v>
      </c>
      <c r="G15" s="34"/>
      <c r="H15" s="34"/>
      <c r="I15" s="34">
        <v>1058.1</v>
      </c>
      <c r="J15" s="44">
        <f t="shared" si="0"/>
        <v>924.5</v>
      </c>
      <c r="K15" s="15">
        <f t="shared" si="1"/>
        <v>26.17968740163766</v>
      </c>
      <c r="L15" s="5"/>
      <c r="M15" s="5"/>
      <c r="N15" s="5"/>
      <c r="O15" s="5"/>
      <c r="P15" s="5"/>
      <c r="Q15" s="5"/>
      <c r="R15" s="5"/>
      <c r="S15" s="5"/>
    </row>
    <row r="16" spans="2:19" ht="19.5" customHeight="1">
      <c r="B16" s="12">
        <v>2553</v>
      </c>
      <c r="C16" s="31">
        <v>902.75</v>
      </c>
      <c r="D16" s="32">
        <f t="shared" si="2"/>
        <v>230.94141724226145</v>
      </c>
      <c r="E16" s="34">
        <v>985.3</v>
      </c>
      <c r="F16" s="34">
        <v>1236.4</v>
      </c>
      <c r="G16" s="34"/>
      <c r="H16" s="34"/>
      <c r="I16" s="34"/>
      <c r="J16" s="44">
        <f>AVERAGE(E16:I16)</f>
        <v>1110.85</v>
      </c>
      <c r="K16" s="15">
        <f t="shared" si="1"/>
        <v>20.78961311088459</v>
      </c>
      <c r="L16" s="5"/>
      <c r="M16" s="5"/>
      <c r="N16" s="5"/>
      <c r="O16" s="5"/>
      <c r="P16" s="5"/>
      <c r="Q16" s="5"/>
      <c r="R16" s="5"/>
      <c r="S16" s="5"/>
    </row>
    <row r="17" spans="2:19" ht="19.5" customHeight="1">
      <c r="B17" s="12">
        <v>2554</v>
      </c>
      <c r="C17" s="31">
        <v>2002.5</v>
      </c>
      <c r="D17" s="32">
        <f t="shared" si="2"/>
        <v>512.2793553338449</v>
      </c>
      <c r="E17" s="34">
        <v>880.2</v>
      </c>
      <c r="F17" s="34">
        <v>1392.1</v>
      </c>
      <c r="G17" s="34"/>
      <c r="H17" s="34"/>
      <c r="I17" s="34"/>
      <c r="J17" s="44">
        <f t="shared" si="0"/>
        <v>1136.15</v>
      </c>
      <c r="K17" s="15">
        <f t="shared" si="1"/>
        <v>45.08906001266073</v>
      </c>
      <c r="L17" s="5"/>
      <c r="M17" s="5"/>
      <c r="N17" s="5"/>
      <c r="O17" s="5"/>
      <c r="P17" s="5"/>
      <c r="Q17" s="5"/>
      <c r="R17" s="5"/>
      <c r="S17" s="5"/>
    </row>
    <row r="18" spans="2:19" ht="19.5" customHeight="1">
      <c r="B18" s="12">
        <v>2555</v>
      </c>
      <c r="C18" s="31">
        <v>1286.47</v>
      </c>
      <c r="D18" s="32">
        <f t="shared" si="2"/>
        <v>329.1046303402405</v>
      </c>
      <c r="E18" s="34">
        <v>572</v>
      </c>
      <c r="F18" s="34">
        <v>1037.2</v>
      </c>
      <c r="G18" s="34"/>
      <c r="H18" s="34"/>
      <c r="I18" s="34"/>
      <c r="J18" s="44">
        <f t="shared" si="0"/>
        <v>804.6</v>
      </c>
      <c r="K18" s="15">
        <f t="shared" si="1"/>
        <v>40.90288719118077</v>
      </c>
      <c r="L18" s="5"/>
      <c r="M18" s="5"/>
      <c r="N18" s="5"/>
      <c r="O18" s="5"/>
      <c r="P18" s="5"/>
      <c r="Q18" s="5"/>
      <c r="R18" s="5"/>
      <c r="S18" s="5"/>
    </row>
    <row r="19" spans="2:19" ht="19.5" customHeight="1">
      <c r="B19" s="13">
        <v>2557</v>
      </c>
      <c r="C19" s="31">
        <v>599.93</v>
      </c>
      <c r="D19" s="32">
        <f t="shared" si="2"/>
        <v>153.47403427986697</v>
      </c>
      <c r="E19" s="34">
        <v>881.4</v>
      </c>
      <c r="F19" s="34">
        <v>1114</v>
      </c>
      <c r="G19" s="34"/>
      <c r="H19" s="34"/>
      <c r="I19" s="34"/>
      <c r="J19" s="44">
        <f t="shared" si="0"/>
        <v>997.7</v>
      </c>
      <c r="K19" s="15">
        <f t="shared" si="1"/>
        <v>15.38278383079753</v>
      </c>
      <c r="L19" s="5"/>
      <c r="M19" s="5"/>
      <c r="N19" s="5"/>
      <c r="O19" s="5"/>
      <c r="P19" s="5"/>
      <c r="Q19" s="5"/>
      <c r="R19" s="5"/>
      <c r="S19" s="5"/>
    </row>
    <row r="20" spans="2:19" ht="19.5" customHeight="1">
      <c r="B20" s="12">
        <v>2558</v>
      </c>
      <c r="C20" s="31">
        <v>231.8</v>
      </c>
      <c r="D20" s="32">
        <f t="shared" si="2"/>
        <v>59.29905346635968</v>
      </c>
      <c r="E20" s="34">
        <v>959.6</v>
      </c>
      <c r="F20" s="34">
        <v>780.4</v>
      </c>
      <c r="G20" s="34"/>
      <c r="H20" s="34"/>
      <c r="I20" s="34"/>
      <c r="J20" s="44">
        <f t="shared" si="0"/>
        <v>870</v>
      </c>
      <c r="K20" s="15">
        <f t="shared" si="1"/>
        <v>6.8159831570528375</v>
      </c>
      <c r="L20" s="5"/>
      <c r="M20" s="5"/>
      <c r="N20" s="5"/>
      <c r="O20" s="5"/>
      <c r="P20" s="5"/>
      <c r="Q20" s="5"/>
      <c r="R20" s="5"/>
      <c r="S20" s="5"/>
    </row>
    <row r="21" spans="2:19" ht="19.5" customHeight="1">
      <c r="B21" s="12">
        <v>2559</v>
      </c>
      <c r="C21" s="33">
        <v>413.63</v>
      </c>
      <c r="D21" s="32">
        <f t="shared" si="2"/>
        <v>105.81478639038117</v>
      </c>
      <c r="E21" s="34">
        <v>781.3</v>
      </c>
      <c r="F21" s="34">
        <v>1114.2</v>
      </c>
      <c r="G21" s="34"/>
      <c r="H21" s="34"/>
      <c r="I21" s="34">
        <v>791.8</v>
      </c>
      <c r="J21" s="44">
        <f>AVERAGE(E21:I21)</f>
        <v>895.7666666666668</v>
      </c>
      <c r="K21" s="16">
        <f t="shared" si="1"/>
        <v>11.812762221231106</v>
      </c>
      <c r="L21" s="5"/>
      <c r="M21" s="5"/>
      <c r="N21" s="5"/>
      <c r="O21" s="5"/>
      <c r="P21" s="5"/>
      <c r="Q21" s="5"/>
      <c r="R21" s="5"/>
      <c r="S21" s="5"/>
    </row>
    <row r="22" spans="2:20" ht="19.5" customHeight="1">
      <c r="B22" s="12">
        <v>2560</v>
      </c>
      <c r="C22" s="31">
        <v>667.3</v>
      </c>
      <c r="D22" s="32">
        <f t="shared" si="2"/>
        <v>170.70862113072397</v>
      </c>
      <c r="E22" s="34">
        <v>1132.8</v>
      </c>
      <c r="F22" s="34">
        <v>1419.8</v>
      </c>
      <c r="G22" s="34"/>
      <c r="H22" s="34"/>
      <c r="I22" s="34">
        <v>976</v>
      </c>
      <c r="J22" s="44">
        <f t="shared" si="0"/>
        <v>1176.2</v>
      </c>
      <c r="K22" s="15">
        <f t="shared" si="1"/>
        <v>14.513570917422545</v>
      </c>
      <c r="L22" s="5"/>
      <c r="M22" s="5"/>
      <c r="N22" s="5"/>
      <c r="O22" s="9"/>
      <c r="P22" s="10"/>
      <c r="Q22" s="10"/>
      <c r="R22" s="10"/>
      <c r="S22" s="10"/>
      <c r="T22" s="11"/>
    </row>
    <row r="23" spans="2:22" ht="19.5" customHeight="1">
      <c r="B23" s="12">
        <v>2561</v>
      </c>
      <c r="C23" s="31">
        <v>562.8</v>
      </c>
      <c r="D23" s="32">
        <f t="shared" si="2"/>
        <v>143.9754412893323</v>
      </c>
      <c r="E23" s="34">
        <v>1009.8</v>
      </c>
      <c r="F23" s="34">
        <v>1124.4</v>
      </c>
      <c r="G23" s="34"/>
      <c r="H23" s="34"/>
      <c r="I23" s="34">
        <v>614.4</v>
      </c>
      <c r="J23" s="44">
        <f t="shared" si="0"/>
        <v>916.1999999999999</v>
      </c>
      <c r="K23" s="15">
        <f t="shared" si="1"/>
        <v>15.71441184122815</v>
      </c>
      <c r="L23" s="5"/>
      <c r="M23" s="5"/>
      <c r="N23" s="5"/>
      <c r="O23" s="9"/>
      <c r="P23" s="10"/>
      <c r="Q23" s="10"/>
      <c r="R23" s="10"/>
      <c r="S23" s="22"/>
      <c r="T23" s="10"/>
      <c r="U23" s="11"/>
      <c r="V23" s="11"/>
    </row>
    <row r="24" spans="2:22" ht="19.5" customHeight="1">
      <c r="B24" s="12">
        <v>2562</v>
      </c>
      <c r="C24" s="31">
        <v>599.8</v>
      </c>
      <c r="D24" s="32">
        <f t="shared" si="2"/>
        <v>153.44077769250447</v>
      </c>
      <c r="E24" s="34"/>
      <c r="F24" s="34"/>
      <c r="G24" s="34"/>
      <c r="H24" s="34"/>
      <c r="I24" s="34">
        <v>495.1</v>
      </c>
      <c r="J24" s="44">
        <f>AVERAGE(E24:I24)</f>
        <v>495.1</v>
      </c>
      <c r="K24" s="15">
        <f>D24*100/J24</f>
        <v>30.9918759225418</v>
      </c>
      <c r="L24" s="5"/>
      <c r="M24" s="5"/>
      <c r="N24" s="5"/>
      <c r="O24" s="9"/>
      <c r="P24" s="10"/>
      <c r="Q24" s="10"/>
      <c r="R24" s="10"/>
      <c r="S24" s="23"/>
      <c r="T24" s="11"/>
      <c r="U24" s="11"/>
      <c r="V24" s="11"/>
    </row>
    <row r="25" spans="2:22" ht="19.5" customHeight="1">
      <c r="B25" s="12"/>
      <c r="C25" s="31"/>
      <c r="D25" s="32"/>
      <c r="E25" s="34"/>
      <c r="F25" s="34"/>
      <c r="G25" s="34"/>
      <c r="H25" s="34"/>
      <c r="I25" s="34"/>
      <c r="J25" s="44"/>
      <c r="K25" s="15"/>
      <c r="L25" s="5"/>
      <c r="M25" s="5"/>
      <c r="N25" s="5"/>
      <c r="O25" s="9"/>
      <c r="P25" s="10"/>
      <c r="Q25" s="10"/>
      <c r="R25" s="10"/>
      <c r="S25" s="11"/>
      <c r="T25" s="11"/>
      <c r="U25" s="11"/>
      <c r="V25" s="11"/>
    </row>
    <row r="26" spans="2:22" ht="19.5" customHeight="1">
      <c r="B26" s="12"/>
      <c r="C26" s="31"/>
      <c r="D26" s="32"/>
      <c r="E26" s="34"/>
      <c r="F26" s="34"/>
      <c r="G26" s="34"/>
      <c r="H26" s="34"/>
      <c r="I26" s="34"/>
      <c r="J26" s="44"/>
      <c r="K26" s="15"/>
      <c r="L26" s="5"/>
      <c r="M26" s="5"/>
      <c r="N26" s="5"/>
      <c r="O26" s="9"/>
      <c r="P26" s="10"/>
      <c r="Q26" s="10"/>
      <c r="R26" s="10"/>
      <c r="S26" s="23"/>
      <c r="T26" s="11"/>
      <c r="U26" s="11"/>
      <c r="V26" s="11"/>
    </row>
    <row r="27" spans="2:22" ht="19.5" customHeight="1">
      <c r="B27" s="12"/>
      <c r="C27" s="31"/>
      <c r="D27" s="32"/>
      <c r="E27" s="34"/>
      <c r="F27" s="34"/>
      <c r="G27" s="34"/>
      <c r="H27" s="34"/>
      <c r="I27" s="34"/>
      <c r="J27" s="44"/>
      <c r="K27" s="15"/>
      <c r="L27" s="5"/>
      <c r="M27" s="5"/>
      <c r="N27" s="5"/>
      <c r="O27" s="9"/>
      <c r="P27" s="10"/>
      <c r="Q27" s="10"/>
      <c r="R27" s="10"/>
      <c r="S27" s="11"/>
      <c r="T27" s="11"/>
      <c r="U27" s="11"/>
      <c r="V27" s="11"/>
    </row>
    <row r="28" spans="2:19" ht="19.5" customHeight="1">
      <c r="B28" s="12"/>
      <c r="C28" s="31"/>
      <c r="D28" s="32"/>
      <c r="E28" s="34"/>
      <c r="F28" s="34"/>
      <c r="G28" s="34"/>
      <c r="H28" s="34"/>
      <c r="I28" s="34"/>
      <c r="J28" s="44"/>
      <c r="K28" s="15"/>
      <c r="L28" s="5"/>
      <c r="M28" s="5"/>
      <c r="N28" s="5"/>
      <c r="O28" s="5"/>
      <c r="P28" s="5"/>
      <c r="Q28" s="5"/>
      <c r="R28" s="5"/>
      <c r="S28" s="5"/>
    </row>
    <row r="29" spans="2:19" ht="19.5" customHeight="1">
      <c r="B29" s="14"/>
      <c r="C29" s="31"/>
      <c r="D29" s="32"/>
      <c r="E29" s="34"/>
      <c r="F29" s="34"/>
      <c r="G29" s="34"/>
      <c r="H29" s="34"/>
      <c r="I29" s="34"/>
      <c r="J29" s="44"/>
      <c r="K29" s="15"/>
      <c r="L29" s="5"/>
      <c r="M29" s="5"/>
      <c r="N29" s="5"/>
      <c r="O29" s="5"/>
      <c r="P29" s="5"/>
      <c r="Q29" s="5"/>
      <c r="R29" s="5"/>
      <c r="S29" s="5"/>
    </row>
    <row r="30" spans="2:19" ht="19.5" customHeight="1">
      <c r="B30" s="14"/>
      <c r="C30" s="31"/>
      <c r="D30" s="32"/>
      <c r="E30" s="34"/>
      <c r="F30" s="34"/>
      <c r="G30" s="34"/>
      <c r="H30" s="34"/>
      <c r="I30" s="34"/>
      <c r="J30" s="44"/>
      <c r="K30" s="15"/>
      <c r="L30" s="5"/>
      <c r="M30" s="5"/>
      <c r="N30" s="5"/>
      <c r="O30" s="5"/>
      <c r="P30" s="5"/>
      <c r="Q30" s="5"/>
      <c r="R30" s="5"/>
      <c r="S30" s="5"/>
    </row>
    <row r="31" spans="2:19" ht="19.5" customHeight="1">
      <c r="B31" s="12"/>
      <c r="C31" s="31"/>
      <c r="D31" s="32"/>
      <c r="E31" s="34"/>
      <c r="F31" s="34"/>
      <c r="G31" s="34"/>
      <c r="H31" s="34"/>
      <c r="I31" s="34"/>
      <c r="J31" s="44"/>
      <c r="K31" s="15"/>
      <c r="L31" s="5"/>
      <c r="M31" s="5"/>
      <c r="N31" s="5"/>
      <c r="O31" s="5"/>
      <c r="P31" s="5"/>
      <c r="Q31" s="5"/>
      <c r="R31" s="5"/>
      <c r="S31" s="5"/>
    </row>
    <row r="32" spans="2:19" ht="19.5" customHeight="1">
      <c r="B32" s="12"/>
      <c r="C32" s="31"/>
      <c r="D32" s="32"/>
      <c r="E32" s="34"/>
      <c r="F32" s="34"/>
      <c r="G32" s="34"/>
      <c r="H32" s="34"/>
      <c r="I32" s="34"/>
      <c r="J32" s="44"/>
      <c r="K32" s="15"/>
      <c r="L32" s="5"/>
      <c r="M32" s="5"/>
      <c r="N32" s="5"/>
      <c r="O32" s="5"/>
      <c r="P32" s="5"/>
      <c r="Q32" s="5"/>
      <c r="R32" s="5"/>
      <c r="S32" s="5"/>
    </row>
    <row r="33" spans="2:19" ht="19.5" customHeight="1">
      <c r="B33" s="12"/>
      <c r="C33" s="31"/>
      <c r="D33" s="32"/>
      <c r="E33" s="34"/>
      <c r="F33" s="34"/>
      <c r="G33" s="34"/>
      <c r="H33" s="34"/>
      <c r="I33" s="34"/>
      <c r="J33" s="44"/>
      <c r="K33" s="15"/>
      <c r="L33" s="5"/>
      <c r="M33" s="5"/>
      <c r="N33" s="5"/>
      <c r="O33" s="5"/>
      <c r="P33" s="5"/>
      <c r="Q33" s="5"/>
      <c r="R33" s="5"/>
      <c r="S33" s="5"/>
    </row>
    <row r="34" spans="2:19" ht="19.5" customHeight="1">
      <c r="B34" s="12"/>
      <c r="C34" s="34"/>
      <c r="D34" s="32"/>
      <c r="E34" s="34"/>
      <c r="F34" s="34"/>
      <c r="G34" s="34"/>
      <c r="H34" s="34"/>
      <c r="I34" s="34"/>
      <c r="J34" s="44"/>
      <c r="K34" s="15"/>
      <c r="L34" s="5"/>
      <c r="M34" s="5"/>
      <c r="N34" s="5"/>
      <c r="O34" s="5"/>
      <c r="P34" s="5"/>
      <c r="Q34" s="5"/>
      <c r="R34" s="5"/>
      <c r="S34" s="5"/>
    </row>
    <row r="35" spans="2:19" ht="19.5" customHeight="1">
      <c r="B35" s="12"/>
      <c r="C35" s="34"/>
      <c r="D35" s="32"/>
      <c r="E35" s="34"/>
      <c r="F35" s="34"/>
      <c r="G35" s="34"/>
      <c r="H35" s="34"/>
      <c r="I35" s="34"/>
      <c r="J35" s="44"/>
      <c r="K35" s="15"/>
      <c r="L35" s="5"/>
      <c r="M35" s="5"/>
      <c r="N35" s="5"/>
      <c r="O35" s="5"/>
      <c r="P35" s="5"/>
      <c r="Q35" s="5"/>
      <c r="R35" s="5"/>
      <c r="S35" s="5"/>
    </row>
    <row r="36" spans="2:19" ht="19.5" customHeight="1">
      <c r="B36" s="12"/>
      <c r="C36" s="31"/>
      <c r="D36" s="32"/>
      <c r="E36" s="34"/>
      <c r="F36" s="34"/>
      <c r="G36" s="34"/>
      <c r="H36" s="34"/>
      <c r="I36" s="34"/>
      <c r="J36" s="44"/>
      <c r="K36" s="15"/>
      <c r="L36" s="5"/>
      <c r="M36" s="5"/>
      <c r="N36" s="5"/>
      <c r="O36" s="5"/>
      <c r="P36" s="5"/>
      <c r="Q36" s="5"/>
      <c r="R36" s="5"/>
      <c r="S36" s="5"/>
    </row>
    <row r="37" spans="2:19" ht="19.5" customHeight="1">
      <c r="B37" s="12"/>
      <c r="C37" s="31"/>
      <c r="D37" s="32"/>
      <c r="E37" s="34"/>
      <c r="F37" s="34"/>
      <c r="G37" s="34"/>
      <c r="H37" s="34"/>
      <c r="I37" s="34"/>
      <c r="J37" s="44"/>
      <c r="K37" s="15"/>
      <c r="L37" s="5"/>
      <c r="M37" s="5"/>
      <c r="N37" s="5"/>
      <c r="O37" s="5"/>
      <c r="P37" s="5"/>
      <c r="Q37" s="5"/>
      <c r="R37" s="5"/>
      <c r="S37" s="5"/>
    </row>
    <row r="38" spans="2:19" ht="19.5" customHeight="1">
      <c r="B38" s="12"/>
      <c r="C38" s="31"/>
      <c r="D38" s="32"/>
      <c r="E38" s="34"/>
      <c r="F38" s="34"/>
      <c r="G38" s="34"/>
      <c r="H38" s="34"/>
      <c r="I38" s="34"/>
      <c r="J38" s="44"/>
      <c r="K38" s="15"/>
      <c r="L38" s="5"/>
      <c r="M38" s="5"/>
      <c r="N38" s="5"/>
      <c r="O38" s="5"/>
      <c r="P38" s="5"/>
      <c r="Q38" s="5"/>
      <c r="R38" s="5"/>
      <c r="S38" s="5"/>
    </row>
    <row r="39" spans="2:19" ht="19.5" customHeight="1">
      <c r="B39" s="12"/>
      <c r="C39" s="31"/>
      <c r="D39" s="32"/>
      <c r="E39" s="34"/>
      <c r="F39" s="34"/>
      <c r="G39" s="34"/>
      <c r="H39" s="34"/>
      <c r="I39" s="34"/>
      <c r="J39" s="44"/>
      <c r="K39" s="15"/>
      <c r="L39" s="5"/>
      <c r="M39" s="5"/>
      <c r="N39" s="5"/>
      <c r="O39" s="5"/>
      <c r="P39" s="5"/>
      <c r="Q39" s="5"/>
      <c r="R39" s="5"/>
      <c r="S39" s="5"/>
    </row>
    <row r="40" spans="2:19" ht="19.5" customHeight="1">
      <c r="B40" s="12"/>
      <c r="C40" s="31"/>
      <c r="D40" s="32"/>
      <c r="E40" s="34"/>
      <c r="F40" s="34"/>
      <c r="G40" s="34"/>
      <c r="H40" s="34"/>
      <c r="I40" s="34"/>
      <c r="J40" s="44"/>
      <c r="K40" s="15"/>
      <c r="L40" s="5"/>
      <c r="M40" s="5"/>
      <c r="N40" s="5"/>
      <c r="O40" s="5"/>
      <c r="P40" s="5"/>
      <c r="Q40" s="5"/>
      <c r="R40" s="5"/>
      <c r="S40" s="5"/>
    </row>
    <row r="41" spans="2:19" ht="19.5" customHeight="1">
      <c r="B41" s="12"/>
      <c r="C41" s="31"/>
      <c r="D41" s="32"/>
      <c r="E41" s="34"/>
      <c r="F41" s="34"/>
      <c r="G41" s="34"/>
      <c r="H41" s="34"/>
      <c r="I41" s="34"/>
      <c r="J41" s="44"/>
      <c r="K41" s="15"/>
      <c r="L41" s="5"/>
      <c r="M41" s="5"/>
      <c r="N41" s="5"/>
      <c r="O41" s="5"/>
      <c r="P41" s="5"/>
      <c r="Q41" s="5"/>
      <c r="R41" s="5"/>
      <c r="S41" s="5"/>
    </row>
    <row r="42" spans="1:19" ht="19.5" customHeight="1">
      <c r="A42" s="6"/>
      <c r="B42" s="12"/>
      <c r="C42" s="31"/>
      <c r="D42" s="32"/>
      <c r="E42" s="34"/>
      <c r="F42" s="34"/>
      <c r="G42" s="34"/>
      <c r="H42" s="34"/>
      <c r="I42" s="34"/>
      <c r="J42" s="44"/>
      <c r="K42" s="15"/>
      <c r="L42" s="5"/>
      <c r="M42" s="5"/>
      <c r="N42" s="5"/>
      <c r="O42" s="5"/>
      <c r="P42" s="5"/>
      <c r="Q42" s="5"/>
      <c r="R42" s="5"/>
      <c r="S42" s="5"/>
    </row>
    <row r="43" spans="2:19" ht="19.5" customHeight="1">
      <c r="B43" s="12"/>
      <c r="C43" s="35"/>
      <c r="D43" s="32"/>
      <c r="E43" s="34"/>
      <c r="F43" s="34"/>
      <c r="G43" s="34"/>
      <c r="H43" s="34"/>
      <c r="I43" s="34"/>
      <c r="J43" s="44"/>
      <c r="K43" s="15"/>
      <c r="L43" s="5"/>
      <c r="M43" s="5"/>
      <c r="N43" s="5"/>
      <c r="O43" s="5"/>
      <c r="P43" s="5"/>
      <c r="Q43" s="5"/>
      <c r="R43" s="5"/>
      <c r="S43" s="5"/>
    </row>
    <row r="44" spans="2:19" ht="19.5" customHeight="1">
      <c r="B44" s="12"/>
      <c r="C44" s="35"/>
      <c r="D44" s="32"/>
      <c r="E44" s="34"/>
      <c r="F44" s="34"/>
      <c r="G44" s="34"/>
      <c r="H44" s="34"/>
      <c r="I44" s="34"/>
      <c r="J44" s="44"/>
      <c r="K44" s="15"/>
      <c r="L44" s="5"/>
      <c r="M44" s="5"/>
      <c r="N44" s="5"/>
      <c r="O44" s="5"/>
      <c r="P44" s="5"/>
      <c r="Q44" s="5"/>
      <c r="R44" s="5"/>
      <c r="S44" s="5"/>
    </row>
    <row r="45" spans="2:19" ht="19.5" customHeight="1">
      <c r="B45" s="12"/>
      <c r="C45" s="35"/>
      <c r="D45" s="32"/>
      <c r="E45" s="34"/>
      <c r="F45" s="34"/>
      <c r="G45" s="34"/>
      <c r="H45" s="34"/>
      <c r="I45" s="34"/>
      <c r="J45" s="44"/>
      <c r="K45" s="15"/>
      <c r="L45" s="5"/>
      <c r="M45" s="5"/>
      <c r="N45" s="5"/>
      <c r="O45" s="5"/>
      <c r="P45" s="5"/>
      <c r="Q45" s="5"/>
      <c r="R45" s="5"/>
      <c r="S45" s="5"/>
    </row>
    <row r="46" spans="2:19" ht="19.5" customHeight="1">
      <c r="B46" s="12"/>
      <c r="C46" s="35"/>
      <c r="D46" s="32"/>
      <c r="E46" s="34"/>
      <c r="F46" s="34"/>
      <c r="G46" s="34"/>
      <c r="H46" s="34"/>
      <c r="I46" s="34"/>
      <c r="J46" s="44"/>
      <c r="K46" s="15"/>
      <c r="L46" s="5"/>
      <c r="M46" s="5"/>
      <c r="N46" s="5"/>
      <c r="O46" s="5"/>
      <c r="P46" s="5"/>
      <c r="Q46" s="5"/>
      <c r="R46" s="5"/>
      <c r="S46" s="5"/>
    </row>
    <row r="47" spans="2:19" ht="19.5" customHeight="1">
      <c r="B47" s="12"/>
      <c r="C47" s="35"/>
      <c r="D47" s="32"/>
      <c r="E47" s="34"/>
      <c r="F47" s="34"/>
      <c r="G47" s="34"/>
      <c r="H47" s="34"/>
      <c r="I47" s="34"/>
      <c r="J47" s="44"/>
      <c r="K47" s="15"/>
      <c r="L47" s="5"/>
      <c r="M47" s="5"/>
      <c r="N47" s="5"/>
      <c r="O47" s="5"/>
      <c r="P47" s="5"/>
      <c r="Q47" s="5"/>
      <c r="R47" s="5"/>
      <c r="S47" s="5"/>
    </row>
    <row r="48" spans="2:19" ht="19.5" customHeight="1">
      <c r="B48" s="12"/>
      <c r="C48" s="35"/>
      <c r="D48" s="32"/>
      <c r="E48" s="34"/>
      <c r="F48" s="34"/>
      <c r="G48" s="34"/>
      <c r="H48" s="34"/>
      <c r="I48" s="34"/>
      <c r="J48" s="44"/>
      <c r="K48" s="15"/>
      <c r="L48" s="5"/>
      <c r="M48" s="5"/>
      <c r="N48" s="5"/>
      <c r="O48" s="5"/>
      <c r="P48" s="5"/>
      <c r="Q48" s="5"/>
      <c r="R48" s="5"/>
      <c r="S48" s="5"/>
    </row>
    <row r="49" spans="2:19" ht="19.5" customHeight="1">
      <c r="B49" s="12"/>
      <c r="C49" s="35"/>
      <c r="D49" s="32"/>
      <c r="E49" s="34"/>
      <c r="F49" s="34"/>
      <c r="G49" s="34"/>
      <c r="H49" s="34"/>
      <c r="I49" s="34"/>
      <c r="J49" s="44"/>
      <c r="K49" s="15"/>
      <c r="L49" s="5"/>
      <c r="M49" s="5"/>
      <c r="N49" s="5"/>
      <c r="O49" s="5"/>
      <c r="P49" s="5"/>
      <c r="Q49" s="5"/>
      <c r="R49" s="5"/>
      <c r="S49" s="5"/>
    </row>
    <row r="50" spans="2:19" ht="19.5" customHeight="1">
      <c r="B50" s="12"/>
      <c r="C50" s="35"/>
      <c r="D50" s="32"/>
      <c r="E50" s="34"/>
      <c r="F50" s="34"/>
      <c r="G50" s="34"/>
      <c r="H50" s="34"/>
      <c r="I50" s="34"/>
      <c r="J50" s="44"/>
      <c r="K50" s="15"/>
      <c r="L50" s="5"/>
      <c r="M50" s="5"/>
      <c r="N50" s="5"/>
      <c r="O50" s="5"/>
      <c r="P50" s="5"/>
      <c r="Q50" s="5"/>
      <c r="R50" s="5"/>
      <c r="S50" s="5"/>
    </row>
    <row r="51" spans="2:19" ht="19.5" customHeight="1">
      <c r="B51" s="17" t="s">
        <v>4</v>
      </c>
      <c r="C51" s="36">
        <f>SUM(C5:C44)/41</f>
        <v>511.6746341463415</v>
      </c>
      <c r="D51" s="37">
        <f>AVERAGE(D5:D50)</f>
        <v>268.3379380915836</v>
      </c>
      <c r="E51" s="39"/>
      <c r="F51" s="39"/>
      <c r="G51" s="39"/>
      <c r="H51" s="39"/>
      <c r="I51" s="39"/>
      <c r="J51" s="45">
        <f>AVERAGE(J5:J21)</f>
        <v>1066.671568627451</v>
      </c>
      <c r="K51" s="18">
        <f>D51*100/J51</f>
        <v>25.156566086866814</v>
      </c>
      <c r="L51" s="5"/>
      <c r="M51" s="5"/>
      <c r="N51" s="5"/>
      <c r="O51" s="5"/>
      <c r="P51" s="5"/>
      <c r="Q51" s="5"/>
      <c r="R51" s="5"/>
      <c r="S51" s="5"/>
    </row>
    <row r="52" spans="2:19" ht="19.5" customHeight="1">
      <c r="B52" s="7"/>
      <c r="C52" s="8"/>
      <c r="D52" s="1"/>
      <c r="I52" s="10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ht="19.5" customHeight="1">
      <c r="B53" s="7"/>
      <c r="C53" s="8"/>
      <c r="D53" s="1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2:19" ht="19.5" customHeight="1">
      <c r="B54" s="7"/>
      <c r="C54" s="4"/>
      <c r="D54" s="1"/>
      <c r="J54" s="11"/>
      <c r="K54" s="11"/>
      <c r="L54" s="11"/>
      <c r="M54" s="11"/>
      <c r="N54" s="11"/>
      <c r="O54" s="21" t="s">
        <v>10</v>
      </c>
      <c r="P54" s="9" t="s">
        <v>11</v>
      </c>
      <c r="Q54" s="11"/>
      <c r="R54" s="11"/>
      <c r="S54" s="11"/>
    </row>
    <row r="55" spans="2:19" ht="19.5" customHeight="1">
      <c r="B55" s="7"/>
      <c r="C55" s="7"/>
      <c r="D55" s="1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2:19" ht="19.5" customHeight="1">
      <c r="B56" s="9" t="s">
        <v>6</v>
      </c>
      <c r="C56" s="10"/>
      <c r="D56" s="10"/>
      <c r="E56" s="10"/>
      <c r="F56" s="10"/>
      <c r="G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2:19" ht="19.5" customHeight="1">
      <c r="B57" s="9" t="s">
        <v>34</v>
      </c>
      <c r="C57" s="10"/>
      <c r="D57" s="10"/>
      <c r="E57" s="10"/>
      <c r="F57" s="22">
        <v>3909</v>
      </c>
      <c r="G57" s="10" t="s">
        <v>17</v>
      </c>
      <c r="H57" s="11"/>
      <c r="I57" s="11"/>
      <c r="L57" s="11"/>
      <c r="M57" s="11"/>
      <c r="N57" s="11"/>
      <c r="P57" s="10" t="s">
        <v>7</v>
      </c>
      <c r="Q57" s="10"/>
      <c r="R57" s="11" t="s">
        <v>9</v>
      </c>
      <c r="S57" s="11"/>
    </row>
    <row r="58" spans="2:19" ht="19.5" customHeight="1">
      <c r="B58" s="9" t="s">
        <v>21</v>
      </c>
      <c r="C58" s="10"/>
      <c r="D58" s="10"/>
      <c r="E58" s="10"/>
      <c r="F58" s="11">
        <f>C51</f>
        <v>511.6746341463415</v>
      </c>
      <c r="G58" s="11" t="s">
        <v>5</v>
      </c>
      <c r="H58" s="11" t="s">
        <v>18</v>
      </c>
      <c r="I58" s="11"/>
      <c r="L58" s="11"/>
      <c r="M58" s="11"/>
      <c r="N58" s="11"/>
      <c r="P58" s="2" t="s">
        <v>8</v>
      </c>
      <c r="Q58" s="11"/>
      <c r="R58" s="11"/>
      <c r="S58" s="11"/>
    </row>
    <row r="59" spans="2:19" ht="19.5" customHeight="1">
      <c r="B59" s="9" t="s">
        <v>31</v>
      </c>
      <c r="C59" s="10"/>
      <c r="D59" s="10"/>
      <c r="E59" s="10"/>
      <c r="F59" s="11">
        <f>D51</f>
        <v>268.3379380915836</v>
      </c>
      <c r="G59" s="11" t="s">
        <v>3</v>
      </c>
      <c r="H59" s="11" t="s">
        <v>19</v>
      </c>
      <c r="I59" s="11"/>
      <c r="L59" s="11"/>
      <c r="M59" s="11"/>
      <c r="N59" s="11"/>
      <c r="O59" s="11"/>
      <c r="P59" s="11"/>
      <c r="Q59" s="11"/>
      <c r="R59" s="11"/>
      <c r="S59" s="11"/>
    </row>
    <row r="60" spans="2:19" ht="19.5" customHeight="1">
      <c r="B60" s="9" t="s">
        <v>32</v>
      </c>
      <c r="C60" s="10"/>
      <c r="D60" s="10"/>
      <c r="E60" s="10"/>
      <c r="F60" s="11">
        <f>J51</f>
        <v>1066.671568627451</v>
      </c>
      <c r="G60" s="11" t="s">
        <v>3</v>
      </c>
      <c r="H60" s="11"/>
      <c r="I60" s="11"/>
      <c r="L60" s="11"/>
      <c r="M60" s="11"/>
      <c r="N60" s="11"/>
      <c r="O60" s="11"/>
      <c r="P60" s="11"/>
      <c r="Q60" s="11"/>
      <c r="R60" s="11"/>
      <c r="S60" s="11"/>
    </row>
    <row r="61" spans="2:19" ht="19.5" customHeight="1">
      <c r="B61" s="9" t="s">
        <v>33</v>
      </c>
      <c r="C61" s="10"/>
      <c r="D61" s="10"/>
      <c r="E61" s="10"/>
      <c r="F61" s="11">
        <f>D51*100/J51</f>
        <v>25.156566086866814</v>
      </c>
      <c r="G61" s="11" t="s">
        <v>20</v>
      </c>
      <c r="H61" s="11"/>
      <c r="I61" s="11"/>
      <c r="L61" s="11"/>
      <c r="M61" s="11"/>
      <c r="N61" s="11"/>
      <c r="O61" s="11"/>
      <c r="P61" s="11"/>
      <c r="Q61" s="11"/>
      <c r="R61" s="11"/>
      <c r="S61" s="11"/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2013-06-26T06:26:12Z</cp:lastPrinted>
  <dcterms:created xsi:type="dcterms:W3CDTF">2000-12-18T21:24:34Z</dcterms:created>
  <dcterms:modified xsi:type="dcterms:W3CDTF">2020-06-23T06:20:00Z</dcterms:modified>
  <cp:category/>
  <cp:version/>
  <cp:contentType/>
  <cp:contentStatus/>
</cp:coreProperties>
</file>