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Runoff coefficient-P.1" sheetId="1" r:id="rId1"/>
    <sheet name="data P.1" sheetId="2" r:id="rId2"/>
  </sheets>
  <definedNames>
    <definedName name="_xlnm.Print_Area" localSheetId="1">'data P.1'!$A:$IV</definedName>
  </definedNames>
  <calcPr fullCalcOnLoad="1"/>
</workbook>
</file>

<file path=xl/sharedStrings.xml><?xml version="1.0" encoding="utf-8"?>
<sst xmlns="http://schemas.openxmlformats.org/spreadsheetml/2006/main" count="147" uniqueCount="51">
  <si>
    <t>ปี</t>
  </si>
  <si>
    <t>-</t>
  </si>
  <si>
    <t>ปริมาณน้ำฝน</t>
  </si>
  <si>
    <t>อ.เมือง</t>
  </si>
  <si>
    <t>ค่าเฉลี่ย</t>
  </si>
  <si>
    <t>มม.</t>
  </si>
  <si>
    <t>สชป.1</t>
  </si>
  <si>
    <t>อ.แม่ริม</t>
  </si>
  <si>
    <t>อ.แม่แตง</t>
  </si>
  <si>
    <t>อ.เชียงดาว</t>
  </si>
  <si>
    <t>อ.พร้าว</t>
  </si>
  <si>
    <t>อ.สันทราย</t>
  </si>
  <si>
    <t>เฉลี่ย</t>
  </si>
  <si>
    <t>ล้านลบม.</t>
  </si>
  <si>
    <t>วิธีการคำนวณหา Runoff  coefficient</t>
  </si>
  <si>
    <t>หัวงานแม่แตง</t>
  </si>
  <si>
    <t>หัวงานแม่แฝก</t>
  </si>
  <si>
    <t>ปริมาณน้ำเฉลี่ย(ล้าน)*1000</t>
  </si>
  <si>
    <t>พื้นที่รับน้ำ</t>
  </si>
  <si>
    <t>* 100 / ฝนเฉลี่ย</t>
  </si>
  <si>
    <t>สูตร</t>
  </si>
  <si>
    <t>Runoff coefficient</t>
  </si>
  <si>
    <t>ตร.กม.</t>
  </si>
  <si>
    <t>(  D A  )</t>
  </si>
  <si>
    <t>(Runoff)</t>
  </si>
  <si>
    <t>(RunoFf*1000/DA.)</t>
  </si>
  <si>
    <t>%</t>
  </si>
  <si>
    <t xml:space="preserve">พื้นที่รับน้ำที่สถานี  P.1          </t>
  </si>
  <si>
    <t xml:space="preserve">มีปริมาณน้ำเฉลี่ยทั้งปี            </t>
  </si>
  <si>
    <t xml:space="preserve">เฉลี่ยเป็นความสูงฝน                  </t>
  </si>
  <si>
    <t xml:space="preserve">ฝนที่ตกเฉลี่ยในพื้นที่  ต่อปี      </t>
  </si>
  <si>
    <t xml:space="preserve">ดังนั้น Runoff coefficient      </t>
  </si>
  <si>
    <t>0-7391</t>
  </si>
  <si>
    <t>0-7013</t>
  </si>
  <si>
    <t>0-7062</t>
  </si>
  <si>
    <t>*</t>
  </si>
  <si>
    <t>0-7112</t>
  </si>
  <si>
    <t>0-7132</t>
  </si>
  <si>
    <t>0-7520</t>
  </si>
  <si>
    <t>0-7480</t>
  </si>
  <si>
    <t>0-7122</t>
  </si>
  <si>
    <t>0-7042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</si>
  <si>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</si>
  <si>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</si>
  <si>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</si>
  <si>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</si>
  <si>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 Runoff  coefficient สถานี P.1 แม่น้ำปิง อ.เมือง จ.เชียงใหม่</t>
  </si>
  <si>
    <t xml:space="preserve">การเกิดน้ำท่า </t>
  </si>
  <si>
    <t xml:space="preserve">ปริมาณน้ำคิดเป็นความสูง / พื้นที่รับน้ำ            </t>
  </si>
  <si>
    <t xml:space="preserve">ฝนที่ตกเฉลี่ยในลุ่มน้ำต่อปี   </t>
  </si>
  <si>
    <t xml:space="preserve">ดังนั้น Runoff coefficient       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</si>
</sst>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</numFmts>
  <fonts count="14">
    <font>
      <sz val="14"/>
      <name val="Cordia New"/>
      <family val="0"/>
    </font>
    <font>
      <sz val="8"/>
      <name val="Cordia New"/>
      <family val="0"/>
    </font>
    <font>
      <sz val="12"/>
      <name val="Cordia New"/>
      <family val="2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sz val="14"/>
      <color indexed="10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  <font>
      <b/>
      <sz val="16"/>
      <name val="TH SarabunPSK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187" fontId="0" fillId="0" borderId="3" xfId="0" applyNumberFormat="1" applyFont="1" applyBorder="1" applyAlignment="1">
      <alignment horizontal="center" vertical="center"/>
    </xf>
    <xf numFmtId="187" fontId="0" fillId="0" borderId="4" xfId="0" applyNumberFormat="1" applyFont="1" applyBorder="1" applyAlignment="1">
      <alignment horizontal="center" vertical="center"/>
    </xf>
    <xf numFmtId="187" fontId="0" fillId="0" borderId="5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187" fontId="0" fillId="0" borderId="7" xfId="0" applyNumberFormat="1" applyFont="1" applyBorder="1" applyAlignment="1">
      <alignment horizontal="center" vertical="center"/>
    </xf>
    <xf numFmtId="187" fontId="0" fillId="0" borderId="8" xfId="0" applyNumberFormat="1" applyFont="1" applyBorder="1" applyAlignment="1">
      <alignment horizontal="center" vertical="center"/>
    </xf>
    <xf numFmtId="187" fontId="0" fillId="0" borderId="9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horizontal="center" vertical="center"/>
    </xf>
    <xf numFmtId="187" fontId="0" fillId="0" borderId="13" xfId="0" applyNumberFormat="1" applyFont="1" applyBorder="1" applyAlignment="1">
      <alignment horizontal="center" vertical="center"/>
    </xf>
    <xf numFmtId="187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6" fillId="2" borderId="15" xfId="0" applyNumberFormat="1" applyFont="1" applyFill="1" applyBorder="1" applyAlignment="1" applyProtection="1">
      <alignment horizontal="center" vertical="center"/>
      <protection/>
    </xf>
    <xf numFmtId="1" fontId="6" fillId="2" borderId="16" xfId="0" applyNumberFormat="1" applyFont="1" applyFill="1" applyBorder="1" applyAlignment="1" applyProtection="1">
      <alignment horizontal="center" vertical="center"/>
      <protection/>
    </xf>
    <xf numFmtId="1" fontId="6" fillId="2" borderId="17" xfId="0" applyNumberFormat="1" applyFont="1" applyFill="1" applyBorder="1" applyAlignment="1" applyProtection="1">
      <alignment horizontal="center" vertical="center"/>
      <protection/>
    </xf>
    <xf numFmtId="1" fontId="6" fillId="2" borderId="16" xfId="0" applyNumberFormat="1" applyFont="1" applyFill="1" applyBorder="1" applyAlignment="1">
      <alignment horizontal="center" vertical="center"/>
    </xf>
    <xf numFmtId="2" fontId="0" fillId="3" borderId="15" xfId="0" applyNumberFormat="1" applyFont="1" applyFill="1" applyBorder="1" applyAlignment="1">
      <alignment horizontal="center" vertical="center"/>
    </xf>
    <xf numFmtId="2" fontId="0" fillId="3" borderId="16" xfId="0" applyNumberFormat="1" applyFont="1" applyFill="1" applyBorder="1" applyAlignment="1">
      <alignment horizontal="center" vertical="center"/>
    </xf>
    <xf numFmtId="2" fontId="0" fillId="3" borderId="17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8" fillId="0" borderId="0" xfId="0" applyNumberFormat="1" applyFont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0" fillId="3" borderId="2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1" fontId="6" fillId="2" borderId="20" xfId="0" applyNumberFormat="1" applyFont="1" applyFill="1" applyBorder="1" applyAlignment="1" applyProtection="1">
      <alignment horizontal="center" vertical="center"/>
      <protection/>
    </xf>
    <xf numFmtId="0" fontId="0" fillId="3" borderId="21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187" fontId="0" fillId="0" borderId="15" xfId="0" applyNumberFormat="1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>
      <alignment horizontal="center" vertical="center"/>
    </xf>
    <xf numFmtId="187" fontId="0" fillId="0" borderId="16" xfId="0" applyNumberFormat="1" applyFont="1" applyBorder="1" applyAlignment="1" applyProtection="1">
      <alignment horizontal="center" vertical="center"/>
      <protection/>
    </xf>
    <xf numFmtId="2" fontId="0" fillId="0" borderId="16" xfId="0" applyNumberFormat="1" applyFont="1" applyBorder="1" applyAlignment="1">
      <alignment horizontal="center" vertical="center"/>
    </xf>
    <xf numFmtId="187" fontId="0" fillId="0" borderId="17" xfId="0" applyNumberFormat="1" applyFont="1" applyBorder="1" applyAlignment="1" applyProtection="1">
      <alignment horizontal="center" vertical="center"/>
      <protection/>
    </xf>
    <xf numFmtId="187" fontId="0" fillId="0" borderId="16" xfId="0" applyNumberFormat="1" applyFont="1" applyBorder="1" applyAlignment="1">
      <alignment horizontal="center" vertical="center"/>
    </xf>
    <xf numFmtId="187" fontId="0" fillId="0" borderId="20" xfId="0" applyNumberFormat="1" applyFont="1" applyBorder="1" applyAlignment="1" applyProtection="1">
      <alignment horizontal="center" vertical="center"/>
      <protection/>
    </xf>
    <xf numFmtId="2" fontId="0" fillId="0" borderId="22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87" fontId="3" fillId="4" borderId="1" xfId="0" applyNumberFormat="1" applyFont="1" applyFill="1" applyBorder="1" applyAlignment="1" applyProtection="1">
      <alignment horizontal="center" vertical="center"/>
      <protection/>
    </xf>
    <xf numFmtId="2" fontId="3" fillId="4" borderId="1" xfId="0" applyNumberFormat="1" applyFont="1" applyFill="1" applyBorder="1" applyAlignment="1">
      <alignment horizontal="center" vertical="center"/>
    </xf>
    <xf numFmtId="187" fontId="3" fillId="4" borderId="25" xfId="0" applyNumberFormat="1" applyFont="1" applyFill="1" applyBorder="1" applyAlignment="1">
      <alignment horizontal="center" vertical="center"/>
    </xf>
    <xf numFmtId="187" fontId="3" fillId="4" borderId="26" xfId="0" applyNumberFormat="1" applyFont="1" applyFill="1" applyBorder="1" applyAlignment="1">
      <alignment horizontal="center" vertical="center"/>
    </xf>
    <xf numFmtId="187" fontId="3" fillId="4" borderId="27" xfId="0" applyNumberFormat="1" applyFont="1" applyFill="1" applyBorder="1" applyAlignment="1">
      <alignment horizontal="center" vertical="center"/>
    </xf>
    <xf numFmtId="2" fontId="3" fillId="4" borderId="28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3" borderId="2" xfId="0" applyFont="1" applyFill="1" applyBorder="1" applyAlignment="1">
      <alignment vertical="center"/>
    </xf>
    <xf numFmtId="2" fontId="7" fillId="0" borderId="18" xfId="0" applyNumberFormat="1" applyFont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P.1 แม่น้ำปิง อ.เมือง จ.เชียงใหม่
พื้นที่รับน้ำ 6,350 ตารางกิโลเมตร</a:t>
            </a:r>
          </a:p>
        </c:rich>
      </c:tx>
      <c:layout>
        <c:manualLayout>
          <c:xMode val="factor"/>
          <c:yMode val="factor"/>
          <c:x val="0.0125"/>
          <c:y val="0.0167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21475"/>
          <c:w val="0.85575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P.1'!$M$5:$M$72</c:f>
              <c:numCache>
                <c:ptCount val="66"/>
                <c:pt idx="0">
                  <c:v>1193.3142857142855</c:v>
                </c:pt>
                <c:pt idx="1">
                  <c:v>1263.1714285714284</c:v>
                </c:pt>
                <c:pt idx="2">
                  <c:v>1058.0285714285715</c:v>
                </c:pt>
                <c:pt idx="3">
                  <c:v>1342.0714285714287</c:v>
                </c:pt>
                <c:pt idx="4">
                  <c:v>1456.1714285714286</c:v>
                </c:pt>
                <c:pt idx="5">
                  <c:v>1166.4285714285713</c:v>
                </c:pt>
                <c:pt idx="6">
                  <c:v>1146.2666666666667</c:v>
                </c:pt>
                <c:pt idx="7">
                  <c:v>1112.3500000000001</c:v>
                </c:pt>
                <c:pt idx="8">
                  <c:v>1236.0285714285712</c:v>
                </c:pt>
                <c:pt idx="9">
                  <c:v>1399.6000000000001</c:v>
                </c:pt>
                <c:pt idx="10">
                  <c:v>1076.9142857142858</c:v>
                </c:pt>
                <c:pt idx="11">
                  <c:v>1328.3857142857141</c:v>
                </c:pt>
                <c:pt idx="12">
                  <c:v>1085.357142857143</c:v>
                </c:pt>
                <c:pt idx="13">
                  <c:v>1142.4428571428573</c:v>
                </c:pt>
                <c:pt idx="14">
                  <c:v>1036.1571428571428</c:v>
                </c:pt>
                <c:pt idx="15">
                  <c:v>1299.4857142857143</c:v>
                </c:pt>
                <c:pt idx="16">
                  <c:v>1095.9714285714285</c:v>
                </c:pt>
                <c:pt idx="17">
                  <c:v>1246.1200000000001</c:v>
                </c:pt>
                <c:pt idx="18">
                  <c:v>1526.6714285714286</c:v>
                </c:pt>
                <c:pt idx="19">
                  <c:v>1387.2</c:v>
                </c:pt>
                <c:pt idx="20">
                  <c:v>1189.5249999999999</c:v>
                </c:pt>
                <c:pt idx="21">
                  <c:v>1289.3999999999999</c:v>
                </c:pt>
                <c:pt idx="22">
                  <c:v>1218.8</c:v>
                </c:pt>
                <c:pt idx="23">
                  <c:v>1323.95</c:v>
                </c:pt>
                <c:pt idx="24">
                  <c:v>962.8</c:v>
                </c:pt>
                <c:pt idx="25">
                  <c:v>1240.4875</c:v>
                </c:pt>
                <c:pt idx="26">
                  <c:v>1173.0777777777778</c:v>
                </c:pt>
                <c:pt idx="27">
                  <c:v>926.4111111111112</c:v>
                </c:pt>
                <c:pt idx="28">
                  <c:v>997.7125</c:v>
                </c:pt>
                <c:pt idx="29">
                  <c:v>1278.4222222222222</c:v>
                </c:pt>
                <c:pt idx="30">
                  <c:v>915.0333333333334</c:v>
                </c:pt>
                <c:pt idx="31">
                  <c:v>962.0875000000001</c:v>
                </c:pt>
                <c:pt idx="32">
                  <c:v>1028.5249999999999</c:v>
                </c:pt>
                <c:pt idx="33">
                  <c:v>1068.322222222222</c:v>
                </c:pt>
                <c:pt idx="34">
                  <c:v>1066.8777777777775</c:v>
                </c:pt>
                <c:pt idx="35">
                  <c:v>1014.9999999999999</c:v>
                </c:pt>
                <c:pt idx="36">
                  <c:v>1128.2</c:v>
                </c:pt>
                <c:pt idx="37">
                  <c:v>1019.9444444444445</c:v>
                </c:pt>
                <c:pt idx="38">
                  <c:v>1052.1222222222223</c:v>
                </c:pt>
                <c:pt idx="39">
                  <c:v>1016.3444444444444</c:v>
                </c:pt>
                <c:pt idx="40">
                  <c:v>950.25</c:v>
                </c:pt>
                <c:pt idx="41">
                  <c:v>1052.0500000000002</c:v>
                </c:pt>
                <c:pt idx="42">
                  <c:v>1140.7</c:v>
                </c:pt>
                <c:pt idx="43">
                  <c:v>1216.5222222222221</c:v>
                </c:pt>
                <c:pt idx="44">
                  <c:v>1112.3375</c:v>
                </c:pt>
                <c:pt idx="45">
                  <c:v>988.8714285714285</c:v>
                </c:pt>
                <c:pt idx="46">
                  <c:v>826.5999999999999</c:v>
                </c:pt>
                <c:pt idx="47">
                  <c:v>1297.7183333333332</c:v>
                </c:pt>
                <c:pt idx="48">
                  <c:v>1067.8955555555553</c:v>
                </c:pt>
                <c:pt idx="49">
                  <c:v>1156.22375</c:v>
                </c:pt>
                <c:pt idx="50">
                  <c:v>1370.2222222222222</c:v>
                </c:pt>
                <c:pt idx="51">
                  <c:v>875.4499999999999</c:v>
                </c:pt>
                <c:pt idx="52">
                  <c:v>1125.9985714285715</c:v>
                </c:pt>
                <c:pt idx="53">
                  <c:v>1401.7414285714287</c:v>
                </c:pt>
                <c:pt idx="54">
                  <c:v>1230.02</c:v>
                </c:pt>
                <c:pt idx="55">
                  <c:v>1172.8285714285714</c:v>
                </c:pt>
                <c:pt idx="56">
                  <c:v>1095.257142857143</c:v>
                </c:pt>
                <c:pt idx="57">
                  <c:v>941.6999999999999</c:v>
                </c:pt>
                <c:pt idx="58">
                  <c:v>1126.43</c:v>
                </c:pt>
                <c:pt idx="59">
                  <c:v>1351.1499999999999</c:v>
                </c:pt>
                <c:pt idx="60">
                  <c:v>968.0714285714284</c:v>
                </c:pt>
                <c:pt idx="61">
                  <c:v>1151.42</c:v>
                </c:pt>
                <c:pt idx="62">
                  <c:v>936.6125</c:v>
                </c:pt>
                <c:pt idx="63">
                  <c:v>713.4578571428573</c:v>
                </c:pt>
                <c:pt idx="64">
                  <c:v>1205.8433333333335</c:v>
                </c:pt>
              </c:numCache>
            </c:numRef>
          </c:xVal>
          <c:yVal>
            <c:numRef>
              <c:f>'data P.1'!$C$5:$C$72</c:f>
              <c:numCache>
                <c:ptCount val="66"/>
                <c:pt idx="0">
                  <c:v>362.50866141732286</c:v>
                </c:pt>
                <c:pt idx="1">
                  <c:v>373.17952755905515</c:v>
                </c:pt>
                <c:pt idx="2">
                  <c:v>249.8456692913386</c:v>
                </c:pt>
                <c:pt idx="3">
                  <c:v>290.28188976377953</c:v>
                </c:pt>
                <c:pt idx="4">
                  <c:v>358.0204724409449</c:v>
                </c:pt>
                <c:pt idx="5">
                  <c:v>219.81574803149607</c:v>
                </c:pt>
                <c:pt idx="6">
                  <c:v>169.9007874015748</c:v>
                </c:pt>
                <c:pt idx="7">
                  <c:v>262.00629921259844</c:v>
                </c:pt>
                <c:pt idx="8">
                  <c:v>195.17952755905512</c:v>
                </c:pt>
                <c:pt idx="9">
                  <c:v>320.6582677165354</c:v>
                </c:pt>
                <c:pt idx="10">
                  <c:v>192.4220472440945</c:v>
                </c:pt>
                <c:pt idx="11">
                  <c:v>309.95905511811026</c:v>
                </c:pt>
                <c:pt idx="12">
                  <c:v>317.2755905511811</c:v>
                </c:pt>
                <c:pt idx="13">
                  <c:v>277.23307086614176</c:v>
                </c:pt>
                <c:pt idx="14">
                  <c:v>236.2755905511811</c:v>
                </c:pt>
                <c:pt idx="15">
                  <c:v>281.80787401574804</c:v>
                </c:pt>
                <c:pt idx="16">
                  <c:v>228.18582677165355</c:v>
                </c:pt>
                <c:pt idx="17">
                  <c:v>277.55433070866144</c:v>
                </c:pt>
                <c:pt idx="18">
                  <c:v>544.3070866141733</c:v>
                </c:pt>
                <c:pt idx="19">
                  <c:v>603.5590551181102</c:v>
                </c:pt>
                <c:pt idx="20">
                  <c:v>311.28188976377953</c:v>
                </c:pt>
                <c:pt idx="21">
                  <c:v>669.9700787401575</c:v>
                </c:pt>
                <c:pt idx="22">
                  <c:v>370.0740157480315</c:v>
                </c:pt>
                <c:pt idx="23">
                  <c:v>585.9165354330709</c:v>
                </c:pt>
                <c:pt idx="24">
                  <c:v>255.27716535433072</c:v>
                </c:pt>
                <c:pt idx="25">
                  <c:v>303.251968503937</c:v>
                </c:pt>
                <c:pt idx="26">
                  <c:v>441.21259842519686</c:v>
                </c:pt>
                <c:pt idx="27">
                  <c:v>170.15748031496062</c:v>
                </c:pt>
                <c:pt idx="28">
                  <c:v>265.3291338582677</c:v>
                </c:pt>
                <c:pt idx="29">
                  <c:v>363.1196850393701</c:v>
                </c:pt>
                <c:pt idx="30">
                  <c:v>170.27086614173228</c:v>
                </c:pt>
                <c:pt idx="31">
                  <c:v>196.5984251968504</c:v>
                </c:pt>
                <c:pt idx="32">
                  <c:v>221.9748031496063</c:v>
                </c:pt>
                <c:pt idx="33">
                  <c:v>220.31338582677165</c:v>
                </c:pt>
                <c:pt idx="34">
                  <c:v>202.4992125984252</c:v>
                </c:pt>
                <c:pt idx="35">
                  <c:v>190.40314960629922</c:v>
                </c:pt>
                <c:pt idx="36">
                  <c:v>255.16850393700787</c:v>
                </c:pt>
                <c:pt idx="37">
                  <c:v>202.58897637795275</c:v>
                </c:pt>
                <c:pt idx="38">
                  <c:v>168.0708661417323</c:v>
                </c:pt>
                <c:pt idx="39">
                  <c:v>116.63149606299213</c:v>
                </c:pt>
                <c:pt idx="40">
                  <c:v>115.62047244094488</c:v>
                </c:pt>
                <c:pt idx="41">
                  <c:v>106.79842519685039</c:v>
                </c:pt>
                <c:pt idx="42">
                  <c:v>373.84251968503935</c:v>
                </c:pt>
                <c:pt idx="43">
                  <c:v>330.0897637795276</c:v>
                </c:pt>
                <c:pt idx="44">
                  <c:v>219.77574803149605</c:v>
                </c:pt>
                <c:pt idx="45">
                  <c:v>155.32866141732285</c:v>
                </c:pt>
                <c:pt idx="46">
                  <c:v>76.82535433070866</c:v>
                </c:pt>
                <c:pt idx="47">
                  <c:v>154.48267716535432</c:v>
                </c:pt>
                <c:pt idx="48">
                  <c:v>190.94803149606298</c:v>
                </c:pt>
                <c:pt idx="49">
                  <c:v>219.25511811023622</c:v>
                </c:pt>
                <c:pt idx="50">
                  <c:v>290.94377952755906</c:v>
                </c:pt>
                <c:pt idx="51">
                  <c:v>154.38929133858267</c:v>
                </c:pt>
                <c:pt idx="52">
                  <c:v>285.201093543307</c:v>
                </c:pt>
                <c:pt idx="53">
                  <c:v>415.5766525984252</c:v>
                </c:pt>
                <c:pt idx="54">
                  <c:v>351.496062992126</c:v>
                </c:pt>
                <c:pt idx="55">
                  <c:v>198.5998563779528</c:v>
                </c:pt>
                <c:pt idx="56">
                  <c:v>211.71020598425199</c:v>
                </c:pt>
                <c:pt idx="57">
                  <c:v>128.67874015748032</c:v>
                </c:pt>
                <c:pt idx="58">
                  <c:v>216.48188976377952</c:v>
                </c:pt>
                <c:pt idx="59">
                  <c:v>478.1803237795276</c:v>
                </c:pt>
                <c:pt idx="60">
                  <c:v>142.92125984251967</c:v>
                </c:pt>
                <c:pt idx="61">
                  <c:v>157.93228346456692</c:v>
                </c:pt>
                <c:pt idx="62">
                  <c:v>137.7244094488189</c:v>
                </c:pt>
                <c:pt idx="63">
                  <c:v>52.426975748031495</c:v>
                </c:pt>
                <c:pt idx="64">
                  <c:v>118.14934677165354</c:v>
                </c:pt>
              </c:numCache>
            </c:numRef>
          </c:yVal>
          <c:smooth val="0"/>
        </c:ser>
        <c:axId val="40754415"/>
        <c:axId val="31245416"/>
      </c:scatterChart>
      <c:valAx>
        <c:axId val="40754415"/>
        <c:scaling>
          <c:orientation val="minMax"/>
          <c:max val="18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31245416"/>
        <c:crosses val="autoZero"/>
        <c:crossBetween val="midCat"/>
        <c:dispUnits/>
        <c:majorUnit val="300"/>
      </c:valAx>
      <c:valAx>
        <c:axId val="31245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0754415"/>
        <c:crossesAt val="300"/>
        <c:crossBetween val="midCat"/>
        <c:dispUnits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79</xdr:row>
      <xdr:rowOff>28575</xdr:rowOff>
    </xdr:from>
    <xdr:to>
      <xdr:col>13</xdr:col>
      <xdr:colOff>295275</xdr:colOff>
      <xdr:row>79</xdr:row>
      <xdr:rowOff>28575</xdr:rowOff>
    </xdr:to>
    <xdr:sp>
      <xdr:nvSpPr>
        <xdr:cNvPr id="1" name="Line 3"/>
        <xdr:cNvSpPr>
          <a:spLocks/>
        </xdr:cNvSpPr>
      </xdr:nvSpPr>
      <xdr:spPr>
        <a:xfrm>
          <a:off x="6724650" y="196596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57150</xdr:colOff>
      <xdr:row>77</xdr:row>
      <xdr:rowOff>152400</xdr:rowOff>
    </xdr:from>
    <xdr:to>
      <xdr:col>11</xdr:col>
      <xdr:colOff>180975</xdr:colOff>
      <xdr:row>81</xdr:row>
      <xdr:rowOff>76200</xdr:rowOff>
    </xdr:to>
    <xdr:sp>
      <xdr:nvSpPr>
        <xdr:cNvPr id="2" name="AutoShape 4"/>
        <xdr:cNvSpPr>
          <a:spLocks/>
        </xdr:cNvSpPr>
      </xdr:nvSpPr>
      <xdr:spPr>
        <a:xfrm>
          <a:off x="6619875" y="19288125"/>
          <a:ext cx="123825" cy="914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504825</xdr:colOff>
      <xdr:row>77</xdr:row>
      <xdr:rowOff>0</xdr:rowOff>
    </xdr:from>
    <xdr:to>
      <xdr:col>15</xdr:col>
      <xdr:colOff>400050</xdr:colOff>
      <xdr:row>83</xdr:row>
      <xdr:rowOff>57150</xdr:rowOff>
    </xdr:to>
    <xdr:sp>
      <xdr:nvSpPr>
        <xdr:cNvPr id="3" name="Rectangle 6"/>
        <xdr:cNvSpPr>
          <a:spLocks/>
        </xdr:cNvSpPr>
      </xdr:nvSpPr>
      <xdr:spPr>
        <a:xfrm>
          <a:off x="6553200" y="19135725"/>
          <a:ext cx="2628900" cy="1543050"/>
        </a:xfrm>
        <a:prstGeom prst="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219075</xdr:colOff>
      <xdr:row>77</xdr:row>
      <xdr:rowOff>123825</xdr:rowOff>
    </xdr:from>
    <xdr:to>
      <xdr:col>13</xdr:col>
      <xdr:colOff>504825</xdr:colOff>
      <xdr:row>81</xdr:row>
      <xdr:rowOff>47625</xdr:rowOff>
    </xdr:to>
    <xdr:sp>
      <xdr:nvSpPr>
        <xdr:cNvPr id="4" name="AutoShape 9"/>
        <xdr:cNvSpPr>
          <a:spLocks/>
        </xdr:cNvSpPr>
      </xdr:nvSpPr>
      <xdr:spPr>
        <a:xfrm flipH="1">
          <a:off x="7810500" y="19259550"/>
          <a:ext cx="285750" cy="914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tabSelected="1" workbookViewId="0" topLeftCell="A1">
      <pane xSplit="1" ySplit="3" topLeftCell="B6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73" sqref="U73"/>
    </sheetView>
  </sheetViews>
  <sheetFormatPr defaultColWidth="9.140625" defaultRowHeight="21.75"/>
  <cols>
    <col min="1" max="1" width="6.8515625" style="2" customWidth="1"/>
    <col min="2" max="2" width="11.7109375" style="2" customWidth="1"/>
    <col min="3" max="3" width="13.28125" style="4" customWidth="1"/>
    <col min="4" max="7" width="7.7109375" style="2" customWidth="1"/>
    <col min="8" max="8" width="8.7109375" style="2" customWidth="1"/>
    <col min="9" max="9" width="9.57421875" style="2" customWidth="1"/>
    <col min="10" max="10" width="9.7109375" style="2" customWidth="1"/>
    <col min="11" max="13" width="7.7109375" style="2" customWidth="1"/>
    <col min="14" max="14" width="11.57421875" style="2" customWidth="1"/>
    <col min="15" max="22" width="6.28125" style="2" customWidth="1"/>
    <col min="23" max="46" width="9.140625" style="2" customWidth="1"/>
    <col min="47" max="47" width="9.140625" style="3" customWidth="1"/>
    <col min="48" max="48" width="9.140625" style="4" customWidth="1"/>
    <col min="49" max="57" width="9.140625" style="3" customWidth="1"/>
    <col min="58" max="59" width="9.140625" style="4" customWidth="1"/>
    <col min="60" max="84" width="9.140625" style="3" customWidth="1"/>
    <col min="85" max="16384" width="9.140625" style="2" customWidth="1"/>
  </cols>
  <sheetData>
    <row r="1" spans="1:14" ht="24.75" customHeight="1">
      <c r="A1" s="66" t="s">
        <v>46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59" ht="19.5" customHeight="1">
      <c r="A2" s="67" t="s">
        <v>0</v>
      </c>
      <c r="B2" s="46" t="s">
        <v>42</v>
      </c>
      <c r="C2" s="46" t="s">
        <v>43</v>
      </c>
      <c r="D2" s="70" t="s">
        <v>2</v>
      </c>
      <c r="E2" s="71"/>
      <c r="F2" s="71"/>
      <c r="G2" s="71"/>
      <c r="H2" s="71"/>
      <c r="I2" s="71"/>
      <c r="J2" s="71"/>
      <c r="K2" s="71"/>
      <c r="L2" s="71"/>
      <c r="M2" s="71"/>
      <c r="N2" s="42" t="s">
        <v>26</v>
      </c>
      <c r="O2" s="5"/>
      <c r="P2" s="5"/>
      <c r="Q2" s="5"/>
      <c r="R2" s="5"/>
      <c r="S2" s="5"/>
      <c r="T2" s="5"/>
      <c r="U2" s="5"/>
      <c r="V2" s="5"/>
      <c r="AU2" s="34"/>
      <c r="AV2" s="11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</row>
    <row r="3" spans="1:59" ht="19.5" customHeight="1">
      <c r="A3" s="68"/>
      <c r="B3" s="47" t="s">
        <v>44</v>
      </c>
      <c r="C3" s="47" t="s">
        <v>45</v>
      </c>
      <c r="D3" s="1" t="s">
        <v>6</v>
      </c>
      <c r="E3" s="1" t="s">
        <v>3</v>
      </c>
      <c r="F3" s="1" t="s">
        <v>7</v>
      </c>
      <c r="G3" s="1" t="s">
        <v>8</v>
      </c>
      <c r="H3" s="1" t="s">
        <v>9</v>
      </c>
      <c r="I3" s="1" t="s">
        <v>15</v>
      </c>
      <c r="J3" s="1" t="s">
        <v>16</v>
      </c>
      <c r="K3" s="1" t="s">
        <v>10</v>
      </c>
      <c r="L3" s="1" t="s">
        <v>11</v>
      </c>
      <c r="M3" s="64" t="s">
        <v>4</v>
      </c>
      <c r="N3" s="43" t="s">
        <v>47</v>
      </c>
      <c r="O3" s="5"/>
      <c r="P3" s="5"/>
      <c r="Q3" s="5"/>
      <c r="R3" s="5"/>
      <c r="S3" s="5"/>
      <c r="T3" s="5"/>
      <c r="U3" s="5"/>
      <c r="V3" s="5"/>
      <c r="AU3" s="34"/>
      <c r="AV3" s="11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</row>
    <row r="4" spans="1:59" ht="19.5" customHeight="1">
      <c r="A4" s="69"/>
      <c r="B4" s="45" t="s">
        <v>13</v>
      </c>
      <c r="C4" s="44" t="s">
        <v>5</v>
      </c>
      <c r="D4" s="6" t="s">
        <v>32</v>
      </c>
      <c r="E4" s="6" t="s">
        <v>33</v>
      </c>
      <c r="F4" s="6" t="s">
        <v>34</v>
      </c>
      <c r="G4" s="6" t="s">
        <v>36</v>
      </c>
      <c r="H4" s="6" t="s">
        <v>37</v>
      </c>
      <c r="I4" s="6" t="s">
        <v>38</v>
      </c>
      <c r="J4" s="6" t="s">
        <v>39</v>
      </c>
      <c r="K4" s="6" t="s">
        <v>40</v>
      </c>
      <c r="L4" s="6" t="s">
        <v>41</v>
      </c>
      <c r="M4" s="33" t="s">
        <v>5</v>
      </c>
      <c r="N4" s="65"/>
      <c r="O4" s="5"/>
      <c r="P4" s="5"/>
      <c r="Q4" s="5"/>
      <c r="R4" s="5"/>
      <c r="S4" s="5"/>
      <c r="T4" s="5"/>
      <c r="U4" s="5"/>
      <c r="V4" s="5"/>
      <c r="AU4" s="34"/>
      <c r="AV4" s="11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</row>
    <row r="5" spans="1:59" ht="19.5" customHeight="1">
      <c r="A5" s="26">
        <v>2495</v>
      </c>
      <c r="B5" s="48">
        <v>2301.93</v>
      </c>
      <c r="C5" s="49">
        <f>B5*1000/6350</f>
        <v>362.50866141732286</v>
      </c>
      <c r="D5" s="7" t="s">
        <v>1</v>
      </c>
      <c r="E5" s="8">
        <v>1195.5</v>
      </c>
      <c r="F5" s="8">
        <v>1216.7</v>
      </c>
      <c r="G5" s="8">
        <v>1333.1</v>
      </c>
      <c r="H5" s="8">
        <v>1059.4</v>
      </c>
      <c r="I5" s="8" t="s">
        <v>1</v>
      </c>
      <c r="J5" s="8">
        <v>1185.1</v>
      </c>
      <c r="K5" s="8">
        <v>1204.9</v>
      </c>
      <c r="L5" s="9">
        <v>1158.5</v>
      </c>
      <c r="M5" s="10">
        <f>AVERAGE(D5:L5)</f>
        <v>1193.3142857142855</v>
      </c>
      <c r="N5" s="30">
        <f aca="true" t="shared" si="0" ref="N5:N64">C5*100/M5</f>
        <v>30.378305678318018</v>
      </c>
      <c r="O5" s="11"/>
      <c r="P5" s="11"/>
      <c r="Q5" s="11"/>
      <c r="R5" s="11"/>
      <c r="S5" s="11"/>
      <c r="T5" s="11"/>
      <c r="U5" s="11"/>
      <c r="V5" s="11"/>
      <c r="AU5" s="5"/>
      <c r="AV5" s="11"/>
      <c r="AW5" s="5"/>
      <c r="AX5" s="5"/>
      <c r="AY5" s="5"/>
      <c r="AZ5" s="5"/>
      <c r="BA5" s="5"/>
      <c r="BB5" s="5"/>
      <c r="BC5" s="5"/>
      <c r="BD5" s="5"/>
      <c r="BE5" s="5"/>
      <c r="BF5" s="11"/>
      <c r="BG5" s="11"/>
    </row>
    <row r="6" spans="1:59" ht="19.5" customHeight="1">
      <c r="A6" s="27">
        <v>2496</v>
      </c>
      <c r="B6" s="50">
        <v>2369.69</v>
      </c>
      <c r="C6" s="51">
        <f>B6*1000/6350</f>
        <v>373.17952755905515</v>
      </c>
      <c r="D6" s="12" t="s">
        <v>1</v>
      </c>
      <c r="E6" s="13">
        <v>1780.4</v>
      </c>
      <c r="F6" s="13">
        <v>1045.9</v>
      </c>
      <c r="G6" s="13">
        <v>1210.4</v>
      </c>
      <c r="H6" s="13">
        <v>954.8</v>
      </c>
      <c r="I6" s="13" t="s">
        <v>1</v>
      </c>
      <c r="J6" s="13">
        <v>1193.8</v>
      </c>
      <c r="K6" s="13">
        <v>1108.6</v>
      </c>
      <c r="L6" s="14">
        <v>1548.3</v>
      </c>
      <c r="M6" s="15">
        <f aca="true" t="shared" si="1" ref="M6:M56">AVERAGE(D6:L6)</f>
        <v>1263.1714285714284</v>
      </c>
      <c r="N6" s="31">
        <f t="shared" si="0"/>
        <v>29.54306273227688</v>
      </c>
      <c r="O6" s="11"/>
      <c r="P6" s="11"/>
      <c r="Q6" s="11"/>
      <c r="R6" s="11"/>
      <c r="S6" s="11"/>
      <c r="T6" s="11"/>
      <c r="U6" s="11"/>
      <c r="V6" s="11"/>
      <c r="AU6" s="5"/>
      <c r="AV6" s="11"/>
      <c r="AW6" s="5"/>
      <c r="AX6" s="5"/>
      <c r="AY6" s="5"/>
      <c r="AZ6" s="5"/>
      <c r="BA6" s="5"/>
      <c r="BB6" s="5"/>
      <c r="BC6" s="5"/>
      <c r="BD6" s="5"/>
      <c r="BE6" s="5"/>
      <c r="BF6" s="11"/>
      <c r="BG6" s="11"/>
    </row>
    <row r="7" spans="1:59" ht="19.5" customHeight="1">
      <c r="A7" s="27">
        <v>2497</v>
      </c>
      <c r="B7" s="50">
        <v>1586.52</v>
      </c>
      <c r="C7" s="51">
        <f aca="true" t="shared" si="2" ref="C7:C69">B7*1000/6350</f>
        <v>249.8456692913386</v>
      </c>
      <c r="D7" s="12" t="s">
        <v>1</v>
      </c>
      <c r="E7" s="13">
        <v>1217.3</v>
      </c>
      <c r="F7" s="13">
        <v>1248.6</v>
      </c>
      <c r="G7" s="13">
        <v>1094.8</v>
      </c>
      <c r="H7" s="13">
        <v>938.5</v>
      </c>
      <c r="I7" s="13" t="s">
        <v>1</v>
      </c>
      <c r="J7" s="13">
        <v>1022.6</v>
      </c>
      <c r="K7" s="13">
        <v>811.9</v>
      </c>
      <c r="L7" s="14">
        <v>1072.5</v>
      </c>
      <c r="M7" s="15">
        <f t="shared" si="1"/>
        <v>1058.0285714285715</v>
      </c>
      <c r="N7" s="31">
        <f t="shared" si="0"/>
        <v>23.61426487320583</v>
      </c>
      <c r="O7" s="11"/>
      <c r="P7" s="11"/>
      <c r="Q7" s="11"/>
      <c r="R7" s="11"/>
      <c r="S7" s="11"/>
      <c r="T7" s="11"/>
      <c r="U7" s="11"/>
      <c r="V7" s="11"/>
      <c r="AU7" s="5"/>
      <c r="AV7" s="11"/>
      <c r="AW7" s="5"/>
      <c r="AX7" s="5"/>
      <c r="AY7" s="5"/>
      <c r="AZ7" s="5"/>
      <c r="BA7" s="5"/>
      <c r="BB7" s="5"/>
      <c r="BC7" s="5"/>
      <c r="BD7" s="5"/>
      <c r="BE7" s="5"/>
      <c r="BF7" s="11"/>
      <c r="BG7" s="11"/>
    </row>
    <row r="8" spans="1:59" ht="19.5" customHeight="1">
      <c r="A8" s="27">
        <v>2498</v>
      </c>
      <c r="B8" s="50">
        <v>1843.29</v>
      </c>
      <c r="C8" s="51">
        <f t="shared" si="2"/>
        <v>290.28188976377953</v>
      </c>
      <c r="D8" s="12" t="s">
        <v>1</v>
      </c>
      <c r="E8" s="13">
        <v>1147.8</v>
      </c>
      <c r="F8" s="13">
        <v>1667.1</v>
      </c>
      <c r="G8" s="13">
        <v>1144.1</v>
      </c>
      <c r="H8" s="13">
        <v>1414.1</v>
      </c>
      <c r="I8" s="13" t="s">
        <v>1</v>
      </c>
      <c r="J8" s="13">
        <v>1231.3</v>
      </c>
      <c r="K8" s="13">
        <v>1478.5</v>
      </c>
      <c r="L8" s="14">
        <v>1311.6</v>
      </c>
      <c r="M8" s="15">
        <f t="shared" si="1"/>
        <v>1342.0714285714287</v>
      </c>
      <c r="N8" s="31">
        <f t="shared" si="0"/>
        <v>21.6293919670707</v>
      </c>
      <c r="O8" s="11"/>
      <c r="P8" s="11"/>
      <c r="Q8" s="11"/>
      <c r="R8" s="11"/>
      <c r="S8" s="11"/>
      <c r="T8" s="11"/>
      <c r="U8" s="11"/>
      <c r="V8" s="11"/>
      <c r="AU8" s="5"/>
      <c r="AV8" s="11"/>
      <c r="AW8" s="5"/>
      <c r="AX8" s="5"/>
      <c r="AY8" s="5"/>
      <c r="AZ8" s="5"/>
      <c r="BA8" s="5"/>
      <c r="BB8" s="5"/>
      <c r="BC8" s="5"/>
      <c r="BD8" s="5"/>
      <c r="BE8" s="5"/>
      <c r="BF8" s="11"/>
      <c r="BG8" s="11"/>
    </row>
    <row r="9" spans="1:59" ht="19.5" customHeight="1">
      <c r="A9" s="27">
        <v>2499</v>
      </c>
      <c r="B9" s="50">
        <v>2273.43</v>
      </c>
      <c r="C9" s="51">
        <f t="shared" si="2"/>
        <v>358.0204724409449</v>
      </c>
      <c r="D9" s="12" t="s">
        <v>1</v>
      </c>
      <c r="E9" s="13">
        <v>1312.7</v>
      </c>
      <c r="F9" s="13">
        <v>1173.7</v>
      </c>
      <c r="G9" s="13">
        <v>1126.7</v>
      </c>
      <c r="H9" s="13">
        <v>1561.9</v>
      </c>
      <c r="I9" s="13" t="s">
        <v>1</v>
      </c>
      <c r="J9" s="13">
        <v>1312.2</v>
      </c>
      <c r="K9" s="13">
        <v>2363.5</v>
      </c>
      <c r="L9" s="14">
        <v>1342.5</v>
      </c>
      <c r="M9" s="15">
        <f t="shared" si="1"/>
        <v>1456.1714285714286</v>
      </c>
      <c r="N9" s="31">
        <f t="shared" si="0"/>
        <v>24.586423371332007</v>
      </c>
      <c r="O9" s="11"/>
      <c r="P9" s="11"/>
      <c r="Q9" s="11"/>
      <c r="R9" s="11"/>
      <c r="S9" s="11"/>
      <c r="T9" s="11"/>
      <c r="U9" s="11"/>
      <c r="V9" s="11"/>
      <c r="AU9" s="5"/>
      <c r="AV9" s="11"/>
      <c r="AW9" s="5"/>
      <c r="AX9" s="5"/>
      <c r="AY9" s="5"/>
      <c r="AZ9" s="5"/>
      <c r="BA9" s="5"/>
      <c r="BB9" s="5"/>
      <c r="BC9" s="5"/>
      <c r="BD9" s="5"/>
      <c r="BE9" s="5"/>
      <c r="BF9" s="11"/>
      <c r="BG9" s="11"/>
    </row>
    <row r="10" spans="1:59" ht="19.5" customHeight="1">
      <c r="A10" s="27">
        <v>2500</v>
      </c>
      <c r="B10" s="50">
        <v>1395.83</v>
      </c>
      <c r="C10" s="51">
        <f t="shared" si="2"/>
        <v>219.81574803149607</v>
      </c>
      <c r="D10" s="12" t="s">
        <v>1</v>
      </c>
      <c r="E10" s="13">
        <v>1123.8</v>
      </c>
      <c r="F10" s="13">
        <v>981.5</v>
      </c>
      <c r="G10" s="13">
        <v>1266.6</v>
      </c>
      <c r="H10" s="13">
        <v>1438.8</v>
      </c>
      <c r="I10" s="13" t="s">
        <v>1</v>
      </c>
      <c r="J10" s="13">
        <v>883.9</v>
      </c>
      <c r="K10" s="13">
        <v>1391.5</v>
      </c>
      <c r="L10" s="14">
        <v>1078.9</v>
      </c>
      <c r="M10" s="15">
        <f t="shared" si="1"/>
        <v>1166.4285714285713</v>
      </c>
      <c r="N10" s="31">
        <f t="shared" si="0"/>
        <v>18.8451957895955</v>
      </c>
      <c r="O10" s="11"/>
      <c r="P10" s="11"/>
      <c r="Q10" s="11"/>
      <c r="R10" s="11"/>
      <c r="S10" s="11"/>
      <c r="T10" s="11"/>
      <c r="U10" s="11"/>
      <c r="V10" s="11"/>
      <c r="AU10" s="5"/>
      <c r="AV10" s="11"/>
      <c r="AW10" s="5"/>
      <c r="AX10" s="5"/>
      <c r="AY10" s="5"/>
      <c r="AZ10" s="5"/>
      <c r="BA10" s="5"/>
      <c r="BB10" s="5"/>
      <c r="BC10" s="5"/>
      <c r="BD10" s="5"/>
      <c r="BE10" s="5"/>
      <c r="BF10" s="11"/>
      <c r="BG10" s="11"/>
    </row>
    <row r="11" spans="1:59" ht="19.5" customHeight="1">
      <c r="A11" s="27">
        <v>2501</v>
      </c>
      <c r="B11" s="50">
        <v>1078.87</v>
      </c>
      <c r="C11" s="51">
        <f t="shared" si="2"/>
        <v>169.9007874015748</v>
      </c>
      <c r="D11" s="12" t="s">
        <v>1</v>
      </c>
      <c r="E11" s="13">
        <v>1097</v>
      </c>
      <c r="F11" s="13">
        <v>1042.9</v>
      </c>
      <c r="G11" s="13">
        <v>1233</v>
      </c>
      <c r="H11" s="13">
        <v>1258.9</v>
      </c>
      <c r="I11" s="13" t="s">
        <v>1</v>
      </c>
      <c r="J11" s="13" t="s">
        <v>1</v>
      </c>
      <c r="K11" s="13">
        <v>1070</v>
      </c>
      <c r="L11" s="14">
        <v>1175.8</v>
      </c>
      <c r="M11" s="15">
        <f t="shared" si="1"/>
        <v>1146.2666666666667</v>
      </c>
      <c r="N11" s="31">
        <f t="shared" si="0"/>
        <v>14.8220996337305</v>
      </c>
      <c r="O11" s="11"/>
      <c r="P11" s="11"/>
      <c r="Q11" s="11"/>
      <c r="R11" s="11"/>
      <c r="S11" s="11"/>
      <c r="T11" s="11"/>
      <c r="U11" s="11"/>
      <c r="V11" s="11"/>
      <c r="AU11" s="5"/>
      <c r="AV11" s="11"/>
      <c r="AW11" s="5"/>
      <c r="AX11" s="5"/>
      <c r="AY11" s="5"/>
      <c r="AZ11" s="5"/>
      <c r="BA11" s="5"/>
      <c r="BB11" s="5"/>
      <c r="BC11" s="5"/>
      <c r="BD11" s="5"/>
      <c r="BE11" s="5"/>
      <c r="BF11" s="11"/>
      <c r="BG11" s="11"/>
    </row>
    <row r="12" spans="1:59" ht="19.5" customHeight="1">
      <c r="A12" s="27">
        <v>2502</v>
      </c>
      <c r="B12" s="50">
        <v>1663.74</v>
      </c>
      <c r="C12" s="51">
        <f t="shared" si="2"/>
        <v>262.00629921259844</v>
      </c>
      <c r="D12" s="12" t="s">
        <v>1</v>
      </c>
      <c r="E12" s="13">
        <v>944.6</v>
      </c>
      <c r="F12" s="13">
        <v>962.4</v>
      </c>
      <c r="G12" s="13">
        <v>1020.3</v>
      </c>
      <c r="H12" s="13">
        <v>1492.5</v>
      </c>
      <c r="I12" s="13" t="s">
        <v>1</v>
      </c>
      <c r="J12" s="13" t="s">
        <v>1</v>
      </c>
      <c r="K12" s="13">
        <v>1230.5</v>
      </c>
      <c r="L12" s="14">
        <v>1023.8</v>
      </c>
      <c r="M12" s="15">
        <f t="shared" si="1"/>
        <v>1112.3500000000001</v>
      </c>
      <c r="N12" s="31">
        <f t="shared" si="0"/>
        <v>23.554303880307312</v>
      </c>
      <c r="O12" s="11"/>
      <c r="P12" s="11"/>
      <c r="Q12" s="11"/>
      <c r="R12" s="11"/>
      <c r="S12" s="11"/>
      <c r="T12" s="11"/>
      <c r="U12" s="11"/>
      <c r="V12" s="11"/>
      <c r="AU12" s="5"/>
      <c r="AV12" s="11"/>
      <c r="AW12" s="5"/>
      <c r="AX12" s="5"/>
      <c r="AY12" s="5"/>
      <c r="AZ12" s="5"/>
      <c r="BA12" s="5"/>
      <c r="BB12" s="5"/>
      <c r="BC12" s="5"/>
      <c r="BD12" s="5"/>
      <c r="BE12" s="5"/>
      <c r="BF12" s="11"/>
      <c r="BG12" s="11"/>
    </row>
    <row r="13" spans="1:59" ht="19.5" customHeight="1">
      <c r="A13" s="27">
        <v>2503</v>
      </c>
      <c r="B13" s="50">
        <v>1239.39</v>
      </c>
      <c r="C13" s="51">
        <f t="shared" si="2"/>
        <v>195.17952755905512</v>
      </c>
      <c r="D13" s="12" t="s">
        <v>1</v>
      </c>
      <c r="E13" s="13">
        <v>1433.1</v>
      </c>
      <c r="F13" s="13">
        <v>1097.9</v>
      </c>
      <c r="G13" s="13">
        <v>1049.5</v>
      </c>
      <c r="H13" s="13">
        <v>1419.2</v>
      </c>
      <c r="I13" s="13" t="s">
        <v>1</v>
      </c>
      <c r="J13" s="13">
        <v>1017.5</v>
      </c>
      <c r="K13" s="13">
        <v>1549.6</v>
      </c>
      <c r="L13" s="14">
        <v>1085.4</v>
      </c>
      <c r="M13" s="15">
        <f t="shared" si="1"/>
        <v>1236.0285714285712</v>
      </c>
      <c r="N13" s="31">
        <f t="shared" si="0"/>
        <v>15.790858890379166</v>
      </c>
      <c r="O13" s="11"/>
      <c r="P13" s="11"/>
      <c r="Q13" s="11"/>
      <c r="R13" s="11"/>
      <c r="S13" s="11"/>
      <c r="T13" s="11"/>
      <c r="U13" s="11"/>
      <c r="V13" s="11"/>
      <c r="AU13" s="5"/>
      <c r="AV13" s="11"/>
      <c r="AW13" s="5"/>
      <c r="AX13" s="5"/>
      <c r="AY13" s="5"/>
      <c r="AZ13" s="5"/>
      <c r="BA13" s="5"/>
      <c r="BB13" s="5"/>
      <c r="BC13" s="5"/>
      <c r="BD13" s="5"/>
      <c r="BE13" s="5"/>
      <c r="BF13" s="11"/>
      <c r="BG13" s="11"/>
    </row>
    <row r="14" spans="1:59" ht="19.5" customHeight="1">
      <c r="A14" s="27">
        <v>2504</v>
      </c>
      <c r="B14" s="50">
        <v>2036.18</v>
      </c>
      <c r="C14" s="51">
        <f t="shared" si="2"/>
        <v>320.6582677165354</v>
      </c>
      <c r="D14" s="12" t="s">
        <v>1</v>
      </c>
      <c r="E14" s="13">
        <v>1502.4</v>
      </c>
      <c r="F14" s="13">
        <v>1450.9</v>
      </c>
      <c r="G14" s="13">
        <v>1243.9</v>
      </c>
      <c r="H14" s="13">
        <v>1061</v>
      </c>
      <c r="I14" s="13" t="s">
        <v>1</v>
      </c>
      <c r="J14" s="13">
        <v>1272.5</v>
      </c>
      <c r="K14" s="13">
        <v>1756.8</v>
      </c>
      <c r="L14" s="14">
        <v>1509.7</v>
      </c>
      <c r="M14" s="15">
        <f t="shared" si="1"/>
        <v>1399.6000000000001</v>
      </c>
      <c r="N14" s="31">
        <f t="shared" si="0"/>
        <v>22.910707896294326</v>
      </c>
      <c r="O14" s="11"/>
      <c r="P14" s="11"/>
      <c r="Q14" s="11"/>
      <c r="R14" s="11"/>
      <c r="S14" s="11"/>
      <c r="T14" s="11"/>
      <c r="U14" s="11"/>
      <c r="V14" s="11"/>
      <c r="AU14" s="5"/>
      <c r="AV14" s="11"/>
      <c r="AW14" s="5"/>
      <c r="AX14" s="5"/>
      <c r="AY14" s="5"/>
      <c r="AZ14" s="5"/>
      <c r="BA14" s="5"/>
      <c r="BB14" s="5"/>
      <c r="BC14" s="5"/>
      <c r="BD14" s="5"/>
      <c r="BE14" s="5"/>
      <c r="BF14" s="11"/>
      <c r="BG14" s="11"/>
    </row>
    <row r="15" spans="1:59" ht="19.5" customHeight="1">
      <c r="A15" s="27">
        <v>2505</v>
      </c>
      <c r="B15" s="50">
        <v>1221.88</v>
      </c>
      <c r="C15" s="51">
        <f t="shared" si="2"/>
        <v>192.4220472440945</v>
      </c>
      <c r="D15" s="12" t="s">
        <v>1</v>
      </c>
      <c r="E15" s="13">
        <v>966.3</v>
      </c>
      <c r="F15" s="13">
        <v>1161.5</v>
      </c>
      <c r="G15" s="13">
        <v>993.5</v>
      </c>
      <c r="H15" s="13">
        <v>1189.9</v>
      </c>
      <c r="I15" s="13" t="s">
        <v>1</v>
      </c>
      <c r="J15" s="13">
        <v>1121.5</v>
      </c>
      <c r="K15" s="13">
        <v>929.1</v>
      </c>
      <c r="L15" s="14">
        <v>1176.6</v>
      </c>
      <c r="M15" s="15">
        <f t="shared" si="1"/>
        <v>1076.9142857142858</v>
      </c>
      <c r="N15" s="31">
        <f t="shared" si="0"/>
        <v>17.867907390277264</v>
      </c>
      <c r="O15" s="11"/>
      <c r="P15" s="11"/>
      <c r="Q15" s="11"/>
      <c r="R15" s="11"/>
      <c r="S15" s="11"/>
      <c r="T15" s="11"/>
      <c r="U15" s="11"/>
      <c r="V15" s="11"/>
      <c r="AU15" s="5"/>
      <c r="AV15" s="11"/>
      <c r="AW15" s="5"/>
      <c r="AX15" s="5"/>
      <c r="AY15" s="5"/>
      <c r="AZ15" s="5"/>
      <c r="BA15" s="5"/>
      <c r="BB15" s="5"/>
      <c r="BC15" s="5"/>
      <c r="BD15" s="5"/>
      <c r="BE15" s="5"/>
      <c r="BF15" s="11"/>
      <c r="BG15" s="11"/>
    </row>
    <row r="16" spans="1:59" ht="19.5" customHeight="1">
      <c r="A16" s="27">
        <v>2506</v>
      </c>
      <c r="B16" s="50">
        <v>1968.24</v>
      </c>
      <c r="C16" s="51">
        <f t="shared" si="2"/>
        <v>309.95905511811026</v>
      </c>
      <c r="D16" s="12" t="s">
        <v>1</v>
      </c>
      <c r="E16" s="13">
        <v>1054.1</v>
      </c>
      <c r="F16" s="13">
        <v>1334.8</v>
      </c>
      <c r="G16" s="13">
        <v>1316.8</v>
      </c>
      <c r="H16" s="13">
        <v>1751.7</v>
      </c>
      <c r="I16" s="13" t="s">
        <v>1</v>
      </c>
      <c r="J16" s="13">
        <v>1492</v>
      </c>
      <c r="K16" s="13">
        <v>1162.7</v>
      </c>
      <c r="L16" s="14">
        <v>1186.6</v>
      </c>
      <c r="M16" s="15">
        <f t="shared" si="1"/>
        <v>1328.3857142857141</v>
      </c>
      <c r="N16" s="31">
        <f t="shared" si="0"/>
        <v>23.333513134381924</v>
      </c>
      <c r="O16" s="11"/>
      <c r="P16" s="11"/>
      <c r="Q16" s="11"/>
      <c r="R16" s="11"/>
      <c r="S16" s="11"/>
      <c r="T16" s="11"/>
      <c r="U16" s="11"/>
      <c r="V16" s="11"/>
      <c r="AU16" s="5"/>
      <c r="AV16" s="11"/>
      <c r="AW16" s="5"/>
      <c r="AX16" s="5"/>
      <c r="AY16" s="5"/>
      <c r="AZ16" s="5"/>
      <c r="BA16" s="5"/>
      <c r="BB16" s="5"/>
      <c r="BC16" s="5"/>
      <c r="BD16" s="5"/>
      <c r="BE16" s="5"/>
      <c r="BF16" s="11"/>
      <c r="BG16" s="11"/>
    </row>
    <row r="17" spans="1:59" ht="19.5" customHeight="1">
      <c r="A17" s="27">
        <v>2507</v>
      </c>
      <c r="B17" s="50">
        <v>2014.7</v>
      </c>
      <c r="C17" s="51">
        <f t="shared" si="2"/>
        <v>317.2755905511811</v>
      </c>
      <c r="D17" s="12" t="s">
        <v>1</v>
      </c>
      <c r="E17" s="13">
        <v>1082.2</v>
      </c>
      <c r="F17" s="13">
        <v>1052.4</v>
      </c>
      <c r="G17" s="13">
        <v>1162.6</v>
      </c>
      <c r="H17" s="13">
        <v>1211.5</v>
      </c>
      <c r="I17" s="13" t="s">
        <v>1</v>
      </c>
      <c r="J17" s="13">
        <v>709.7</v>
      </c>
      <c r="K17" s="13">
        <v>1229.5</v>
      </c>
      <c r="L17" s="14">
        <v>1149.6</v>
      </c>
      <c r="M17" s="15">
        <f t="shared" si="1"/>
        <v>1085.357142857143</v>
      </c>
      <c r="N17" s="31">
        <f t="shared" si="0"/>
        <v>29.23236767171132</v>
      </c>
      <c r="O17" s="11"/>
      <c r="P17" s="11"/>
      <c r="Q17" s="11"/>
      <c r="R17" s="11"/>
      <c r="S17" s="11"/>
      <c r="T17" s="11"/>
      <c r="U17" s="11"/>
      <c r="V17" s="11"/>
      <c r="AU17" s="5"/>
      <c r="AV17" s="11"/>
      <c r="AW17" s="5"/>
      <c r="AX17" s="5"/>
      <c r="AY17" s="5"/>
      <c r="AZ17" s="5"/>
      <c r="BA17" s="5"/>
      <c r="BB17" s="5"/>
      <c r="BC17" s="5"/>
      <c r="BD17" s="5"/>
      <c r="BE17" s="5"/>
      <c r="BF17" s="11"/>
      <c r="BG17" s="11"/>
    </row>
    <row r="18" spans="1:59" ht="19.5" customHeight="1">
      <c r="A18" s="27">
        <v>2508</v>
      </c>
      <c r="B18" s="50">
        <v>1760.43</v>
      </c>
      <c r="C18" s="51">
        <f t="shared" si="2"/>
        <v>277.23307086614176</v>
      </c>
      <c r="D18" s="12" t="s">
        <v>1</v>
      </c>
      <c r="E18" s="13">
        <v>988.6</v>
      </c>
      <c r="F18" s="13">
        <v>903.5</v>
      </c>
      <c r="G18" s="13">
        <v>1145.3</v>
      </c>
      <c r="H18" s="13">
        <v>1468.3</v>
      </c>
      <c r="I18" s="13" t="s">
        <v>1</v>
      </c>
      <c r="J18" s="13">
        <v>1069.5</v>
      </c>
      <c r="K18" s="13">
        <v>1403.8</v>
      </c>
      <c r="L18" s="14">
        <v>1018.1</v>
      </c>
      <c r="M18" s="15">
        <f t="shared" si="1"/>
        <v>1142.4428571428573</v>
      </c>
      <c r="N18" s="31">
        <f t="shared" si="0"/>
        <v>24.266690376048718</v>
      </c>
      <c r="O18" s="11"/>
      <c r="P18" s="11"/>
      <c r="Q18" s="11"/>
      <c r="R18" s="11"/>
      <c r="S18" s="11"/>
      <c r="T18" s="11"/>
      <c r="U18" s="11"/>
      <c r="V18" s="11"/>
      <c r="AU18" s="5"/>
      <c r="AV18" s="11"/>
      <c r="AW18" s="5"/>
      <c r="AX18" s="5"/>
      <c r="AY18" s="5"/>
      <c r="AZ18" s="5"/>
      <c r="BA18" s="5"/>
      <c r="BB18" s="5"/>
      <c r="BC18" s="5"/>
      <c r="BD18" s="5"/>
      <c r="BE18" s="5"/>
      <c r="BF18" s="11"/>
      <c r="BG18" s="11"/>
    </row>
    <row r="19" spans="1:59" ht="19.5" customHeight="1">
      <c r="A19" s="27">
        <v>2509</v>
      </c>
      <c r="B19" s="50">
        <v>1500.35</v>
      </c>
      <c r="C19" s="51">
        <f t="shared" si="2"/>
        <v>236.2755905511811</v>
      </c>
      <c r="D19" s="12" t="s">
        <v>1</v>
      </c>
      <c r="E19" s="13">
        <v>867.3</v>
      </c>
      <c r="F19" s="13">
        <v>1069.5</v>
      </c>
      <c r="G19" s="13">
        <v>1103.7</v>
      </c>
      <c r="H19" s="13">
        <v>1198.4</v>
      </c>
      <c r="I19" s="13" t="s">
        <v>1</v>
      </c>
      <c r="J19" s="13">
        <v>816.5</v>
      </c>
      <c r="K19" s="13">
        <v>1116.9</v>
      </c>
      <c r="L19" s="14">
        <v>1080.8</v>
      </c>
      <c r="M19" s="15">
        <f t="shared" si="1"/>
        <v>1036.1571428571428</v>
      </c>
      <c r="N19" s="31">
        <f t="shared" si="0"/>
        <v>22.803065363200115</v>
      </c>
      <c r="O19" s="11"/>
      <c r="P19" s="11"/>
      <c r="Q19" s="11"/>
      <c r="R19" s="11"/>
      <c r="S19" s="11"/>
      <c r="T19" s="11"/>
      <c r="U19" s="11"/>
      <c r="V19" s="11"/>
      <c r="AU19" s="5"/>
      <c r="AV19" s="11"/>
      <c r="AW19" s="5"/>
      <c r="AX19" s="5"/>
      <c r="AY19" s="5"/>
      <c r="AZ19" s="5"/>
      <c r="BA19" s="5"/>
      <c r="BB19" s="5"/>
      <c r="BC19" s="5"/>
      <c r="BD19" s="5"/>
      <c r="BE19" s="5"/>
      <c r="BF19" s="11"/>
      <c r="BG19" s="11"/>
    </row>
    <row r="20" spans="1:59" ht="19.5" customHeight="1">
      <c r="A20" s="27">
        <v>2510</v>
      </c>
      <c r="B20" s="50">
        <v>1789.48</v>
      </c>
      <c r="C20" s="51">
        <f t="shared" si="2"/>
        <v>281.80787401574804</v>
      </c>
      <c r="D20" s="12" t="s">
        <v>1</v>
      </c>
      <c r="E20" s="13">
        <v>1357.3</v>
      </c>
      <c r="F20" s="13">
        <v>1173.8</v>
      </c>
      <c r="G20" s="13">
        <v>1415.8</v>
      </c>
      <c r="H20" s="13">
        <v>1286.2</v>
      </c>
      <c r="I20" s="13" t="s">
        <v>1</v>
      </c>
      <c r="J20" s="13">
        <v>1381.5</v>
      </c>
      <c r="K20" s="13">
        <v>1153.5</v>
      </c>
      <c r="L20" s="14">
        <v>1328.3</v>
      </c>
      <c r="M20" s="15">
        <f t="shared" si="1"/>
        <v>1299.4857142857143</v>
      </c>
      <c r="N20" s="31">
        <f t="shared" si="0"/>
        <v>21.686107890047012</v>
      </c>
      <c r="O20" s="11"/>
      <c r="P20" s="11"/>
      <c r="Q20" s="11"/>
      <c r="R20" s="11"/>
      <c r="S20" s="11"/>
      <c r="T20" s="11"/>
      <c r="U20" s="11"/>
      <c r="V20" s="11"/>
      <c r="AU20" s="5"/>
      <c r="AV20" s="11"/>
      <c r="AW20" s="5"/>
      <c r="AX20" s="5"/>
      <c r="AY20" s="5"/>
      <c r="AZ20" s="5"/>
      <c r="BA20" s="5"/>
      <c r="BB20" s="5"/>
      <c r="BC20" s="5"/>
      <c r="BD20" s="5"/>
      <c r="BE20" s="5"/>
      <c r="BF20" s="11"/>
      <c r="BG20" s="11"/>
    </row>
    <row r="21" spans="1:59" ht="19.5" customHeight="1">
      <c r="A21" s="27">
        <v>2511</v>
      </c>
      <c r="B21" s="50">
        <v>1448.98</v>
      </c>
      <c r="C21" s="51">
        <f t="shared" si="2"/>
        <v>228.18582677165355</v>
      </c>
      <c r="D21" s="12" t="s">
        <v>1</v>
      </c>
      <c r="E21" s="13">
        <v>1252.6</v>
      </c>
      <c r="F21" s="13">
        <v>944.7</v>
      </c>
      <c r="G21" s="13">
        <v>1070</v>
      </c>
      <c r="H21" s="13">
        <v>1313.3</v>
      </c>
      <c r="I21" s="13" t="s">
        <v>1</v>
      </c>
      <c r="J21" s="13">
        <v>1050.5</v>
      </c>
      <c r="K21" s="13">
        <v>986</v>
      </c>
      <c r="L21" s="14">
        <v>1054.7</v>
      </c>
      <c r="M21" s="15">
        <f t="shared" si="1"/>
        <v>1095.9714285714285</v>
      </c>
      <c r="N21" s="31">
        <f t="shared" si="0"/>
        <v>20.820417469193345</v>
      </c>
      <c r="O21" s="11"/>
      <c r="P21" s="11"/>
      <c r="Q21" s="11"/>
      <c r="R21" s="11"/>
      <c r="S21" s="11"/>
      <c r="T21" s="11"/>
      <c r="U21" s="11"/>
      <c r="V21" s="11"/>
      <c r="AU21" s="5"/>
      <c r="AV21" s="11"/>
      <c r="AW21" s="5"/>
      <c r="AX21" s="5"/>
      <c r="AY21" s="5"/>
      <c r="AZ21" s="5"/>
      <c r="BA21" s="5"/>
      <c r="BB21" s="5"/>
      <c r="BC21" s="5"/>
      <c r="BD21" s="5"/>
      <c r="BE21" s="5"/>
      <c r="BF21" s="11"/>
      <c r="BG21" s="11"/>
    </row>
    <row r="22" spans="1:59" ht="19.5" customHeight="1">
      <c r="A22" s="27">
        <v>2512</v>
      </c>
      <c r="B22" s="50">
        <v>1762.47</v>
      </c>
      <c r="C22" s="51">
        <f t="shared" si="2"/>
        <v>277.55433070866144</v>
      </c>
      <c r="D22" s="12" t="s">
        <v>1</v>
      </c>
      <c r="E22" s="13">
        <v>1208.7</v>
      </c>
      <c r="F22" s="13">
        <v>988.3</v>
      </c>
      <c r="G22" s="13">
        <v>1322.9</v>
      </c>
      <c r="H22" s="13" t="s">
        <v>1</v>
      </c>
      <c r="I22" s="13" t="s">
        <v>1</v>
      </c>
      <c r="J22" s="13">
        <v>1507.7</v>
      </c>
      <c r="K22" s="13" t="s">
        <v>1</v>
      </c>
      <c r="L22" s="14">
        <v>1203</v>
      </c>
      <c r="M22" s="15">
        <f t="shared" si="1"/>
        <v>1246.1200000000001</v>
      </c>
      <c r="N22" s="31">
        <f t="shared" si="0"/>
        <v>22.273483349008234</v>
      </c>
      <c r="O22" s="11"/>
      <c r="P22" s="11"/>
      <c r="Q22" s="11"/>
      <c r="R22" s="11"/>
      <c r="S22" s="23" t="s">
        <v>14</v>
      </c>
      <c r="T22" s="24"/>
      <c r="U22" s="24"/>
      <c r="V22" s="24"/>
      <c r="W22" s="24"/>
      <c r="X22" s="25"/>
      <c r="AU22" s="5"/>
      <c r="AV22" s="11"/>
      <c r="AW22" s="5"/>
      <c r="AX22" s="5"/>
      <c r="AY22" s="5"/>
      <c r="AZ22" s="5"/>
      <c r="BA22" s="5"/>
      <c r="BB22" s="5"/>
      <c r="BC22" s="5"/>
      <c r="BD22" s="5"/>
      <c r="BE22" s="5"/>
      <c r="BF22" s="11"/>
      <c r="BG22" s="11"/>
    </row>
    <row r="23" spans="1:59" ht="19.5" customHeight="1">
      <c r="A23" s="27">
        <v>2513</v>
      </c>
      <c r="B23" s="50">
        <v>3456.35</v>
      </c>
      <c r="C23" s="51">
        <f t="shared" si="2"/>
        <v>544.3070866141733</v>
      </c>
      <c r="D23" s="12" t="s">
        <v>1</v>
      </c>
      <c r="E23" s="13">
        <v>1486.8</v>
      </c>
      <c r="F23" s="13">
        <v>1400.2</v>
      </c>
      <c r="G23" s="13">
        <v>1457.1</v>
      </c>
      <c r="H23" s="13">
        <v>1915.8</v>
      </c>
      <c r="I23" s="13" t="s">
        <v>1</v>
      </c>
      <c r="J23" s="13">
        <v>1396.9</v>
      </c>
      <c r="K23" s="13">
        <v>1471.4</v>
      </c>
      <c r="L23" s="14">
        <v>1558.5</v>
      </c>
      <c r="M23" s="15">
        <f t="shared" si="1"/>
        <v>1526.6714285714286</v>
      </c>
      <c r="N23" s="31">
        <f t="shared" si="0"/>
        <v>35.6531914089402</v>
      </c>
      <c r="O23" s="11"/>
      <c r="P23" s="11"/>
      <c r="Q23" s="11"/>
      <c r="R23" s="11"/>
      <c r="S23" s="23" t="s">
        <v>27</v>
      </c>
      <c r="T23" s="24"/>
      <c r="U23" s="24"/>
      <c r="V23" s="24"/>
      <c r="W23" s="39">
        <v>6355</v>
      </c>
      <c r="X23" s="24" t="s">
        <v>22</v>
      </c>
      <c r="Y23" s="25" t="s">
        <v>23</v>
      </c>
      <c r="Z23" s="25"/>
      <c r="AU23" s="5"/>
      <c r="AV23" s="11"/>
      <c r="AW23" s="5"/>
      <c r="AX23" s="5"/>
      <c r="AY23" s="5"/>
      <c r="AZ23" s="5"/>
      <c r="BA23" s="5"/>
      <c r="BB23" s="5"/>
      <c r="BC23" s="5"/>
      <c r="BD23" s="5"/>
      <c r="BE23" s="5"/>
      <c r="BF23" s="11"/>
      <c r="BG23" s="11"/>
    </row>
    <row r="24" spans="1:59" ht="19.5" customHeight="1">
      <c r="A24" s="27">
        <v>2514</v>
      </c>
      <c r="B24" s="50">
        <v>3832.6</v>
      </c>
      <c r="C24" s="51">
        <f t="shared" si="2"/>
        <v>603.5590551181102</v>
      </c>
      <c r="D24" s="12">
        <v>1293.6</v>
      </c>
      <c r="E24" s="13">
        <v>1447.3</v>
      </c>
      <c r="F24" s="13">
        <v>1311.9</v>
      </c>
      <c r="G24" s="13">
        <v>1568.3</v>
      </c>
      <c r="H24" s="13">
        <v>1150.1</v>
      </c>
      <c r="I24" s="13" t="s">
        <v>1</v>
      </c>
      <c r="J24" s="13">
        <v>1481.7</v>
      </c>
      <c r="K24" s="13">
        <v>1318</v>
      </c>
      <c r="L24" s="14">
        <v>1526.7</v>
      </c>
      <c r="M24" s="15">
        <f t="shared" si="1"/>
        <v>1387.2</v>
      </c>
      <c r="N24" s="31">
        <f t="shared" si="0"/>
        <v>43.5091591059768</v>
      </c>
      <c r="O24" s="11"/>
      <c r="P24" s="11"/>
      <c r="Q24" s="11"/>
      <c r="R24" s="11"/>
      <c r="S24" s="23" t="s">
        <v>28</v>
      </c>
      <c r="T24" s="24"/>
      <c r="U24" s="24"/>
      <c r="V24" s="24"/>
      <c r="W24" s="40">
        <f>B73</f>
        <v>1690.03916075</v>
      </c>
      <c r="X24" s="25" t="s">
        <v>13</v>
      </c>
      <c r="Y24" s="25" t="s">
        <v>24</v>
      </c>
      <c r="Z24" s="25"/>
      <c r="AU24" s="5"/>
      <c r="AV24" s="11"/>
      <c r="AW24" s="5"/>
      <c r="AX24" s="5"/>
      <c r="AY24" s="5"/>
      <c r="AZ24" s="5"/>
      <c r="BA24" s="5"/>
      <c r="BB24" s="5"/>
      <c r="BC24" s="5"/>
      <c r="BD24" s="5"/>
      <c r="BE24" s="5"/>
      <c r="BF24" s="11"/>
      <c r="BG24" s="11"/>
    </row>
    <row r="25" spans="1:26" ht="19.5" customHeight="1">
      <c r="A25" s="27">
        <v>2515</v>
      </c>
      <c r="B25" s="50">
        <v>1976.64</v>
      </c>
      <c r="C25" s="51">
        <f t="shared" si="2"/>
        <v>311.28188976377953</v>
      </c>
      <c r="D25" s="12">
        <v>1019</v>
      </c>
      <c r="E25" s="13">
        <v>1154.8</v>
      </c>
      <c r="F25" s="13">
        <v>1231.2</v>
      </c>
      <c r="G25" s="13">
        <v>1049</v>
      </c>
      <c r="H25" s="13">
        <v>1681.9</v>
      </c>
      <c r="I25" s="13" t="s">
        <v>1</v>
      </c>
      <c r="J25" s="13">
        <v>910.7</v>
      </c>
      <c r="K25" s="13">
        <v>1356.1</v>
      </c>
      <c r="L25" s="14">
        <v>1113.5</v>
      </c>
      <c r="M25" s="15">
        <f t="shared" si="1"/>
        <v>1189.5249999999999</v>
      </c>
      <c r="N25" s="31">
        <f t="shared" si="0"/>
        <v>26.16858744152326</v>
      </c>
      <c r="O25" s="11"/>
      <c r="P25" s="11"/>
      <c r="Q25" s="11"/>
      <c r="R25" s="11"/>
      <c r="S25" s="23" t="s">
        <v>29</v>
      </c>
      <c r="T25" s="24"/>
      <c r="U25" s="24"/>
      <c r="V25" s="24"/>
      <c r="W25" s="40">
        <f>C73</f>
        <v>262.0533162640824</v>
      </c>
      <c r="X25" s="25" t="s">
        <v>5</v>
      </c>
      <c r="Y25" s="25" t="s">
        <v>25</v>
      </c>
      <c r="Z25" s="25"/>
    </row>
    <row r="26" spans="1:26" ht="19.5" customHeight="1">
      <c r="A26" s="27">
        <v>2516</v>
      </c>
      <c r="B26" s="50">
        <v>4254.31</v>
      </c>
      <c r="C26" s="51">
        <f t="shared" si="2"/>
        <v>669.9700787401575</v>
      </c>
      <c r="D26" s="12">
        <v>1168.9</v>
      </c>
      <c r="E26" s="13">
        <v>1221.5</v>
      </c>
      <c r="F26" s="13">
        <v>1209.9</v>
      </c>
      <c r="G26" s="13">
        <v>1475.6</v>
      </c>
      <c r="H26" s="13" t="s">
        <v>1</v>
      </c>
      <c r="I26" s="13" t="s">
        <v>1</v>
      </c>
      <c r="J26" s="13">
        <v>1314</v>
      </c>
      <c r="K26" s="13">
        <v>1414.8</v>
      </c>
      <c r="L26" s="14">
        <v>1221.1</v>
      </c>
      <c r="M26" s="15">
        <f t="shared" si="1"/>
        <v>1289.3999999999999</v>
      </c>
      <c r="N26" s="31">
        <f t="shared" si="0"/>
        <v>51.95983238251571</v>
      </c>
      <c r="O26" s="11"/>
      <c r="P26" s="11"/>
      <c r="Q26" s="11"/>
      <c r="R26" s="11"/>
      <c r="S26" s="23" t="s">
        <v>30</v>
      </c>
      <c r="T26" s="24"/>
      <c r="U26" s="24"/>
      <c r="V26" s="24"/>
      <c r="W26" s="40">
        <f>M73</f>
        <v>1139.9197207190957</v>
      </c>
      <c r="X26" s="25" t="s">
        <v>5</v>
      </c>
      <c r="Y26" s="25"/>
      <c r="Z26" s="25"/>
    </row>
    <row r="27" spans="1:26" ht="19.5" customHeight="1">
      <c r="A27" s="27">
        <v>2517</v>
      </c>
      <c r="B27" s="50">
        <v>2349.97</v>
      </c>
      <c r="C27" s="51">
        <f t="shared" si="2"/>
        <v>370.0740157480315</v>
      </c>
      <c r="D27" s="12">
        <v>1157.7</v>
      </c>
      <c r="E27" s="13">
        <v>1238.3</v>
      </c>
      <c r="F27" s="13">
        <v>1183.6</v>
      </c>
      <c r="G27" s="13">
        <v>1439.9</v>
      </c>
      <c r="H27" s="13" t="s">
        <v>1</v>
      </c>
      <c r="I27" s="13" t="s">
        <v>1</v>
      </c>
      <c r="J27" s="13">
        <v>1307.3</v>
      </c>
      <c r="K27" s="13">
        <v>1178.8</v>
      </c>
      <c r="L27" s="14">
        <v>1026</v>
      </c>
      <c r="M27" s="15">
        <f t="shared" si="1"/>
        <v>1218.8</v>
      </c>
      <c r="N27" s="31">
        <f t="shared" si="0"/>
        <v>30.3638017515615</v>
      </c>
      <c r="O27" s="11"/>
      <c r="P27" s="11"/>
      <c r="Q27" s="11"/>
      <c r="R27" s="11"/>
      <c r="S27" s="23" t="s">
        <v>31</v>
      </c>
      <c r="T27" s="24"/>
      <c r="U27" s="24"/>
      <c r="V27" s="24"/>
      <c r="W27" s="25">
        <f>C73*100/M73</f>
        <v>22.98875188322659</v>
      </c>
      <c r="X27" s="25" t="s">
        <v>26</v>
      </c>
      <c r="Y27" s="25"/>
      <c r="Z27" s="25"/>
    </row>
    <row r="28" spans="1:23" ht="19.5" customHeight="1">
      <c r="A28" s="27">
        <v>2518</v>
      </c>
      <c r="B28" s="50">
        <v>3720.57</v>
      </c>
      <c r="C28" s="51">
        <f t="shared" si="2"/>
        <v>585.9165354330709</v>
      </c>
      <c r="D28" s="12">
        <v>1276.6</v>
      </c>
      <c r="E28" s="13">
        <v>1489.4</v>
      </c>
      <c r="F28" s="13">
        <v>1253.6</v>
      </c>
      <c r="G28" s="13">
        <v>1312.9</v>
      </c>
      <c r="H28" s="13" t="s">
        <v>1</v>
      </c>
      <c r="I28" s="13">
        <v>1623.3</v>
      </c>
      <c r="J28" s="13">
        <v>1224.5</v>
      </c>
      <c r="K28" s="13">
        <v>1405.9</v>
      </c>
      <c r="L28" s="14">
        <v>1005.4</v>
      </c>
      <c r="M28" s="15">
        <f t="shared" si="1"/>
        <v>1323.95</v>
      </c>
      <c r="N28" s="31">
        <f t="shared" si="0"/>
        <v>44.255186029160534</v>
      </c>
      <c r="O28" s="11"/>
      <c r="P28" s="11"/>
      <c r="Q28" s="11"/>
      <c r="R28" s="11"/>
      <c r="S28" s="23"/>
      <c r="T28" s="24"/>
      <c r="U28" s="24"/>
      <c r="V28" s="24"/>
      <c r="W28" s="24"/>
    </row>
    <row r="29" spans="1:23" ht="19.5" customHeight="1">
      <c r="A29" s="27">
        <v>2519</v>
      </c>
      <c r="B29" s="50">
        <v>1621.01</v>
      </c>
      <c r="C29" s="51">
        <f t="shared" si="2"/>
        <v>255.27716535433072</v>
      </c>
      <c r="D29" s="12">
        <v>1039</v>
      </c>
      <c r="E29" s="13">
        <v>1123.9</v>
      </c>
      <c r="F29" s="13">
        <v>695.6</v>
      </c>
      <c r="G29" s="13">
        <v>1000.9</v>
      </c>
      <c r="H29" s="13" t="s">
        <v>1</v>
      </c>
      <c r="I29" s="13">
        <v>1036.3</v>
      </c>
      <c r="J29" s="13">
        <v>1005.8</v>
      </c>
      <c r="K29" s="13">
        <v>897.5</v>
      </c>
      <c r="L29" s="14">
        <v>903.4</v>
      </c>
      <c r="M29" s="15">
        <f t="shared" si="1"/>
        <v>962.8</v>
      </c>
      <c r="N29" s="31">
        <f t="shared" si="0"/>
        <v>26.514038777973695</v>
      </c>
      <c r="O29" s="11"/>
      <c r="P29" s="11"/>
      <c r="Q29" s="11"/>
      <c r="R29" s="11"/>
      <c r="S29" s="23"/>
      <c r="T29" s="24"/>
      <c r="U29" s="24"/>
      <c r="V29" s="24"/>
      <c r="W29" s="24"/>
    </row>
    <row r="30" spans="1:22" ht="19.5" customHeight="1">
      <c r="A30" s="27">
        <v>2520</v>
      </c>
      <c r="B30" s="50">
        <v>1925.65</v>
      </c>
      <c r="C30" s="51">
        <f t="shared" si="2"/>
        <v>303.251968503937</v>
      </c>
      <c r="D30" s="12">
        <v>1048</v>
      </c>
      <c r="E30" s="13">
        <v>1223</v>
      </c>
      <c r="F30" s="13">
        <v>876.8</v>
      </c>
      <c r="G30" s="13" t="s">
        <v>1</v>
      </c>
      <c r="H30" s="13">
        <v>2115.2</v>
      </c>
      <c r="I30" s="13">
        <v>958.3</v>
      </c>
      <c r="J30" s="13">
        <v>1374.3</v>
      </c>
      <c r="K30" s="13">
        <v>996</v>
      </c>
      <c r="L30" s="14">
        <v>1332.3</v>
      </c>
      <c r="M30" s="15">
        <f t="shared" si="1"/>
        <v>1240.4875</v>
      </c>
      <c r="N30" s="31">
        <f t="shared" si="0"/>
        <v>24.446193009114324</v>
      </c>
      <c r="O30" s="11"/>
      <c r="P30" s="11"/>
      <c r="Q30" s="11"/>
      <c r="R30" s="11"/>
      <c r="S30" s="11"/>
      <c r="T30" s="11"/>
      <c r="U30" s="11"/>
      <c r="V30" s="11"/>
    </row>
    <row r="31" spans="1:22" ht="19.5" customHeight="1">
      <c r="A31" s="27">
        <v>2521</v>
      </c>
      <c r="B31" s="50">
        <v>2801.7</v>
      </c>
      <c r="C31" s="51">
        <f t="shared" si="2"/>
        <v>441.21259842519686</v>
      </c>
      <c r="D31" s="12">
        <v>1311.3</v>
      </c>
      <c r="E31" s="13">
        <v>1291.4</v>
      </c>
      <c r="F31" s="13">
        <v>712.4</v>
      </c>
      <c r="G31" s="13">
        <v>881.9</v>
      </c>
      <c r="H31" s="13">
        <v>2075.6</v>
      </c>
      <c r="I31" s="13">
        <v>1211.1</v>
      </c>
      <c r="J31" s="13">
        <v>1171.1</v>
      </c>
      <c r="K31" s="13">
        <v>850.9</v>
      </c>
      <c r="L31" s="14">
        <v>1052</v>
      </c>
      <c r="M31" s="15">
        <f t="shared" si="1"/>
        <v>1173.0777777777778</v>
      </c>
      <c r="N31" s="31">
        <f t="shared" si="0"/>
        <v>37.61153836372289</v>
      </c>
      <c r="O31" s="11"/>
      <c r="P31" s="11"/>
      <c r="Q31" s="11"/>
      <c r="R31" s="11"/>
      <c r="S31" s="11"/>
      <c r="T31" s="11"/>
      <c r="U31" s="11"/>
      <c r="V31" s="11"/>
    </row>
    <row r="32" spans="1:22" ht="19.5" customHeight="1">
      <c r="A32" s="27">
        <v>2522</v>
      </c>
      <c r="B32" s="50">
        <v>1080.5</v>
      </c>
      <c r="C32" s="51">
        <f t="shared" si="2"/>
        <v>170.15748031496062</v>
      </c>
      <c r="D32" s="12">
        <v>980.3</v>
      </c>
      <c r="E32" s="13">
        <v>985.4</v>
      </c>
      <c r="F32" s="13">
        <v>754.2</v>
      </c>
      <c r="G32" s="13">
        <v>605.8</v>
      </c>
      <c r="H32" s="13">
        <v>1713.9</v>
      </c>
      <c r="I32" s="13">
        <v>1130.9</v>
      </c>
      <c r="J32" s="13">
        <v>700.2</v>
      </c>
      <c r="K32" s="13">
        <v>656.5</v>
      </c>
      <c r="L32" s="14">
        <v>810.5</v>
      </c>
      <c r="M32" s="15">
        <f t="shared" si="1"/>
        <v>926.4111111111112</v>
      </c>
      <c r="N32" s="31">
        <f t="shared" si="0"/>
        <v>18.36738336513242</v>
      </c>
      <c r="O32" s="11"/>
      <c r="P32" s="11"/>
      <c r="Q32" s="11"/>
      <c r="R32" s="11"/>
      <c r="S32" s="11"/>
      <c r="T32" s="11"/>
      <c r="U32" s="11"/>
      <c r="V32" s="11"/>
    </row>
    <row r="33" spans="1:22" ht="19.5" customHeight="1">
      <c r="A33" s="27">
        <v>2523</v>
      </c>
      <c r="B33" s="50">
        <v>1684.84</v>
      </c>
      <c r="C33" s="51">
        <f t="shared" si="2"/>
        <v>265.3291338582677</v>
      </c>
      <c r="D33" s="12">
        <v>1226.6</v>
      </c>
      <c r="E33" s="13">
        <v>1152.4</v>
      </c>
      <c r="F33" s="13" t="s">
        <v>1</v>
      </c>
      <c r="G33" s="13">
        <v>852.1</v>
      </c>
      <c r="H33" s="13">
        <v>1061.6</v>
      </c>
      <c r="I33" s="13">
        <v>1100.4</v>
      </c>
      <c r="J33" s="13">
        <v>1035.8</v>
      </c>
      <c r="K33" s="13">
        <v>977.9</v>
      </c>
      <c r="L33" s="14">
        <v>574.9</v>
      </c>
      <c r="M33" s="15">
        <f t="shared" si="1"/>
        <v>997.7125</v>
      </c>
      <c r="N33" s="31">
        <f t="shared" si="0"/>
        <v>26.593746581131107</v>
      </c>
      <c r="O33" s="11"/>
      <c r="P33" s="11"/>
      <c r="Q33" s="11"/>
      <c r="R33" s="11"/>
      <c r="S33" s="11"/>
      <c r="T33" s="11"/>
      <c r="U33" s="11"/>
      <c r="V33" s="11"/>
    </row>
    <row r="34" spans="1:22" ht="19.5" customHeight="1">
      <c r="A34" s="27">
        <v>2524</v>
      </c>
      <c r="B34" s="50">
        <v>2305.81</v>
      </c>
      <c r="C34" s="51">
        <f t="shared" si="2"/>
        <v>363.1196850393701</v>
      </c>
      <c r="D34" s="12">
        <v>1158.3</v>
      </c>
      <c r="E34" s="13">
        <v>1209.1</v>
      </c>
      <c r="F34" s="13">
        <v>1124.7</v>
      </c>
      <c r="G34" s="13">
        <v>1310.5</v>
      </c>
      <c r="H34" s="13">
        <v>2149.1</v>
      </c>
      <c r="I34" s="13">
        <v>1542.2</v>
      </c>
      <c r="J34" s="13">
        <v>1344.5</v>
      </c>
      <c r="K34" s="13">
        <v>959.6</v>
      </c>
      <c r="L34" s="14">
        <v>707.8</v>
      </c>
      <c r="M34" s="15">
        <f t="shared" si="1"/>
        <v>1278.4222222222222</v>
      </c>
      <c r="N34" s="31">
        <f t="shared" si="0"/>
        <v>28.403736944448287</v>
      </c>
      <c r="O34" s="11"/>
      <c r="P34" s="11"/>
      <c r="Q34" s="11"/>
      <c r="R34" s="11"/>
      <c r="S34" s="11"/>
      <c r="T34" s="11"/>
      <c r="U34" s="11"/>
      <c r="V34" s="11"/>
    </row>
    <row r="35" spans="1:22" ht="19.5" customHeight="1">
      <c r="A35" s="28">
        <v>2525</v>
      </c>
      <c r="B35" s="52">
        <v>1081.22</v>
      </c>
      <c r="C35" s="51">
        <f t="shared" si="2"/>
        <v>170.27086614173228</v>
      </c>
      <c r="D35" s="12">
        <v>836.2</v>
      </c>
      <c r="E35" s="13">
        <v>839.5</v>
      </c>
      <c r="F35" s="13">
        <v>770.9</v>
      </c>
      <c r="G35" s="13">
        <v>797</v>
      </c>
      <c r="H35" s="13">
        <v>1351.9</v>
      </c>
      <c r="I35" s="13">
        <v>1107.8</v>
      </c>
      <c r="J35" s="13">
        <v>1074.4</v>
      </c>
      <c r="K35" s="13">
        <v>531.4</v>
      </c>
      <c r="L35" s="14">
        <v>926.2</v>
      </c>
      <c r="M35" s="16">
        <f t="shared" si="1"/>
        <v>915.0333333333334</v>
      </c>
      <c r="N35" s="32">
        <f t="shared" si="0"/>
        <v>18.608159936803645</v>
      </c>
      <c r="O35" s="11"/>
      <c r="P35" s="11"/>
      <c r="Q35" s="11"/>
      <c r="R35" s="11"/>
      <c r="S35" s="11"/>
      <c r="T35" s="11"/>
      <c r="U35" s="11"/>
      <c r="V35" s="11"/>
    </row>
    <row r="36" spans="1:22" ht="19.5" customHeight="1">
      <c r="A36" s="27">
        <v>2526</v>
      </c>
      <c r="B36" s="50">
        <v>1248.4</v>
      </c>
      <c r="C36" s="51">
        <f t="shared" si="2"/>
        <v>196.5984251968504</v>
      </c>
      <c r="D36" s="12">
        <v>865.8</v>
      </c>
      <c r="E36" s="13">
        <v>1031.7</v>
      </c>
      <c r="F36" s="13">
        <v>958.4</v>
      </c>
      <c r="G36" s="13">
        <v>1089.4</v>
      </c>
      <c r="H36" s="13" t="s">
        <v>1</v>
      </c>
      <c r="I36" s="13">
        <v>1197.5</v>
      </c>
      <c r="J36" s="13">
        <v>1057.4</v>
      </c>
      <c r="K36" s="13">
        <v>529.4</v>
      </c>
      <c r="L36" s="14">
        <v>967.1</v>
      </c>
      <c r="M36" s="15">
        <f t="shared" si="1"/>
        <v>962.0875000000001</v>
      </c>
      <c r="N36" s="31">
        <f t="shared" si="0"/>
        <v>20.434568082097563</v>
      </c>
      <c r="O36" s="11"/>
      <c r="P36" s="11"/>
      <c r="Q36" s="11"/>
      <c r="R36" s="11"/>
      <c r="S36" s="11"/>
      <c r="T36" s="11"/>
      <c r="U36" s="11"/>
      <c r="V36" s="11"/>
    </row>
    <row r="37" spans="1:22" ht="19.5" customHeight="1">
      <c r="A37" s="27">
        <v>2527</v>
      </c>
      <c r="B37" s="50">
        <v>1409.54</v>
      </c>
      <c r="C37" s="51">
        <f t="shared" si="2"/>
        <v>221.9748031496063</v>
      </c>
      <c r="D37" s="12">
        <v>667.8</v>
      </c>
      <c r="E37" s="13">
        <v>777.6</v>
      </c>
      <c r="F37" s="13">
        <v>639.8</v>
      </c>
      <c r="G37" s="13">
        <v>1111.7</v>
      </c>
      <c r="H37" s="13" t="s">
        <v>1</v>
      </c>
      <c r="I37" s="13">
        <v>1402.6</v>
      </c>
      <c r="J37" s="13">
        <v>1248.5</v>
      </c>
      <c r="K37" s="13">
        <v>1150.4</v>
      </c>
      <c r="L37" s="14">
        <v>1229.8</v>
      </c>
      <c r="M37" s="15">
        <f t="shared" si="1"/>
        <v>1028.5249999999999</v>
      </c>
      <c r="N37" s="31">
        <f t="shared" si="0"/>
        <v>21.581857820627242</v>
      </c>
      <c r="O37" s="11"/>
      <c r="P37" s="11"/>
      <c r="Q37" s="11"/>
      <c r="R37" s="11"/>
      <c r="S37" s="11"/>
      <c r="T37" s="11"/>
      <c r="U37" s="11"/>
      <c r="V37" s="11"/>
    </row>
    <row r="38" spans="1:22" ht="19.5" customHeight="1">
      <c r="A38" s="27">
        <v>2528</v>
      </c>
      <c r="B38" s="50">
        <v>1398.99</v>
      </c>
      <c r="C38" s="51">
        <f t="shared" si="2"/>
        <v>220.31338582677165</v>
      </c>
      <c r="D38" s="12">
        <v>964.1</v>
      </c>
      <c r="E38" s="13">
        <v>1225.8</v>
      </c>
      <c r="F38" s="13">
        <v>962.5</v>
      </c>
      <c r="G38" s="13">
        <v>993.7</v>
      </c>
      <c r="H38" s="13">
        <v>1091.5</v>
      </c>
      <c r="I38" s="13">
        <v>1246.7</v>
      </c>
      <c r="J38" s="13">
        <v>964.8</v>
      </c>
      <c r="K38" s="13">
        <v>1236.5</v>
      </c>
      <c r="L38" s="14">
        <v>929.3</v>
      </c>
      <c r="M38" s="15">
        <f t="shared" si="1"/>
        <v>1068.322222222222</v>
      </c>
      <c r="N38" s="31">
        <f t="shared" si="0"/>
        <v>20.62237228094879</v>
      </c>
      <c r="O38" s="11"/>
      <c r="P38" s="11"/>
      <c r="Q38" s="11"/>
      <c r="R38" s="11"/>
      <c r="S38" s="11"/>
      <c r="T38" s="11"/>
      <c r="U38" s="11"/>
      <c r="V38" s="11"/>
    </row>
    <row r="39" spans="1:22" ht="19.5" customHeight="1">
      <c r="A39" s="27">
        <v>2529</v>
      </c>
      <c r="B39" s="50">
        <v>1285.87</v>
      </c>
      <c r="C39" s="51">
        <f t="shared" si="2"/>
        <v>202.4992125984252</v>
      </c>
      <c r="D39" s="12">
        <v>907.1</v>
      </c>
      <c r="E39" s="13">
        <v>1002.1</v>
      </c>
      <c r="F39" s="13">
        <v>929</v>
      </c>
      <c r="G39" s="13">
        <v>1108.2</v>
      </c>
      <c r="H39" s="13">
        <v>1346.9</v>
      </c>
      <c r="I39" s="13">
        <v>1252.9</v>
      </c>
      <c r="J39" s="13">
        <v>1146.3</v>
      </c>
      <c r="K39" s="13">
        <v>1043.1</v>
      </c>
      <c r="L39" s="14">
        <v>866.3</v>
      </c>
      <c r="M39" s="15">
        <f t="shared" si="1"/>
        <v>1066.8777777777775</v>
      </c>
      <c r="N39" s="31">
        <f t="shared" si="0"/>
        <v>18.980544614980655</v>
      </c>
      <c r="O39" s="11"/>
      <c r="P39" s="11"/>
      <c r="Q39" s="11"/>
      <c r="R39" s="11"/>
      <c r="S39" s="11"/>
      <c r="T39" s="11"/>
      <c r="U39" s="11"/>
      <c r="V39" s="11"/>
    </row>
    <row r="40" spans="1:22" ht="19.5" customHeight="1">
      <c r="A40" s="27">
        <v>2530</v>
      </c>
      <c r="B40" s="50">
        <v>1209.06</v>
      </c>
      <c r="C40" s="51">
        <f t="shared" si="2"/>
        <v>190.40314960629922</v>
      </c>
      <c r="D40" s="12">
        <v>949</v>
      </c>
      <c r="E40" s="13">
        <v>1124.7</v>
      </c>
      <c r="F40" s="13">
        <v>821.1</v>
      </c>
      <c r="G40" s="13">
        <v>909.4</v>
      </c>
      <c r="H40" s="13">
        <v>1163.6</v>
      </c>
      <c r="I40" s="13">
        <v>1097.2</v>
      </c>
      <c r="J40" s="13">
        <v>943.5</v>
      </c>
      <c r="K40" s="13">
        <v>1111.5</v>
      </c>
      <c r="L40" s="14" t="s">
        <v>1</v>
      </c>
      <c r="M40" s="15">
        <f t="shared" si="1"/>
        <v>1014.9999999999999</v>
      </c>
      <c r="N40" s="31">
        <f t="shared" si="0"/>
        <v>18.758930995694506</v>
      </c>
      <c r="O40" s="11"/>
      <c r="P40" s="11"/>
      <c r="Q40" s="11"/>
      <c r="R40" s="11"/>
      <c r="S40" s="11"/>
      <c r="T40" s="11"/>
      <c r="U40" s="11"/>
      <c r="V40" s="11"/>
    </row>
    <row r="41" spans="1:22" ht="19.5" customHeight="1">
      <c r="A41" s="27">
        <v>2531</v>
      </c>
      <c r="B41" s="50">
        <v>1620.32</v>
      </c>
      <c r="C41" s="51">
        <f t="shared" si="2"/>
        <v>255.16850393700787</v>
      </c>
      <c r="D41" s="12">
        <v>1126.4</v>
      </c>
      <c r="E41" s="13">
        <v>1419.9</v>
      </c>
      <c r="F41" s="13">
        <v>1123.3</v>
      </c>
      <c r="G41" s="13">
        <v>1197.2</v>
      </c>
      <c r="H41" s="13">
        <v>918.1</v>
      </c>
      <c r="I41" s="13">
        <v>1415.5</v>
      </c>
      <c r="J41" s="13">
        <v>1150.7</v>
      </c>
      <c r="K41" s="13" t="s">
        <v>1</v>
      </c>
      <c r="L41" s="14">
        <v>674.5</v>
      </c>
      <c r="M41" s="15">
        <f t="shared" si="1"/>
        <v>1128.2</v>
      </c>
      <c r="N41" s="31">
        <f t="shared" si="0"/>
        <v>22.617311109467103</v>
      </c>
      <c r="O41" s="11"/>
      <c r="P41" s="11"/>
      <c r="Q41" s="11"/>
      <c r="R41" s="11"/>
      <c r="S41" s="11"/>
      <c r="T41" s="11"/>
      <c r="U41" s="11"/>
      <c r="V41" s="11"/>
    </row>
    <row r="42" spans="1:22" ht="19.5" customHeight="1">
      <c r="A42" s="27">
        <v>2532</v>
      </c>
      <c r="B42" s="50">
        <v>1286.44</v>
      </c>
      <c r="C42" s="51">
        <f t="shared" si="2"/>
        <v>202.58897637795275</v>
      </c>
      <c r="D42" s="12">
        <v>934.2</v>
      </c>
      <c r="E42" s="13">
        <v>1250.1</v>
      </c>
      <c r="F42" s="13">
        <v>789</v>
      </c>
      <c r="G42" s="13">
        <v>984.8</v>
      </c>
      <c r="H42" s="13">
        <v>983.5</v>
      </c>
      <c r="I42" s="13">
        <v>1333.7</v>
      </c>
      <c r="J42" s="13">
        <v>1035.7</v>
      </c>
      <c r="K42" s="13">
        <v>1148.1</v>
      </c>
      <c r="L42" s="14">
        <v>720.4</v>
      </c>
      <c r="M42" s="15">
        <f t="shared" si="1"/>
        <v>1019.9444444444445</v>
      </c>
      <c r="N42" s="31">
        <f t="shared" si="0"/>
        <v>19.862746199701235</v>
      </c>
      <c r="O42" s="11"/>
      <c r="P42" s="11"/>
      <c r="Q42" s="11"/>
      <c r="R42" s="11"/>
      <c r="S42" s="11"/>
      <c r="T42" s="11"/>
      <c r="U42" s="11"/>
      <c r="V42" s="11"/>
    </row>
    <row r="43" spans="1:22" ht="19.5" customHeight="1">
      <c r="A43" s="27">
        <v>2533</v>
      </c>
      <c r="B43" s="50">
        <v>1067.25</v>
      </c>
      <c r="C43" s="51">
        <f t="shared" si="2"/>
        <v>168.0708661417323</v>
      </c>
      <c r="D43" s="12">
        <v>1051.9</v>
      </c>
      <c r="E43" s="13">
        <v>1108.7</v>
      </c>
      <c r="F43" s="13">
        <v>801.2</v>
      </c>
      <c r="G43" s="13">
        <v>1039.8</v>
      </c>
      <c r="H43" s="13">
        <v>1117.5</v>
      </c>
      <c r="I43" s="13">
        <v>989</v>
      </c>
      <c r="J43" s="13">
        <v>1080.3</v>
      </c>
      <c r="K43" s="13">
        <v>979.5</v>
      </c>
      <c r="L43" s="14">
        <v>1301.2</v>
      </c>
      <c r="M43" s="15">
        <f t="shared" si="1"/>
        <v>1052.1222222222223</v>
      </c>
      <c r="N43" s="31">
        <f t="shared" si="0"/>
        <v>15.97446214820406</v>
      </c>
      <c r="O43" s="11"/>
      <c r="P43" s="11"/>
      <c r="Q43" s="11"/>
      <c r="R43" s="11"/>
      <c r="S43" s="11"/>
      <c r="T43" s="11"/>
      <c r="U43" s="11"/>
      <c r="V43" s="11"/>
    </row>
    <row r="44" spans="1:22" ht="19.5" customHeight="1">
      <c r="A44" s="27">
        <v>2534</v>
      </c>
      <c r="B44" s="50">
        <v>740.61</v>
      </c>
      <c r="C44" s="51">
        <f t="shared" si="2"/>
        <v>116.63149606299213</v>
      </c>
      <c r="D44" s="12">
        <v>931.7</v>
      </c>
      <c r="E44" s="13">
        <v>1009.6</v>
      </c>
      <c r="F44" s="13">
        <v>755.9</v>
      </c>
      <c r="G44" s="13">
        <v>977.8</v>
      </c>
      <c r="H44" s="13">
        <v>1138.9</v>
      </c>
      <c r="I44" s="13">
        <v>1240.2</v>
      </c>
      <c r="J44" s="13">
        <v>1001.3</v>
      </c>
      <c r="K44" s="13">
        <v>904.8</v>
      </c>
      <c r="L44" s="14">
        <v>1186.9</v>
      </c>
      <c r="M44" s="15">
        <f t="shared" si="1"/>
        <v>1016.3444444444444</v>
      </c>
      <c r="N44" s="31">
        <f t="shared" si="0"/>
        <v>11.47558750387477</v>
      </c>
      <c r="O44" s="11"/>
      <c r="P44" s="11"/>
      <c r="Q44" s="11"/>
      <c r="R44" s="11"/>
      <c r="S44" s="11"/>
      <c r="T44" s="11"/>
      <c r="U44" s="11"/>
      <c r="V44" s="11"/>
    </row>
    <row r="45" spans="1:22" ht="19.5" customHeight="1">
      <c r="A45" s="29">
        <v>2535</v>
      </c>
      <c r="B45" s="50">
        <v>734.19</v>
      </c>
      <c r="C45" s="51">
        <f t="shared" si="2"/>
        <v>115.62047244094488</v>
      </c>
      <c r="D45" s="12">
        <v>857.5</v>
      </c>
      <c r="E45" s="13">
        <v>1022</v>
      </c>
      <c r="F45" s="13">
        <v>837.4</v>
      </c>
      <c r="G45" s="13">
        <v>883.4</v>
      </c>
      <c r="H45" s="13">
        <v>1222</v>
      </c>
      <c r="I45" s="13">
        <v>1118.6</v>
      </c>
      <c r="J45" s="13">
        <v>946.6</v>
      </c>
      <c r="K45" s="13" t="s">
        <v>1</v>
      </c>
      <c r="L45" s="14">
        <v>714.5</v>
      </c>
      <c r="M45" s="15">
        <f t="shared" si="1"/>
        <v>950.25</v>
      </c>
      <c r="N45" s="31">
        <f t="shared" si="0"/>
        <v>12.167374105861077</v>
      </c>
      <c r="O45" s="11"/>
      <c r="P45" s="11"/>
      <c r="Q45" s="11"/>
      <c r="R45" s="11"/>
      <c r="S45" s="11"/>
      <c r="T45" s="11"/>
      <c r="U45" s="11"/>
      <c r="V45" s="11"/>
    </row>
    <row r="46" spans="1:22" ht="19.5" customHeight="1">
      <c r="A46" s="29">
        <v>2536</v>
      </c>
      <c r="B46" s="50">
        <v>678.17</v>
      </c>
      <c r="C46" s="51">
        <f t="shared" si="2"/>
        <v>106.79842519685039</v>
      </c>
      <c r="D46" s="12">
        <v>714.8</v>
      </c>
      <c r="E46" s="13">
        <v>920.2</v>
      </c>
      <c r="F46" s="13">
        <v>744.2</v>
      </c>
      <c r="G46" s="13">
        <v>1310.8</v>
      </c>
      <c r="H46" s="13">
        <v>1498.5</v>
      </c>
      <c r="I46" s="13">
        <v>1327.3</v>
      </c>
      <c r="J46" s="13">
        <v>1344.4</v>
      </c>
      <c r="K46" s="13" t="s">
        <v>1</v>
      </c>
      <c r="L46" s="14">
        <v>556.2</v>
      </c>
      <c r="M46" s="15">
        <f t="shared" si="1"/>
        <v>1052.0500000000002</v>
      </c>
      <c r="N46" s="31">
        <f t="shared" si="0"/>
        <v>10.151459074839634</v>
      </c>
      <c r="O46" s="11"/>
      <c r="P46" s="11"/>
      <c r="Q46" s="11"/>
      <c r="R46" s="11"/>
      <c r="S46" s="11"/>
      <c r="T46" s="11"/>
      <c r="U46" s="11"/>
      <c r="V46" s="11"/>
    </row>
    <row r="47" spans="1:22" ht="19.5" customHeight="1">
      <c r="A47" s="27">
        <v>2537</v>
      </c>
      <c r="B47" s="50">
        <v>2373.9</v>
      </c>
      <c r="C47" s="51">
        <f t="shared" si="2"/>
        <v>373.84251968503935</v>
      </c>
      <c r="D47" s="12">
        <v>1009.7</v>
      </c>
      <c r="E47" s="13">
        <v>1266.2</v>
      </c>
      <c r="F47" s="13">
        <v>792.6</v>
      </c>
      <c r="G47" s="13">
        <v>1377.9</v>
      </c>
      <c r="H47" s="13">
        <v>1003.8</v>
      </c>
      <c r="I47" s="13">
        <v>1577.9</v>
      </c>
      <c r="J47" s="13">
        <v>1236.2</v>
      </c>
      <c r="K47" s="13">
        <v>1436.6</v>
      </c>
      <c r="L47" s="14">
        <v>565.4</v>
      </c>
      <c r="M47" s="15">
        <f t="shared" si="1"/>
        <v>1140.7</v>
      </c>
      <c r="N47" s="31">
        <f t="shared" si="0"/>
        <v>32.77307966029976</v>
      </c>
      <c r="O47" s="11"/>
      <c r="P47" s="11"/>
      <c r="Q47" s="11"/>
      <c r="R47" s="11"/>
      <c r="S47" s="11"/>
      <c r="T47" s="11"/>
      <c r="U47" s="11"/>
      <c r="V47" s="11"/>
    </row>
    <row r="48" spans="1:22" ht="19.5" customHeight="1">
      <c r="A48" s="27">
        <v>2538</v>
      </c>
      <c r="B48" s="53">
        <v>2096.07</v>
      </c>
      <c r="C48" s="51">
        <f t="shared" si="2"/>
        <v>330.0897637795276</v>
      </c>
      <c r="D48" s="12">
        <v>1053.2</v>
      </c>
      <c r="E48" s="13">
        <v>1179.8</v>
      </c>
      <c r="F48" s="13">
        <v>982.6</v>
      </c>
      <c r="G48" s="13">
        <v>1561.8</v>
      </c>
      <c r="H48" s="13">
        <v>1210.7</v>
      </c>
      <c r="I48" s="13">
        <v>1714</v>
      </c>
      <c r="J48" s="13">
        <v>1152.8</v>
      </c>
      <c r="K48" s="13">
        <v>1144.8</v>
      </c>
      <c r="L48" s="14">
        <v>949</v>
      </c>
      <c r="M48" s="15">
        <f t="shared" si="1"/>
        <v>1216.5222222222221</v>
      </c>
      <c r="N48" s="31">
        <f t="shared" si="0"/>
        <v>27.133886890824922</v>
      </c>
      <c r="O48" s="11"/>
      <c r="P48" s="11"/>
      <c r="Q48" s="11"/>
      <c r="R48" s="11"/>
      <c r="S48" s="11"/>
      <c r="T48" s="11"/>
      <c r="U48" s="11"/>
      <c r="V48" s="11"/>
    </row>
    <row r="49" spans="1:22" ht="19.5" customHeight="1">
      <c r="A49" s="27">
        <v>2539</v>
      </c>
      <c r="B49" s="53">
        <v>1395.576</v>
      </c>
      <c r="C49" s="51">
        <f t="shared" si="2"/>
        <v>219.77574803149605</v>
      </c>
      <c r="D49" s="12">
        <v>1150.5</v>
      </c>
      <c r="E49" s="13">
        <v>1271.3</v>
      </c>
      <c r="F49" s="13" t="s">
        <v>1</v>
      </c>
      <c r="G49" s="13">
        <v>1205.3</v>
      </c>
      <c r="H49" s="13">
        <v>911.9</v>
      </c>
      <c r="I49" s="13">
        <v>1217</v>
      </c>
      <c r="J49" s="13">
        <v>1290.7</v>
      </c>
      <c r="K49" s="13">
        <v>1137.5</v>
      </c>
      <c r="L49" s="14">
        <v>714.5</v>
      </c>
      <c r="M49" s="15">
        <f t="shared" si="1"/>
        <v>1112.3375</v>
      </c>
      <c r="N49" s="31">
        <f t="shared" si="0"/>
        <v>19.758009419937387</v>
      </c>
      <c r="O49" s="11"/>
      <c r="P49" s="11"/>
      <c r="Q49" s="11"/>
      <c r="R49" s="11"/>
      <c r="S49" s="11"/>
      <c r="T49" s="11"/>
      <c r="U49" s="11"/>
      <c r="V49" s="11"/>
    </row>
    <row r="50" spans="1:22" ht="19.5" customHeight="1">
      <c r="A50" s="27">
        <v>2540</v>
      </c>
      <c r="B50" s="50">
        <v>986.337</v>
      </c>
      <c r="C50" s="51">
        <f t="shared" si="2"/>
        <v>155.32866141732285</v>
      </c>
      <c r="D50" s="12">
        <v>888.5</v>
      </c>
      <c r="E50" s="13">
        <v>916.5</v>
      </c>
      <c r="F50" s="13" t="s">
        <v>1</v>
      </c>
      <c r="G50" s="13" t="s">
        <v>1</v>
      </c>
      <c r="H50" s="13">
        <v>1313.6</v>
      </c>
      <c r="I50" s="13">
        <v>999.6</v>
      </c>
      <c r="J50" s="13">
        <v>985</v>
      </c>
      <c r="K50" s="13">
        <v>1262.7</v>
      </c>
      <c r="L50" s="14">
        <v>556.2</v>
      </c>
      <c r="M50" s="15">
        <f t="shared" si="1"/>
        <v>988.8714285714285</v>
      </c>
      <c r="N50" s="31">
        <f t="shared" si="0"/>
        <v>15.707670070083646</v>
      </c>
      <c r="O50" s="11"/>
      <c r="P50" s="11"/>
      <c r="Q50" s="11"/>
      <c r="R50" s="11"/>
      <c r="S50" s="11"/>
      <c r="T50" s="11"/>
      <c r="U50" s="11"/>
      <c r="V50" s="11"/>
    </row>
    <row r="51" spans="1:22" ht="19.5" customHeight="1">
      <c r="A51" s="27">
        <v>2541</v>
      </c>
      <c r="B51" s="50">
        <v>487.841</v>
      </c>
      <c r="C51" s="51">
        <f t="shared" si="2"/>
        <v>76.82535433070866</v>
      </c>
      <c r="D51" s="12">
        <v>1065.3</v>
      </c>
      <c r="E51" s="13">
        <v>862</v>
      </c>
      <c r="F51" s="13">
        <v>400.2</v>
      </c>
      <c r="G51" s="13">
        <v>766</v>
      </c>
      <c r="H51" s="13" t="s">
        <v>1</v>
      </c>
      <c r="I51" s="13">
        <v>1094.4</v>
      </c>
      <c r="J51" s="13">
        <v>824.9</v>
      </c>
      <c r="K51" s="13">
        <v>1034.6</v>
      </c>
      <c r="L51" s="14">
        <v>565.4</v>
      </c>
      <c r="M51" s="15">
        <f t="shared" si="1"/>
        <v>826.5999999999999</v>
      </c>
      <c r="N51" s="31">
        <f t="shared" si="0"/>
        <v>9.29413916413122</v>
      </c>
      <c r="O51" s="11"/>
      <c r="P51" s="11"/>
      <c r="Q51" s="11"/>
      <c r="R51" s="11"/>
      <c r="S51" s="11"/>
      <c r="T51" s="11"/>
      <c r="U51" s="11"/>
      <c r="V51" s="11"/>
    </row>
    <row r="52" spans="1:22" ht="19.5" customHeight="1">
      <c r="A52" s="27">
        <v>2542</v>
      </c>
      <c r="B52" s="50">
        <v>980.965</v>
      </c>
      <c r="C52" s="51">
        <f t="shared" si="2"/>
        <v>154.48267716535432</v>
      </c>
      <c r="D52" s="12">
        <v>1320.6</v>
      </c>
      <c r="E52" s="13">
        <v>1115.8</v>
      </c>
      <c r="F52" s="13" t="s">
        <v>1</v>
      </c>
      <c r="G52" s="13">
        <v>1568.3</v>
      </c>
      <c r="H52" s="13" t="s">
        <v>1</v>
      </c>
      <c r="I52" s="13">
        <v>1359.61</v>
      </c>
      <c r="J52" s="13">
        <v>1473</v>
      </c>
      <c r="K52" s="13" t="s">
        <v>1</v>
      </c>
      <c r="L52" s="14">
        <v>949</v>
      </c>
      <c r="M52" s="15">
        <f t="shared" si="1"/>
        <v>1297.7183333333332</v>
      </c>
      <c r="N52" s="31">
        <f t="shared" si="0"/>
        <v>11.904176214305956</v>
      </c>
      <c r="O52" s="11"/>
      <c r="P52" s="11"/>
      <c r="Q52" s="11"/>
      <c r="R52" s="11"/>
      <c r="S52" s="11"/>
      <c r="T52" s="11"/>
      <c r="U52" s="11"/>
      <c r="V52" s="11"/>
    </row>
    <row r="53" spans="1:22" ht="19.5" customHeight="1">
      <c r="A53" s="27">
        <v>2543</v>
      </c>
      <c r="B53" s="50">
        <v>1212.52</v>
      </c>
      <c r="C53" s="51">
        <f t="shared" si="2"/>
        <v>190.94803149606298</v>
      </c>
      <c r="D53" s="12">
        <v>1022.7</v>
      </c>
      <c r="E53" s="13">
        <v>1305.4</v>
      </c>
      <c r="F53" s="13">
        <v>1017.2</v>
      </c>
      <c r="G53" s="13">
        <v>927</v>
      </c>
      <c r="H53" s="13">
        <v>972.5</v>
      </c>
      <c r="I53" s="13">
        <v>1364.1</v>
      </c>
      <c r="J53" s="17">
        <v>1259.36</v>
      </c>
      <c r="K53" s="13">
        <v>927</v>
      </c>
      <c r="L53" s="14">
        <v>815.8</v>
      </c>
      <c r="M53" s="15">
        <f t="shared" si="1"/>
        <v>1067.8955555555553</v>
      </c>
      <c r="N53" s="31">
        <f t="shared" si="0"/>
        <v>17.88077780665782</v>
      </c>
      <c r="O53" s="11"/>
      <c r="P53" s="11"/>
      <c r="Q53" s="11"/>
      <c r="R53" s="11"/>
      <c r="S53" s="11"/>
      <c r="T53" s="11"/>
      <c r="U53" s="11"/>
      <c r="V53" s="11"/>
    </row>
    <row r="54" spans="1:22" ht="19.5" customHeight="1">
      <c r="A54" s="27">
        <v>2544</v>
      </c>
      <c r="B54" s="50">
        <v>1392.27</v>
      </c>
      <c r="C54" s="51">
        <f t="shared" si="2"/>
        <v>219.25511811023622</v>
      </c>
      <c r="D54" s="12">
        <v>1127.7</v>
      </c>
      <c r="E54" s="13">
        <v>1165.3</v>
      </c>
      <c r="F54" s="13"/>
      <c r="G54" s="13">
        <v>1180.5</v>
      </c>
      <c r="H54" s="13">
        <v>1275.7</v>
      </c>
      <c r="I54" s="13">
        <v>1261.49</v>
      </c>
      <c r="J54" s="17">
        <v>1315.9</v>
      </c>
      <c r="K54" s="13">
        <v>1180.5</v>
      </c>
      <c r="L54" s="14">
        <v>742.7</v>
      </c>
      <c r="M54" s="15">
        <f t="shared" si="1"/>
        <v>1156.22375</v>
      </c>
      <c r="N54" s="31">
        <f t="shared" si="0"/>
        <v>18.96303532168719</v>
      </c>
      <c r="O54" s="11"/>
      <c r="P54" s="11"/>
      <c r="Q54" s="11"/>
      <c r="R54" s="11"/>
      <c r="S54" s="11"/>
      <c r="T54" s="11"/>
      <c r="U54" s="11"/>
      <c r="V54" s="11"/>
    </row>
    <row r="55" spans="1:22" ht="19.5" customHeight="1">
      <c r="A55" s="27">
        <v>2545</v>
      </c>
      <c r="B55" s="50">
        <v>1847.493</v>
      </c>
      <c r="C55" s="51">
        <f t="shared" si="2"/>
        <v>290.94377952755906</v>
      </c>
      <c r="D55" s="12">
        <v>1721.7</v>
      </c>
      <c r="E55" s="13">
        <v>1698.1</v>
      </c>
      <c r="F55" s="13">
        <v>1136.5</v>
      </c>
      <c r="G55" s="13">
        <v>1251.9</v>
      </c>
      <c r="H55" s="13">
        <v>1258.5</v>
      </c>
      <c r="I55" s="13">
        <v>1572.8</v>
      </c>
      <c r="J55" s="13">
        <v>1382.2</v>
      </c>
      <c r="K55" s="13">
        <v>1251.9</v>
      </c>
      <c r="L55" s="14">
        <v>1058.4</v>
      </c>
      <c r="M55" s="15">
        <f t="shared" si="1"/>
        <v>1370.2222222222222</v>
      </c>
      <c r="N55" s="31">
        <f t="shared" si="0"/>
        <v>21.233328055044044</v>
      </c>
      <c r="O55" s="11"/>
      <c r="P55" s="11"/>
      <c r="Q55" s="11"/>
      <c r="R55" s="11"/>
      <c r="S55" s="11"/>
      <c r="T55" s="11"/>
      <c r="U55" s="11"/>
      <c r="V55" s="11"/>
    </row>
    <row r="56" spans="1:22" ht="19.5" customHeight="1">
      <c r="A56" s="27">
        <v>2546</v>
      </c>
      <c r="B56" s="50">
        <v>980.372</v>
      </c>
      <c r="C56" s="51">
        <f t="shared" si="2"/>
        <v>154.38929133858267</v>
      </c>
      <c r="D56" s="12">
        <v>763.1</v>
      </c>
      <c r="E56" s="13">
        <v>826.2</v>
      </c>
      <c r="F56" s="13">
        <v>700.8</v>
      </c>
      <c r="G56" s="13"/>
      <c r="H56" s="13">
        <v>1029.4</v>
      </c>
      <c r="I56" s="13">
        <v>878.5</v>
      </c>
      <c r="J56" s="13">
        <v>756.9</v>
      </c>
      <c r="K56" s="13">
        <v>1239.9</v>
      </c>
      <c r="L56" s="14">
        <v>808.8</v>
      </c>
      <c r="M56" s="15">
        <f t="shared" si="1"/>
        <v>875.4499999999999</v>
      </c>
      <c r="N56" s="31">
        <f t="shared" si="0"/>
        <v>17.635420793715536</v>
      </c>
      <c r="O56" s="11"/>
      <c r="P56" s="11"/>
      <c r="Q56" s="11"/>
      <c r="R56" s="11"/>
      <c r="S56" s="11"/>
      <c r="T56" s="11"/>
      <c r="U56" s="11"/>
      <c r="V56" s="11"/>
    </row>
    <row r="57" spans="1:22" ht="19.5" customHeight="1">
      <c r="A57" s="27">
        <v>2547</v>
      </c>
      <c r="B57" s="54">
        <v>1811.0269439999997</v>
      </c>
      <c r="C57" s="51">
        <f t="shared" si="2"/>
        <v>285.201093543307</v>
      </c>
      <c r="D57" s="18">
        <v>1087.6</v>
      </c>
      <c r="E57" s="19" t="s">
        <v>1</v>
      </c>
      <c r="F57" s="19">
        <v>917.2</v>
      </c>
      <c r="G57" s="19">
        <v>1057.3</v>
      </c>
      <c r="H57" s="19">
        <v>1373.4</v>
      </c>
      <c r="I57" s="19">
        <v>1149.86</v>
      </c>
      <c r="J57" s="19">
        <v>1081.13</v>
      </c>
      <c r="K57" s="19" t="s">
        <v>1</v>
      </c>
      <c r="L57" s="20">
        <v>1215.5</v>
      </c>
      <c r="M57" s="15">
        <f>AVERAGE(D57:L57)</f>
        <v>1125.9985714285715</v>
      </c>
      <c r="N57" s="31">
        <f t="shared" si="0"/>
        <v>25.32872605526205</v>
      </c>
      <c r="O57" s="11"/>
      <c r="P57" s="11"/>
      <c r="Q57" s="11"/>
      <c r="R57" s="11"/>
      <c r="S57" s="11"/>
      <c r="T57" s="11"/>
      <c r="U57" s="11"/>
      <c r="V57" s="11"/>
    </row>
    <row r="58" spans="1:22" ht="19.5" customHeight="1">
      <c r="A58" s="27">
        <v>2548</v>
      </c>
      <c r="B58" s="54">
        <v>2638.911744</v>
      </c>
      <c r="C58" s="51">
        <f t="shared" si="2"/>
        <v>415.5766525984252</v>
      </c>
      <c r="D58" s="18">
        <v>1386.7</v>
      </c>
      <c r="E58" s="19">
        <v>1358.8</v>
      </c>
      <c r="F58" s="19" t="s">
        <v>1</v>
      </c>
      <c r="G58" s="19" t="s">
        <v>35</v>
      </c>
      <c r="H58" s="19">
        <v>1624.4</v>
      </c>
      <c r="I58" s="19">
        <v>1586.19</v>
      </c>
      <c r="J58" s="19">
        <v>1389.7</v>
      </c>
      <c r="K58" s="19">
        <v>1391.4</v>
      </c>
      <c r="L58" s="20">
        <v>1075</v>
      </c>
      <c r="M58" s="15">
        <f aca="true" t="shared" si="3" ref="M58:M64">AVERAGE(D58:L58)</f>
        <v>1401.7414285714287</v>
      </c>
      <c r="N58" s="31">
        <f t="shared" si="0"/>
        <v>29.64716916599634</v>
      </c>
      <c r="O58" s="11"/>
      <c r="P58" s="11"/>
      <c r="Q58" s="11"/>
      <c r="R58" s="11"/>
      <c r="S58" s="11"/>
      <c r="T58" s="11"/>
      <c r="U58" s="11"/>
      <c r="V58" s="11"/>
    </row>
    <row r="59" spans="1:22" ht="19.5" customHeight="1">
      <c r="A59" s="27">
        <v>2549</v>
      </c>
      <c r="B59" s="54">
        <v>2232</v>
      </c>
      <c r="C59" s="51">
        <f t="shared" si="2"/>
        <v>351.496062992126</v>
      </c>
      <c r="D59" s="18">
        <v>1250.1</v>
      </c>
      <c r="E59" s="19">
        <v>1482</v>
      </c>
      <c r="F59" s="19">
        <v>1054.1</v>
      </c>
      <c r="G59" s="19" t="s">
        <v>35</v>
      </c>
      <c r="H59" s="19">
        <v>1281.9</v>
      </c>
      <c r="I59" s="19">
        <v>1590.56</v>
      </c>
      <c r="J59" s="19">
        <v>1271.5</v>
      </c>
      <c r="K59" s="19">
        <v>1225.7</v>
      </c>
      <c r="L59" s="20">
        <v>684.3</v>
      </c>
      <c r="M59" s="15">
        <f t="shared" si="3"/>
        <v>1230.02</v>
      </c>
      <c r="N59" s="31">
        <f t="shared" si="0"/>
        <v>28.576451032676374</v>
      </c>
      <c r="O59" s="11"/>
      <c r="P59" s="11"/>
      <c r="Q59" s="11"/>
      <c r="R59" s="11"/>
      <c r="S59" s="11"/>
      <c r="T59" s="11"/>
      <c r="U59" s="11"/>
      <c r="V59" s="11"/>
    </row>
    <row r="60" spans="1:22" ht="19.5" customHeight="1">
      <c r="A60" s="27">
        <v>2550</v>
      </c>
      <c r="B60" s="54">
        <v>1261.1090880000002</v>
      </c>
      <c r="C60" s="51">
        <f t="shared" si="2"/>
        <v>198.5998563779528</v>
      </c>
      <c r="D60" s="18">
        <v>1186.8</v>
      </c>
      <c r="E60" s="19">
        <v>1165.1</v>
      </c>
      <c r="F60" s="19" t="s">
        <v>1</v>
      </c>
      <c r="G60" s="19" t="s">
        <v>35</v>
      </c>
      <c r="H60" s="19">
        <v>1367.2</v>
      </c>
      <c r="I60" s="19">
        <v>1413.5</v>
      </c>
      <c r="J60" s="19">
        <v>1001.7</v>
      </c>
      <c r="K60" s="19">
        <v>1252.8</v>
      </c>
      <c r="L60" s="20">
        <v>822.7</v>
      </c>
      <c r="M60" s="15">
        <f t="shared" si="3"/>
        <v>1172.8285714285714</v>
      </c>
      <c r="N60" s="31">
        <f t="shared" si="0"/>
        <v>16.933408787615647</v>
      </c>
      <c r="O60" s="11"/>
      <c r="P60" s="11"/>
      <c r="Q60" s="11"/>
      <c r="R60" s="11"/>
      <c r="S60" s="11"/>
      <c r="T60" s="11"/>
      <c r="U60" s="11"/>
      <c r="V60" s="11"/>
    </row>
    <row r="61" spans="1:22" ht="19.5" customHeight="1">
      <c r="A61" s="27">
        <v>2551</v>
      </c>
      <c r="B61" s="54">
        <v>1344.3598080000002</v>
      </c>
      <c r="C61" s="51">
        <f t="shared" si="2"/>
        <v>211.71020598425199</v>
      </c>
      <c r="D61" s="18">
        <v>1049.7</v>
      </c>
      <c r="E61" s="19">
        <v>1117.9</v>
      </c>
      <c r="F61" s="19" t="s">
        <v>1</v>
      </c>
      <c r="G61" s="19" t="s">
        <v>35</v>
      </c>
      <c r="H61" s="19">
        <v>1121.2</v>
      </c>
      <c r="I61" s="19">
        <v>1316.1</v>
      </c>
      <c r="J61" s="19">
        <v>1123.3</v>
      </c>
      <c r="K61" s="19">
        <v>1097</v>
      </c>
      <c r="L61" s="20">
        <v>841.6</v>
      </c>
      <c r="M61" s="15">
        <f t="shared" si="3"/>
        <v>1095.257142857143</v>
      </c>
      <c r="N61" s="31">
        <f t="shared" si="0"/>
        <v>19.329726116368807</v>
      </c>
      <c r="O61" s="11"/>
      <c r="P61" s="11"/>
      <c r="Q61" s="11"/>
      <c r="R61" s="11"/>
      <c r="S61" s="11"/>
      <c r="T61" s="11"/>
      <c r="U61" s="11"/>
      <c r="V61" s="11"/>
    </row>
    <row r="62" spans="1:22" ht="19.5" customHeight="1">
      <c r="A62" s="27">
        <v>2552</v>
      </c>
      <c r="B62" s="54">
        <v>817.11</v>
      </c>
      <c r="C62" s="51">
        <f t="shared" si="2"/>
        <v>128.67874015748032</v>
      </c>
      <c r="D62" s="18">
        <v>814.1</v>
      </c>
      <c r="E62" s="19">
        <v>1078.3</v>
      </c>
      <c r="F62" s="19" t="s">
        <v>1</v>
      </c>
      <c r="G62" s="19" t="s">
        <v>35</v>
      </c>
      <c r="H62" s="19">
        <v>1025.8</v>
      </c>
      <c r="I62" s="19">
        <v>1149.7</v>
      </c>
      <c r="J62" s="19">
        <v>820.7</v>
      </c>
      <c r="K62" s="19">
        <v>1041.5</v>
      </c>
      <c r="L62" s="20">
        <v>661.8</v>
      </c>
      <c r="M62" s="15">
        <f t="shared" si="3"/>
        <v>941.6999999999999</v>
      </c>
      <c r="N62" s="31">
        <f t="shared" si="0"/>
        <v>13.664515255121623</v>
      </c>
      <c r="O62" s="11"/>
      <c r="P62" s="11"/>
      <c r="Q62" s="11"/>
      <c r="R62" s="11"/>
      <c r="S62" s="11"/>
      <c r="T62" s="11"/>
      <c r="U62" s="11"/>
      <c r="V62" s="11"/>
    </row>
    <row r="63" spans="1:22" ht="19.5" customHeight="1">
      <c r="A63" s="27">
        <v>2553</v>
      </c>
      <c r="B63" s="54">
        <v>1374.66</v>
      </c>
      <c r="C63" s="51">
        <f t="shared" si="2"/>
        <v>216.48188976377952</v>
      </c>
      <c r="D63" s="18">
        <v>1154.14</v>
      </c>
      <c r="E63" s="19">
        <v>1113.2</v>
      </c>
      <c r="F63" s="19">
        <v>1104.5</v>
      </c>
      <c r="G63" s="19" t="s">
        <v>35</v>
      </c>
      <c r="H63" s="19">
        <v>1232.7</v>
      </c>
      <c r="I63" s="19">
        <v>1388.2</v>
      </c>
      <c r="J63" s="19">
        <v>1065</v>
      </c>
      <c r="K63" s="19">
        <v>833.8</v>
      </c>
      <c r="L63" s="20">
        <v>1119.9</v>
      </c>
      <c r="M63" s="15">
        <f t="shared" si="3"/>
        <v>1126.43</v>
      </c>
      <c r="N63" s="31">
        <f t="shared" si="0"/>
        <v>19.218405916371147</v>
      </c>
      <c r="O63" s="11"/>
      <c r="P63" s="11"/>
      <c r="Q63" s="11"/>
      <c r="R63" s="11"/>
      <c r="S63" s="11"/>
      <c r="T63" s="11"/>
      <c r="U63" s="11"/>
      <c r="V63" s="11"/>
    </row>
    <row r="64" spans="1:22" ht="19.5" customHeight="1">
      <c r="A64" s="27">
        <v>2554</v>
      </c>
      <c r="B64" s="54">
        <v>3036.4450560000005</v>
      </c>
      <c r="C64" s="51">
        <f t="shared" si="2"/>
        <v>478.1803237795276</v>
      </c>
      <c r="D64" s="18">
        <v>1432.6</v>
      </c>
      <c r="E64" s="19">
        <v>1392.1</v>
      </c>
      <c r="F64" s="19">
        <v>1445.4</v>
      </c>
      <c r="G64" s="19" t="s">
        <v>35</v>
      </c>
      <c r="H64" s="19">
        <v>1503</v>
      </c>
      <c r="I64" s="19">
        <v>1371.3000000000002</v>
      </c>
      <c r="J64" s="19">
        <v>1436.1000000000004</v>
      </c>
      <c r="K64" s="19">
        <v>1096.8</v>
      </c>
      <c r="L64" s="20">
        <v>1131.8999999999999</v>
      </c>
      <c r="M64" s="15">
        <f t="shared" si="3"/>
        <v>1351.1499999999999</v>
      </c>
      <c r="N64" s="31">
        <f t="shared" si="0"/>
        <v>35.39061716164213</v>
      </c>
      <c r="O64" s="11"/>
      <c r="P64" s="11"/>
      <c r="Q64" s="11"/>
      <c r="R64" s="11"/>
      <c r="S64" s="11"/>
      <c r="T64" s="11"/>
      <c r="U64" s="11"/>
      <c r="V64" s="11"/>
    </row>
    <row r="65" spans="1:22" ht="19.5" customHeight="1">
      <c r="A65" s="27">
        <v>2555</v>
      </c>
      <c r="B65" s="54">
        <v>907.55</v>
      </c>
      <c r="C65" s="51">
        <f t="shared" si="2"/>
        <v>142.92125984251967</v>
      </c>
      <c r="D65" s="18">
        <v>960.6</v>
      </c>
      <c r="E65" s="19">
        <v>1012.8</v>
      </c>
      <c r="F65" s="19" t="s">
        <v>35</v>
      </c>
      <c r="G65" s="19" t="s">
        <v>35</v>
      </c>
      <c r="H65" s="19">
        <v>1207.1</v>
      </c>
      <c r="I65" s="19">
        <v>1132.9</v>
      </c>
      <c r="J65" s="19">
        <v>972.9</v>
      </c>
      <c r="K65" s="19">
        <v>937</v>
      </c>
      <c r="L65" s="20">
        <v>553.1999999999999</v>
      </c>
      <c r="M65" s="15">
        <f>AVERAGE(D65:L65)</f>
        <v>968.0714285714284</v>
      </c>
      <c r="N65" s="31">
        <f>C65*100/M65</f>
        <v>14.76350356227607</v>
      </c>
      <c r="O65" s="11"/>
      <c r="P65" s="11"/>
      <c r="Q65" s="11"/>
      <c r="R65" s="11"/>
      <c r="S65" s="11"/>
      <c r="T65" s="11"/>
      <c r="U65" s="11"/>
      <c r="V65" s="11"/>
    </row>
    <row r="66" spans="1:22" ht="19.5" customHeight="1">
      <c r="A66" s="27">
        <v>2556</v>
      </c>
      <c r="B66" s="54">
        <v>1002.87</v>
      </c>
      <c r="C66" s="51">
        <f t="shared" si="2"/>
        <v>157.93228346456692</v>
      </c>
      <c r="D66" s="18">
        <v>1059.4</v>
      </c>
      <c r="E66" s="19">
        <v>1220.2</v>
      </c>
      <c r="F66" s="19" t="s">
        <v>35</v>
      </c>
      <c r="G66" s="19" t="s">
        <v>35</v>
      </c>
      <c r="H66" s="19"/>
      <c r="I66" s="19">
        <v>1386.1</v>
      </c>
      <c r="J66" s="19">
        <v>1016</v>
      </c>
      <c r="K66" s="19">
        <v>1075.4</v>
      </c>
      <c r="L66" s="20"/>
      <c r="M66" s="15">
        <f>AVERAGE(D66:L66)</f>
        <v>1151.42</v>
      </c>
      <c r="N66" s="31">
        <f>C66*100/M66</f>
        <v>13.716305385052102</v>
      </c>
      <c r="O66" s="11"/>
      <c r="P66" s="11"/>
      <c r="Q66" s="11"/>
      <c r="R66" s="11"/>
      <c r="S66" s="11"/>
      <c r="T66" s="11"/>
      <c r="U66" s="11"/>
      <c r="V66" s="11"/>
    </row>
    <row r="67" spans="1:22" ht="19.5" customHeight="1">
      <c r="A67" s="27">
        <v>2557</v>
      </c>
      <c r="B67" s="54">
        <v>874.55</v>
      </c>
      <c r="C67" s="51">
        <f t="shared" si="2"/>
        <v>137.7244094488189</v>
      </c>
      <c r="D67" s="18">
        <v>969</v>
      </c>
      <c r="E67" s="19">
        <v>1171.7</v>
      </c>
      <c r="F67" s="19">
        <v>640.3</v>
      </c>
      <c r="G67" s="19"/>
      <c r="H67" s="19">
        <v>1059.8</v>
      </c>
      <c r="I67" s="19">
        <v>1166.2999999999997</v>
      </c>
      <c r="J67" s="19">
        <v>972.6999999999999</v>
      </c>
      <c r="K67" s="19">
        <v>711.7</v>
      </c>
      <c r="L67" s="20">
        <v>801.4</v>
      </c>
      <c r="M67" s="15">
        <f>AVERAGE(D67:L67)</f>
        <v>936.6125</v>
      </c>
      <c r="N67" s="31">
        <f>C67*100/M67</f>
        <v>14.704523957220184</v>
      </c>
      <c r="O67" s="11"/>
      <c r="P67" s="11"/>
      <c r="Q67" s="11"/>
      <c r="R67" s="11"/>
      <c r="S67" s="11"/>
      <c r="T67" s="11"/>
      <c r="U67" s="11"/>
      <c r="V67" s="11"/>
    </row>
    <row r="68" spans="1:22" ht="19.5" customHeight="1">
      <c r="A68" s="27">
        <v>2558</v>
      </c>
      <c r="B68" s="54">
        <v>332.911296</v>
      </c>
      <c r="C68" s="51">
        <f t="shared" si="2"/>
        <v>52.426975748031495</v>
      </c>
      <c r="D68" s="18">
        <v>741</v>
      </c>
      <c r="E68" s="19">
        <v>812.9</v>
      </c>
      <c r="F68" s="19">
        <v>650.5</v>
      </c>
      <c r="G68" s="19"/>
      <c r="H68" s="19">
        <v>854.7</v>
      </c>
      <c r="I68" s="19">
        <v>724.905</v>
      </c>
      <c r="J68" s="19">
        <v>675.1</v>
      </c>
      <c r="K68" s="19"/>
      <c r="L68" s="20">
        <v>535.1</v>
      </c>
      <c r="M68" s="15">
        <f>AVERAGE(D68:L68)</f>
        <v>713.4578571428573</v>
      </c>
      <c r="N68" s="31">
        <f>C68*100/M68</f>
        <v>7.348293276632024</v>
      </c>
      <c r="O68" s="11"/>
      <c r="P68" s="11"/>
      <c r="Q68" s="11"/>
      <c r="R68" s="11"/>
      <c r="S68" s="11"/>
      <c r="T68" s="11"/>
      <c r="U68" s="11"/>
      <c r="V68" s="11"/>
    </row>
    <row r="69" spans="1:22" ht="19.5" customHeight="1">
      <c r="A69" s="27">
        <v>2559</v>
      </c>
      <c r="B69" s="54">
        <v>750.248352</v>
      </c>
      <c r="C69" s="51">
        <f t="shared" si="2"/>
        <v>118.14934677165354</v>
      </c>
      <c r="D69" s="18">
        <v>1102.8</v>
      </c>
      <c r="E69" s="19">
        <v>1126.9</v>
      </c>
      <c r="F69" s="19">
        <v>1077.8</v>
      </c>
      <c r="G69" s="19"/>
      <c r="H69" s="19">
        <v>1316.5</v>
      </c>
      <c r="I69" s="19">
        <v>1178.6</v>
      </c>
      <c r="J69" s="19">
        <v>1432.46</v>
      </c>
      <c r="K69" s="19"/>
      <c r="L69" s="20"/>
      <c r="M69" s="15">
        <f>AVERAGE(D69:L69)</f>
        <v>1205.8433333333335</v>
      </c>
      <c r="N69" s="31">
        <f>C69*100/M69</f>
        <v>9.7980677510611</v>
      </c>
      <c r="O69" s="11"/>
      <c r="P69" s="11"/>
      <c r="Q69" s="11"/>
      <c r="R69" s="11"/>
      <c r="S69" s="11"/>
      <c r="T69" s="11"/>
      <c r="U69" s="11"/>
      <c r="V69" s="11"/>
    </row>
    <row r="70" spans="1:22" ht="19.5" customHeight="1">
      <c r="A70" s="27">
        <v>2560</v>
      </c>
      <c r="B70" s="54"/>
      <c r="C70" s="55"/>
      <c r="D70" s="18">
        <v>1383.7</v>
      </c>
      <c r="E70" s="19">
        <v>1403</v>
      </c>
      <c r="F70" s="19">
        <v>1210.2</v>
      </c>
      <c r="G70" s="19"/>
      <c r="H70" s="19">
        <v>1207.7</v>
      </c>
      <c r="I70" s="19">
        <v>1248.9</v>
      </c>
      <c r="J70" s="19">
        <v>1275.4</v>
      </c>
      <c r="K70" s="19"/>
      <c r="L70" s="20"/>
      <c r="M70" s="15">
        <f>AVERAGE(D70:L70)</f>
        <v>1288.1499999999999</v>
      </c>
      <c r="N70" s="38"/>
      <c r="O70" s="11"/>
      <c r="P70" s="11"/>
      <c r="Q70" s="11"/>
      <c r="R70" s="11"/>
      <c r="S70" s="11"/>
      <c r="T70" s="11"/>
      <c r="U70" s="11"/>
      <c r="V70" s="11"/>
    </row>
    <row r="71" spans="1:22" ht="19.5" customHeight="1">
      <c r="A71" s="41"/>
      <c r="B71" s="54"/>
      <c r="C71" s="55"/>
      <c r="D71" s="18"/>
      <c r="E71" s="19"/>
      <c r="F71" s="19"/>
      <c r="G71" s="19"/>
      <c r="H71" s="19"/>
      <c r="I71" s="19"/>
      <c r="J71" s="19"/>
      <c r="K71" s="19"/>
      <c r="L71" s="20"/>
      <c r="M71" s="37"/>
      <c r="N71" s="38"/>
      <c r="O71" s="11"/>
      <c r="P71" s="11"/>
      <c r="Q71" s="11"/>
      <c r="R71" s="11"/>
      <c r="S71" s="11"/>
      <c r="T71" s="11"/>
      <c r="U71" s="11"/>
      <c r="V71" s="11"/>
    </row>
    <row r="72" spans="1:22" ht="19.5" customHeight="1">
      <c r="A72" s="41"/>
      <c r="B72" s="54"/>
      <c r="C72" s="55"/>
      <c r="D72" s="18"/>
      <c r="E72" s="19"/>
      <c r="F72" s="19"/>
      <c r="G72" s="19"/>
      <c r="H72" s="19"/>
      <c r="I72" s="19"/>
      <c r="J72" s="19"/>
      <c r="K72" s="19"/>
      <c r="L72" s="20"/>
      <c r="M72" s="37"/>
      <c r="N72" s="38"/>
      <c r="O72" s="11"/>
      <c r="P72" s="11"/>
      <c r="Q72" s="11"/>
      <c r="R72" s="11"/>
      <c r="S72" s="11"/>
      <c r="T72" s="11"/>
      <c r="U72" s="11"/>
      <c r="V72" s="11"/>
    </row>
    <row r="73" spans="1:22" ht="19.5" customHeight="1">
      <c r="A73" s="56" t="s">
        <v>12</v>
      </c>
      <c r="B73" s="57">
        <f>SUM(B5:B72)/64</f>
        <v>1690.03916075</v>
      </c>
      <c r="C73" s="58">
        <f>AVERAGE(C5:C72)</f>
        <v>262.0533162640824</v>
      </c>
      <c r="D73" s="59"/>
      <c r="E73" s="60"/>
      <c r="F73" s="60"/>
      <c r="G73" s="60"/>
      <c r="H73" s="60"/>
      <c r="I73" s="60"/>
      <c r="J73" s="60"/>
      <c r="K73" s="60"/>
      <c r="L73" s="61"/>
      <c r="M73" s="62">
        <f>AVERAGE(M5:M72)</f>
        <v>1139.9197207190957</v>
      </c>
      <c r="N73" s="63">
        <f>C73*100/M73</f>
        <v>22.98875188322659</v>
      </c>
      <c r="O73" s="11"/>
      <c r="P73" s="11"/>
      <c r="Q73" s="11"/>
      <c r="R73" s="11"/>
      <c r="S73" s="11"/>
      <c r="T73" s="11"/>
      <c r="U73" s="11"/>
      <c r="V73" s="11"/>
    </row>
    <row r="74" spans="1:22" ht="19.5" customHeight="1">
      <c r="A74" s="21"/>
      <c r="B74" s="22"/>
      <c r="C74" s="2"/>
      <c r="H74" s="24"/>
      <c r="I74" s="24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</row>
    <row r="75" spans="1:22" ht="19.5" customHeight="1">
      <c r="A75" s="21"/>
      <c r="B75" s="22"/>
      <c r="C75" s="2"/>
      <c r="H75" s="24"/>
      <c r="I75" s="24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</row>
    <row r="76" spans="1:22" ht="19.5" customHeight="1">
      <c r="A76" s="21"/>
      <c r="B76" s="5"/>
      <c r="C76" s="2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</row>
    <row r="77" spans="1:22" ht="19.5" customHeight="1">
      <c r="A77" s="21"/>
      <c r="B77" s="21"/>
      <c r="C77" s="2"/>
      <c r="H77" s="24"/>
      <c r="I77" s="24"/>
      <c r="J77" s="25"/>
      <c r="K77" s="25"/>
      <c r="L77" s="25"/>
      <c r="M77" s="36" t="s">
        <v>20</v>
      </c>
      <c r="N77" s="23" t="s">
        <v>21</v>
      </c>
      <c r="P77" s="25"/>
      <c r="Q77" s="25"/>
      <c r="R77" s="25"/>
      <c r="S77" s="25"/>
      <c r="T77" s="25"/>
      <c r="U77" s="25"/>
      <c r="V77" s="25"/>
    </row>
    <row r="78" spans="1:22" ht="19.5" customHeight="1">
      <c r="A78" s="23" t="s">
        <v>14</v>
      </c>
      <c r="B78" s="24"/>
      <c r="C78" s="24"/>
      <c r="D78" s="24"/>
      <c r="E78" s="24"/>
      <c r="F78" s="25"/>
      <c r="I78" s="24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</row>
    <row r="79" spans="1:22" ht="19.5" customHeight="1">
      <c r="A79" s="23" t="s">
        <v>27</v>
      </c>
      <c r="B79" s="24"/>
      <c r="C79" s="24"/>
      <c r="D79" s="24"/>
      <c r="E79" s="39">
        <v>6350</v>
      </c>
      <c r="F79" s="24" t="s">
        <v>22</v>
      </c>
      <c r="G79" s="25" t="s">
        <v>23</v>
      </c>
      <c r="H79" s="25"/>
      <c r="L79" s="25"/>
      <c r="M79" s="24" t="s">
        <v>17</v>
      </c>
      <c r="N79" s="25"/>
      <c r="O79" s="25" t="s">
        <v>19</v>
      </c>
      <c r="P79" s="25"/>
      <c r="Q79" s="25"/>
      <c r="R79" s="25"/>
      <c r="S79" s="25"/>
      <c r="T79" s="25"/>
      <c r="U79" s="25"/>
      <c r="V79" s="25"/>
    </row>
    <row r="80" spans="1:22" ht="19.5" customHeight="1">
      <c r="A80" s="23" t="s">
        <v>28</v>
      </c>
      <c r="B80" s="24"/>
      <c r="C80" s="24"/>
      <c r="D80" s="24"/>
      <c r="E80" s="40">
        <f>B73</f>
        <v>1690.03916075</v>
      </c>
      <c r="F80" s="25" t="s">
        <v>13</v>
      </c>
      <c r="G80" s="25" t="s">
        <v>24</v>
      </c>
      <c r="H80" s="25"/>
      <c r="L80" s="25"/>
      <c r="M80" s="3" t="s">
        <v>18</v>
      </c>
      <c r="N80" s="25"/>
      <c r="O80" s="25"/>
      <c r="P80" s="25"/>
      <c r="Q80" s="25"/>
      <c r="R80" s="25"/>
      <c r="S80" s="25"/>
      <c r="T80" s="25"/>
      <c r="U80" s="25"/>
      <c r="V80" s="25"/>
    </row>
    <row r="81" spans="1:22" ht="19.5" customHeight="1">
      <c r="A81" s="23" t="s">
        <v>48</v>
      </c>
      <c r="B81" s="24"/>
      <c r="C81" s="24"/>
      <c r="D81" s="24"/>
      <c r="E81" s="40">
        <f>C73</f>
        <v>262.0533162640824</v>
      </c>
      <c r="F81" s="25" t="s">
        <v>5</v>
      </c>
      <c r="G81" s="25" t="s">
        <v>25</v>
      </c>
      <c r="H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</row>
    <row r="82" spans="1:22" ht="19.5" customHeight="1">
      <c r="A82" s="23" t="s">
        <v>49</v>
      </c>
      <c r="B82" s="24"/>
      <c r="C82" s="24"/>
      <c r="D82" s="24"/>
      <c r="E82" s="40">
        <f>M73</f>
        <v>1139.9197207190957</v>
      </c>
      <c r="F82" s="25" t="s">
        <v>5</v>
      </c>
      <c r="G82" s="25"/>
      <c r="H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</row>
    <row r="83" spans="1:22" ht="19.5" customHeight="1">
      <c r="A83" s="23" t="s">
        <v>50</v>
      </c>
      <c r="B83" s="24"/>
      <c r="C83" s="24"/>
      <c r="D83" s="24"/>
      <c r="E83" s="25">
        <f>C73*100/M73</f>
        <v>22.98875188322659</v>
      </c>
      <c r="F83" s="25" t="s">
        <v>26</v>
      </c>
      <c r="G83" s="25"/>
      <c r="H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</row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</sheetData>
  <mergeCells count="3">
    <mergeCell ref="A1:N1"/>
    <mergeCell ref="A2:A4"/>
    <mergeCell ref="D2:M2"/>
  </mergeCells>
  <printOptions/>
  <pageMargins left="0.28" right="0" top="0.1968503937007874" bottom="0" header="0.5118110236220472" footer="0.1181102362204724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User</cp:lastModifiedBy>
  <cp:lastPrinted>2013-06-21T04:18:42Z</cp:lastPrinted>
  <dcterms:created xsi:type="dcterms:W3CDTF">2000-12-18T21:24:34Z</dcterms:created>
  <dcterms:modified xsi:type="dcterms:W3CDTF">2018-04-23T06:43:13Z</dcterms:modified>
  <cp:category/>
  <cp:version/>
  <cp:contentType/>
  <cp:contentStatus/>
</cp:coreProperties>
</file>