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ปิง\"/>
    </mc:Choice>
  </mc:AlternateContent>
  <xr:revisionPtr revIDLastSave="0" documentId="13_ncr:1_{72CA9D66-6B3F-466E-8B5B-6EF14BA2914B}" xr6:coauthVersionLast="47" xr6:coauthVersionMax="47" xr10:uidLastSave="{00000000-0000-0000-0000-000000000000}"/>
  <bookViews>
    <workbookView xWindow="-120" yWindow="-120" windowWidth="19440" windowHeight="15000" activeTab="3" xr2:uid="{376BC588-5773-49E2-A685-61269214F298}"/>
  </bookViews>
  <sheets>
    <sheet name="กราฟ-P.1" sheetId="3" r:id="rId1"/>
    <sheet name="ปริมาณน้ำสูงสุด" sheetId="5" r:id="rId2"/>
    <sheet name="ปริมาณน้ำต่ำสุด" sheetId="7" r:id="rId3"/>
    <sheet name="Data P.1" sheetId="6" r:id="rId4"/>
  </sheets>
  <definedNames>
    <definedName name="Print_Area_MI">#REF!</definedName>
    <definedName name="_xlnm.Print_Titles" localSheetId="3">'Data P.1'!$1:$8</definedName>
  </definedNames>
  <calcPr calcId="181029"/>
</workbook>
</file>

<file path=xl/calcChain.xml><?xml version="1.0" encoding="utf-8"?>
<calcChain xmlns="http://schemas.openxmlformats.org/spreadsheetml/2006/main">
  <c r="R109" i="6" l="1"/>
  <c r="R110" i="6"/>
  <c r="R111" i="6"/>
  <c r="Q110" i="6"/>
  <c r="Q111" i="6"/>
  <c r="Q109" i="6"/>
  <c r="Q108" i="6"/>
  <c r="O10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39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42" i="6"/>
  <c r="Q9" i="6"/>
  <c r="S4" i="6"/>
  <c r="O106" i="6"/>
  <c r="O85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B83" i="6"/>
  <c r="Q83" i="6" s="1"/>
  <c r="O84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</calcChain>
</file>

<file path=xl/sharedStrings.xml><?xml version="1.0" encoding="utf-8"?>
<sst xmlns="http://schemas.openxmlformats.org/spreadsheetml/2006/main" count="250" uniqueCount="25">
  <si>
    <t>ระดับน้ำ</t>
  </si>
  <si>
    <t>ปริมาณน้ำ</t>
  </si>
  <si>
    <t xml:space="preserve">       ปริมาณน้ำรายปี</t>
  </si>
  <si>
    <t xml:space="preserve"> </t>
  </si>
  <si>
    <t>สถานี :  P.1  แม่น้ำปิง  สะพานนวรัฐ  อ.เมือง จ.เชียงใหม่</t>
  </si>
  <si>
    <t>พื้นที่รับน้ำ   6355   ตร.กม.</t>
  </si>
  <si>
    <t>ตลิ่งฝั่งซ้าย  304.66 ม.(ร.ท.ก.) ตลิ่งฝั่งขวา  305.61  ม.(ร.ท.ก.)ท้องน้ำ 0.0015 ม.(ร.ท.ก.) ศูนย์เสาระดับน้ำ 300.500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</si>
  <si>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</si>
  <si>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</si>
  <si>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</si>
  <si>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</si>
  <si>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</si>
  <si>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</si>
  <si>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</si>
  <si>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วันที่</t>
  </si>
  <si>
    <t>เฉลี่ย</t>
  </si>
  <si>
    <t>ม.(รทก.)</t>
  </si>
  <si>
    <t>ลบ.ม./วิ</t>
  </si>
  <si>
    <t>ล้าน ลบ.ม.</t>
  </si>
  <si>
    <t>_</t>
  </si>
  <si>
    <t>29 ก.พ.</t>
  </si>
  <si>
    <t xml:space="preserve">   2. ปีน้ำ 2482 - 2489 ใช้จุดสำรวจปริมาณน้ำปีน้ำ 2479 - 2481</t>
  </si>
  <si>
    <t xml:space="preserve">   3. ปีน้ำ 2490 - 2496 ใช้จุดสำรวจปริมาณน้ำปีน้ำ 2499</t>
  </si>
  <si>
    <t xml:space="preserve">   4. ปีน้ำ 2504 - 2509 ใช้จุดสำรวจปริมาณน้ำปีน้ำ 2503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</si>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</sst>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0.000"/>
    <numFmt numFmtId="167" formatCode="bbbb"/>
  </numFmts>
  <fonts count="31">
    <font>
      <sz val="14"/>
      <name val="AngsanaUPC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Angsana New Thai"/>
      <family val="1"/>
      <charset val="222"/>
    </font>
    <font>
      <b/>
      <sz val="22"/>
      <name val="Angsana New Thai"/>
      <family val="1"/>
      <charset val="222"/>
    </font>
    <font>
      <b/>
      <sz val="16"/>
      <name val="Angsana New Thai"/>
      <family val="1"/>
      <charset val="222"/>
    </font>
    <font>
      <b/>
      <sz val="14"/>
      <name val="Angsana New Thai"/>
      <family val="1"/>
      <charset val="222"/>
    </font>
    <font>
      <sz val="14"/>
      <name val="AngsanaUPC"/>
      <family val="1"/>
    </font>
    <font>
      <b/>
      <sz val="12"/>
      <name val="Angsana New Thai"/>
      <family val="1"/>
      <charset val="222"/>
    </font>
    <font>
      <sz val="14"/>
      <color indexed="18"/>
      <name val="AngsanaUPC"/>
      <family val="1"/>
    </font>
    <font>
      <b/>
      <sz val="14"/>
      <name val="AngsanaUPC"/>
      <family val="1"/>
    </font>
    <font>
      <sz val="13"/>
      <name val="AngsanaUPC"/>
      <family val="1"/>
    </font>
    <font>
      <sz val="14"/>
      <name val="AngsanaUPC"/>
      <family val="1"/>
      <charset val="222"/>
    </font>
    <font>
      <b/>
      <u/>
      <sz val="14"/>
      <name val="AngsanaUPC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7" fillId="0" borderId="0"/>
    <xf numFmtId="0" fontId="12" fillId="7" borderId="1" applyNumberFormat="0" applyAlignment="0" applyProtection="0"/>
    <xf numFmtId="0" fontId="13" fillId="18" borderId="0" applyNumberFormat="0" applyBorder="0" applyAlignment="0" applyProtection="0"/>
    <xf numFmtId="0" fontId="14" fillId="0" borderId="4" applyNumberFormat="0" applyFill="0" applyAlignment="0" applyProtection="0"/>
    <xf numFmtId="0" fontId="15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6" fillId="16" borderId="5" applyNumberFormat="0" applyAlignment="0" applyProtection="0"/>
    <xf numFmtId="0" fontId="7" fillId="23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3">
    <xf numFmtId="164" fontId="0" fillId="0" borderId="0" xfId="0"/>
    <xf numFmtId="0" fontId="20" fillId="0" borderId="0" xfId="27" applyFont="1"/>
    <xf numFmtId="2" fontId="21" fillId="0" borderId="0" xfId="27" applyNumberFormat="1" applyFont="1" applyAlignment="1">
      <alignment horizontal="centerContinuous"/>
    </xf>
    <xf numFmtId="2" fontId="20" fillId="0" borderId="0" xfId="27" applyNumberFormat="1" applyFont="1" applyAlignment="1">
      <alignment horizontal="centerContinuous"/>
    </xf>
    <xf numFmtId="165" fontId="20" fillId="0" borderId="0" xfId="27" applyNumberFormat="1" applyFont="1" applyAlignment="1">
      <alignment horizontal="centerContinuous"/>
    </xf>
    <xf numFmtId="0" fontId="20" fillId="0" borderId="0" xfId="27" applyFont="1" applyAlignment="1">
      <alignment horizontal="center"/>
    </xf>
    <xf numFmtId="2" fontId="20" fillId="0" borderId="0" xfId="27" applyNumberFormat="1" applyFont="1"/>
    <xf numFmtId="165" fontId="20" fillId="0" borderId="0" xfId="27" applyNumberFormat="1" applyFont="1" applyAlignment="1">
      <alignment horizontal="right"/>
    </xf>
    <xf numFmtId="2" fontId="20" fillId="0" borderId="0" xfId="27" applyNumberFormat="1" applyFont="1" applyAlignment="1">
      <alignment horizontal="center"/>
    </xf>
    <xf numFmtId="165" fontId="20" fillId="0" borderId="0" xfId="27" applyNumberFormat="1" applyFont="1" applyAlignment="1">
      <alignment horizontal="center"/>
    </xf>
    <xf numFmtId="2" fontId="20" fillId="0" borderId="0" xfId="27" applyNumberFormat="1" applyFont="1" applyAlignment="1">
      <alignment horizontal="right"/>
    </xf>
    <xf numFmtId="165" fontId="20" fillId="0" borderId="0" xfId="27" applyNumberFormat="1" applyFont="1"/>
    <xf numFmtId="0" fontId="22" fillId="0" borderId="0" xfId="27" applyFont="1" applyAlignment="1">
      <alignment horizontal="left"/>
    </xf>
    <xf numFmtId="2" fontId="23" fillId="0" borderId="0" xfId="27" applyNumberFormat="1" applyFont="1"/>
    <xf numFmtId="165" fontId="23" fillId="0" borderId="0" xfId="27" applyNumberFormat="1" applyFont="1" applyAlignment="1">
      <alignment horizontal="right"/>
    </xf>
    <xf numFmtId="0" fontId="23" fillId="0" borderId="0" xfId="27" applyFont="1"/>
    <xf numFmtId="165" fontId="23" fillId="0" borderId="0" xfId="27" applyNumberFormat="1" applyFont="1"/>
    <xf numFmtId="2" fontId="23" fillId="0" borderId="0" xfId="27" applyNumberFormat="1" applyFont="1" applyAlignment="1">
      <alignment horizontal="right"/>
    </xf>
    <xf numFmtId="165" fontId="22" fillId="0" borderId="0" xfId="27" applyNumberFormat="1" applyFont="1" applyAlignment="1">
      <alignment horizontal="center"/>
    </xf>
    <xf numFmtId="0" fontId="23" fillId="0" borderId="0" xfId="27" applyFont="1" applyAlignment="1">
      <alignment horizontal="left"/>
    </xf>
    <xf numFmtId="2" fontId="23" fillId="0" borderId="0" xfId="27" applyNumberFormat="1" applyFont="1" applyAlignment="1">
      <alignment horizontal="left"/>
    </xf>
    <xf numFmtId="2" fontId="23" fillId="0" borderId="0" xfId="27" applyNumberFormat="1" applyFont="1" applyAlignment="1">
      <alignment horizontal="center"/>
    </xf>
    <xf numFmtId="165" fontId="23" fillId="0" borderId="0" xfId="27" applyNumberFormat="1" applyFont="1" applyAlignment="1">
      <alignment horizontal="center"/>
    </xf>
    <xf numFmtId="166" fontId="24" fillId="0" borderId="0" xfId="27" applyNumberFormat="1" applyFont="1"/>
    <xf numFmtId="0" fontId="23" fillId="0" borderId="10" xfId="27" applyFont="1" applyBorder="1" applyAlignment="1">
      <alignment horizontal="center"/>
    </xf>
    <xf numFmtId="2" fontId="23" fillId="0" borderId="11" xfId="27" applyNumberFormat="1" applyFont="1" applyBorder="1" applyAlignment="1">
      <alignment horizontal="centerContinuous"/>
    </xf>
    <xf numFmtId="0" fontId="23" fillId="0" borderId="11" xfId="27" applyFont="1" applyBorder="1" applyAlignment="1">
      <alignment horizontal="centerContinuous"/>
    </xf>
    <xf numFmtId="165" fontId="25" fillId="0" borderId="11" xfId="27" applyNumberFormat="1" applyFont="1" applyBorder="1" applyAlignment="1">
      <alignment horizontal="centerContinuous"/>
    </xf>
    <xf numFmtId="2" fontId="25" fillId="0" borderId="11" xfId="27" applyNumberFormat="1" applyFont="1" applyBorder="1" applyAlignment="1">
      <alignment horizontal="centerContinuous"/>
    </xf>
    <xf numFmtId="165" fontId="25" fillId="0" borderId="12" xfId="27" applyNumberFormat="1" applyFont="1" applyBorder="1" applyAlignment="1">
      <alignment horizontal="centerContinuous"/>
    </xf>
    <xf numFmtId="2" fontId="23" fillId="0" borderId="12" xfId="27" applyNumberFormat="1" applyFont="1" applyBorder="1" applyAlignment="1">
      <alignment horizontal="centerContinuous"/>
    </xf>
    <xf numFmtId="165" fontId="23" fillId="0" borderId="11" xfId="27" applyNumberFormat="1" applyFont="1" applyBorder="1" applyAlignment="1">
      <alignment horizontal="centerContinuous"/>
    </xf>
    <xf numFmtId="165" fontId="25" fillId="0" borderId="13" xfId="27" applyNumberFormat="1" applyFont="1" applyBorder="1" applyAlignment="1">
      <alignment horizontal="centerContinuous"/>
    </xf>
    <xf numFmtId="2" fontId="23" fillId="0" borderId="14" xfId="27" applyNumberFormat="1" applyFont="1" applyBorder="1" applyAlignment="1">
      <alignment horizontal="centerContinuous"/>
    </xf>
    <xf numFmtId="2" fontId="23" fillId="0" borderId="15" xfId="27" applyNumberFormat="1" applyFont="1" applyBorder="1" applyAlignment="1">
      <alignment horizontal="centerContinuous"/>
    </xf>
    <xf numFmtId="0" fontId="23" fillId="0" borderId="16" xfId="27" applyFont="1" applyBorder="1" applyAlignment="1">
      <alignment horizontal="center"/>
    </xf>
    <xf numFmtId="2" fontId="23" fillId="0" borderId="17" xfId="27" applyNumberFormat="1" applyFont="1" applyBorder="1" applyAlignment="1">
      <alignment horizontal="centerContinuous"/>
    </xf>
    <xf numFmtId="0" fontId="23" fillId="0" borderId="18" xfId="27" applyFont="1" applyBorder="1" applyAlignment="1">
      <alignment horizontal="centerContinuous"/>
    </xf>
    <xf numFmtId="165" fontId="23" fillId="0" borderId="17" xfId="27" applyNumberFormat="1" applyFont="1" applyBorder="1" applyAlignment="1">
      <alignment horizontal="centerContinuous"/>
    </xf>
    <xf numFmtId="0" fontId="23" fillId="0" borderId="17" xfId="27" applyFont="1" applyBorder="1" applyAlignment="1">
      <alignment horizontal="centerContinuous"/>
    </xf>
    <xf numFmtId="165" fontId="23" fillId="0" borderId="19" xfId="27" applyNumberFormat="1" applyFont="1" applyBorder="1" applyAlignment="1">
      <alignment horizontal="centerContinuous"/>
    </xf>
    <xf numFmtId="2" fontId="23" fillId="0" borderId="18" xfId="27" applyNumberFormat="1" applyFont="1" applyBorder="1" applyAlignment="1">
      <alignment horizontal="center"/>
    </xf>
    <xf numFmtId="2" fontId="23" fillId="0" borderId="17" xfId="27" applyNumberFormat="1" applyFont="1" applyBorder="1" applyAlignment="1">
      <alignment horizontal="center"/>
    </xf>
    <xf numFmtId="2" fontId="23" fillId="0" borderId="0" xfId="27" applyNumberFormat="1" applyFont="1" applyAlignment="1">
      <alignment horizontal="centerContinuous"/>
    </xf>
    <xf numFmtId="2" fontId="23" fillId="0" borderId="16" xfId="27" applyNumberFormat="1" applyFont="1" applyBorder="1" applyAlignment="1">
      <alignment horizontal="center"/>
    </xf>
    <xf numFmtId="2" fontId="25" fillId="0" borderId="20" xfId="27" applyNumberFormat="1" applyFont="1" applyBorder="1"/>
    <xf numFmtId="165" fontId="25" fillId="0" borderId="20" xfId="27" applyNumberFormat="1" applyFont="1" applyBorder="1" applyAlignment="1">
      <alignment horizontal="center"/>
    </xf>
    <xf numFmtId="2" fontId="25" fillId="0" borderId="20" xfId="27" applyNumberFormat="1" applyFont="1" applyBorder="1" applyAlignment="1">
      <alignment horizontal="left"/>
    </xf>
    <xf numFmtId="2" fontId="25" fillId="0" borderId="20" xfId="27" applyNumberFormat="1" applyFont="1" applyBorder="1" applyAlignment="1">
      <alignment horizontal="center"/>
    </xf>
    <xf numFmtId="165" fontId="25" fillId="0" borderId="16" xfId="27" applyNumberFormat="1" applyFont="1" applyBorder="1" applyAlignment="1">
      <alignment horizontal="center"/>
    </xf>
    <xf numFmtId="2" fontId="25" fillId="0" borderId="0" xfId="27" applyNumberFormat="1" applyFont="1" applyAlignment="1">
      <alignment horizontal="center"/>
    </xf>
    <xf numFmtId="167" fontId="24" fillId="0" borderId="0" xfId="27" applyNumberFormat="1" applyFont="1"/>
    <xf numFmtId="2" fontId="24" fillId="0" borderId="0" xfId="27" applyNumberFormat="1" applyFont="1" applyAlignment="1">
      <alignment horizontal="right"/>
    </xf>
    <xf numFmtId="0" fontId="23" fillId="0" borderId="19" xfId="27" applyFont="1" applyBorder="1"/>
    <xf numFmtId="2" fontId="25" fillId="0" borderId="17" xfId="27" applyNumberFormat="1" applyFont="1" applyBorder="1"/>
    <xf numFmtId="2" fontId="25" fillId="0" borderId="17" xfId="27" applyNumberFormat="1" applyFont="1" applyBorder="1" applyAlignment="1">
      <alignment horizontal="center"/>
    </xf>
    <xf numFmtId="165" fontId="25" fillId="0" borderId="17" xfId="27" applyNumberFormat="1" applyFont="1" applyBorder="1" applyAlignment="1">
      <alignment horizontal="right"/>
    </xf>
    <xf numFmtId="165" fontId="25" fillId="0" borderId="17" xfId="27" applyNumberFormat="1" applyFont="1" applyBorder="1" applyAlignment="1">
      <alignment horizontal="center"/>
    </xf>
    <xf numFmtId="165" fontId="25" fillId="0" borderId="19" xfId="27" applyNumberFormat="1" applyFont="1" applyBorder="1"/>
    <xf numFmtId="2" fontId="25" fillId="0" borderId="0" xfId="27" applyNumberFormat="1" applyFont="1"/>
    <xf numFmtId="0" fontId="24" fillId="0" borderId="10" xfId="27" applyFont="1" applyBorder="1"/>
    <xf numFmtId="2" fontId="24" fillId="0" borderId="21" xfId="27" applyNumberFormat="1" applyFont="1" applyBorder="1" applyAlignment="1">
      <alignment horizontal="right"/>
    </xf>
    <xf numFmtId="2" fontId="24" fillId="0" borderId="22" xfId="27" applyNumberFormat="1" applyFont="1" applyBorder="1" applyAlignment="1">
      <alignment horizontal="right"/>
    </xf>
    <xf numFmtId="16" fontId="24" fillId="0" borderId="23" xfId="27" applyNumberFormat="1" applyFont="1" applyBorder="1" applyAlignment="1">
      <alignment horizontal="right"/>
    </xf>
    <xf numFmtId="2" fontId="24" fillId="0" borderId="23" xfId="27" applyNumberFormat="1" applyFont="1" applyBorder="1" applyAlignment="1">
      <alignment horizontal="right"/>
    </xf>
    <xf numFmtId="2" fontId="24" fillId="0" borderId="0" xfId="27" applyNumberFormat="1" applyFont="1"/>
    <xf numFmtId="2" fontId="26" fillId="0" borderId="0" xfId="27" applyNumberFormat="1" applyFont="1"/>
    <xf numFmtId="0" fontId="24" fillId="0" borderId="0" xfId="27" applyFont="1"/>
    <xf numFmtId="0" fontId="24" fillId="0" borderId="16" xfId="27" applyFont="1" applyBorder="1"/>
    <xf numFmtId="2" fontId="24" fillId="0" borderId="24" xfId="27" applyNumberFormat="1" applyFont="1" applyBorder="1" applyAlignment="1">
      <alignment horizontal="right"/>
    </xf>
    <xf numFmtId="2" fontId="24" fillId="0" borderId="25" xfId="27" applyNumberFormat="1" applyFont="1" applyBorder="1" applyAlignment="1">
      <alignment horizontal="right"/>
    </xf>
    <xf numFmtId="16" fontId="24" fillId="0" borderId="26" xfId="27" applyNumberFormat="1" applyFont="1" applyBorder="1" applyAlignment="1">
      <alignment horizontal="right"/>
    </xf>
    <xf numFmtId="2" fontId="24" fillId="0" borderId="26" xfId="27" applyNumberFormat="1" applyFont="1" applyBorder="1" applyAlignment="1">
      <alignment horizontal="right"/>
    </xf>
    <xf numFmtId="2" fontId="24" fillId="0" borderId="0" xfId="27" applyNumberFormat="1" applyFont="1" applyAlignment="1">
      <alignment horizontal="centerContinuous"/>
    </xf>
    <xf numFmtId="0" fontId="24" fillId="0" borderId="19" xfId="27" applyFont="1" applyBorder="1"/>
    <xf numFmtId="2" fontId="24" fillId="0" borderId="27" xfId="27" applyNumberFormat="1" applyFont="1" applyBorder="1" applyAlignment="1">
      <alignment horizontal="right"/>
    </xf>
    <xf numFmtId="2" fontId="24" fillId="0" borderId="28" xfId="27" applyNumberFormat="1" applyFont="1" applyBorder="1" applyAlignment="1">
      <alignment horizontal="right"/>
    </xf>
    <xf numFmtId="16" fontId="24" fillId="0" borderId="29" xfId="27" applyNumberFormat="1" applyFont="1" applyBorder="1" applyAlignment="1">
      <alignment horizontal="right"/>
    </xf>
    <xf numFmtId="2" fontId="24" fillId="0" borderId="29" xfId="27" applyNumberFormat="1" applyFont="1" applyBorder="1" applyAlignment="1">
      <alignment horizontal="right"/>
    </xf>
    <xf numFmtId="1" fontId="24" fillId="0" borderId="16" xfId="27" applyNumberFormat="1" applyFont="1" applyBorder="1" applyAlignment="1">
      <alignment horizontal="center"/>
    </xf>
    <xf numFmtId="2" fontId="24" fillId="0" borderId="30" xfId="27" applyNumberFormat="1" applyFont="1" applyBorder="1" applyAlignment="1">
      <alignment horizontal="right"/>
    </xf>
    <xf numFmtId="16" fontId="24" fillId="0" borderId="20" xfId="27" applyNumberFormat="1" applyFont="1" applyBorder="1" applyAlignment="1">
      <alignment horizontal="right"/>
    </xf>
    <xf numFmtId="2" fontId="24" fillId="0" borderId="20" xfId="27" applyNumberFormat="1" applyFont="1" applyBorder="1" applyAlignment="1">
      <alignment horizontal="right"/>
    </xf>
    <xf numFmtId="2" fontId="27" fillId="0" borderId="0" xfId="27" applyNumberFormat="1" applyFont="1"/>
    <xf numFmtId="2" fontId="27" fillId="0" borderId="0" xfId="27" applyNumberFormat="1" applyFont="1" applyAlignment="1">
      <alignment horizontal="centerContinuous"/>
    </xf>
    <xf numFmtId="2" fontId="27" fillId="0" borderId="0" xfId="27" applyNumberFormat="1" applyFont="1" applyAlignment="1">
      <alignment horizontal="center"/>
    </xf>
    <xf numFmtId="0" fontId="24" fillId="0" borderId="25" xfId="27" applyFont="1" applyBorder="1" applyAlignment="1">
      <alignment horizontal="right"/>
    </xf>
    <xf numFmtId="2" fontId="24" fillId="0" borderId="31" xfId="27" applyNumberFormat="1" applyFont="1" applyBorder="1" applyAlignment="1">
      <alignment horizontal="right"/>
    </xf>
    <xf numFmtId="166" fontId="28" fillId="0" borderId="0" xfId="27" applyNumberFormat="1" applyFont="1" applyAlignment="1">
      <alignment horizontal="right"/>
    </xf>
    <xf numFmtId="16" fontId="24" fillId="0" borderId="32" xfId="27" applyNumberFormat="1" applyFont="1" applyBorder="1" applyAlignment="1">
      <alignment horizontal="right"/>
    </xf>
    <xf numFmtId="0" fontId="24" fillId="0" borderId="0" xfId="27" applyFont="1" applyAlignment="1">
      <alignment horizontal="right"/>
    </xf>
    <xf numFmtId="0" fontId="24" fillId="0" borderId="31" xfId="27" applyFont="1" applyBorder="1" applyAlignment="1">
      <alignment horizontal="right"/>
    </xf>
    <xf numFmtId="16" fontId="24" fillId="0" borderId="0" xfId="27" applyNumberFormat="1" applyFont="1" applyAlignment="1">
      <alignment horizontal="right"/>
    </xf>
    <xf numFmtId="2" fontId="29" fillId="0" borderId="0" xfId="27" applyNumberFormat="1" applyFont="1"/>
    <xf numFmtId="165" fontId="29" fillId="0" borderId="0" xfId="27" applyNumberFormat="1" applyFont="1"/>
    <xf numFmtId="0" fontId="24" fillId="0" borderId="0" xfId="27" applyFont="1" applyAlignment="1">
      <alignment horizontal="center"/>
    </xf>
    <xf numFmtId="2" fontId="24" fillId="24" borderId="26" xfId="27" applyNumberFormat="1" applyFont="1" applyFill="1" applyBorder="1" applyAlignment="1">
      <alignment horizontal="right"/>
    </xf>
    <xf numFmtId="165" fontId="30" fillId="0" borderId="0" xfId="27" applyNumberFormat="1" applyFont="1"/>
    <xf numFmtId="2" fontId="0" fillId="0" borderId="0" xfId="27" applyNumberFormat="1" applyFont="1"/>
    <xf numFmtId="16" fontId="1" fillId="0" borderId="29" xfId="0" applyNumberFormat="1" applyFont="1" applyBorder="1" applyAlignment="1">
      <alignment horizontal="right"/>
    </xf>
    <xf numFmtId="0" fontId="24" fillId="0" borderId="33" xfId="27" applyFont="1" applyBorder="1" applyAlignment="1">
      <alignment horizontal="right"/>
    </xf>
    <xf numFmtId="2" fontId="24" fillId="0" borderId="18" xfId="27" applyNumberFormat="1" applyFont="1" applyBorder="1" applyAlignment="1">
      <alignment horizontal="right"/>
    </xf>
    <xf numFmtId="2" fontId="24" fillId="0" borderId="0" xfId="27" applyNumberFormat="1" applyFont="1" applyAlignment="1">
      <alignment horizontal="center"/>
    </xf>
  </cellXfs>
  <cellStyles count="44">
    <cellStyle name="20% - ส่วนที่ถูกเน้น1" xfId="1" xr:uid="{6668A987-4C2D-4A10-B097-A9B357B97123}"/>
    <cellStyle name="20% - ส่วนที่ถูกเน้น2" xfId="2" xr:uid="{A45DE080-C269-49E0-B8F3-229557F6A7F3}"/>
    <cellStyle name="20% - ส่วนที่ถูกเน้น3" xfId="3" xr:uid="{E22FBC31-CB1C-4291-861F-5613CA4B112D}"/>
    <cellStyle name="20% - ส่วนที่ถูกเน้น4" xfId="4" xr:uid="{9074503E-5412-4CFD-B214-4903103753D6}"/>
    <cellStyle name="20% - ส่วนที่ถูกเน้น5" xfId="5" xr:uid="{7224A772-A9D3-409E-A5F5-07105A66C7FF}"/>
    <cellStyle name="20% - ส่วนที่ถูกเน้น6" xfId="6" xr:uid="{DEF4E71C-0D59-49D9-B312-CC7C91A6E596}"/>
    <cellStyle name="40% - ส่วนที่ถูกเน้น1" xfId="7" xr:uid="{BA7A28CF-AADB-4AAB-83F6-480D4911DC17}"/>
    <cellStyle name="40% - ส่วนที่ถูกเน้น2" xfId="8" xr:uid="{A4B05AA6-9B7D-4E95-8199-BE8002781D5A}"/>
    <cellStyle name="40% - ส่วนที่ถูกเน้น3" xfId="9" xr:uid="{0576E3A0-1802-41BA-93A5-59639D01A99B}"/>
    <cellStyle name="40% - ส่วนที่ถูกเน้น4" xfId="10" xr:uid="{F3E5D0E5-592C-4434-80F7-C9422A665F48}"/>
    <cellStyle name="40% - ส่วนที่ถูกเน้น5" xfId="11" xr:uid="{2465F90F-0B63-4AA9-A9AD-12EE68EA09E1}"/>
    <cellStyle name="40% - ส่วนที่ถูกเน้น6" xfId="12" xr:uid="{06D60357-6EF0-42D1-96BD-9AE1F2E3E164}"/>
    <cellStyle name="60% - ส่วนที่ถูกเน้น1" xfId="13" xr:uid="{1AC8581F-8FFD-452D-B643-DFA6945BDF32}"/>
    <cellStyle name="60% - ส่วนที่ถูกเน้น2" xfId="14" xr:uid="{F0CEB5DE-3FC3-4C2A-9FA6-9CECD5A22C4F}"/>
    <cellStyle name="60% - ส่วนที่ถูกเน้น3" xfId="15" xr:uid="{3E10FBFA-5CA1-407C-959C-2EA4690479F8}"/>
    <cellStyle name="60% - ส่วนที่ถูกเน้น4" xfId="16" xr:uid="{033119AB-CEAA-4216-9B4B-478C30496C7E}"/>
    <cellStyle name="60% - ส่วนที่ถูกเน้น5" xfId="17" xr:uid="{E8882B4A-10C4-4C51-88F3-9EF72297F85D}"/>
    <cellStyle name="60% - ส่วนที่ถูกเน้น6" xfId="18" xr:uid="{EC8D6B7F-904D-41C3-AA86-8F3C6A8810A4}"/>
    <cellStyle name="Normal" xfId="0" builtinId="0"/>
    <cellStyle name="เซลล์ตรวจสอบ" xfId="23" xr:uid="{C87A11AC-A46B-4AD7-B07C-ACE0CA06FEB7}"/>
    <cellStyle name="เซลล์ที่มีการเชื่อมโยง" xfId="24" xr:uid="{7FB95BAA-0A69-4A0F-90EE-1CB8ABC8264A}"/>
    <cellStyle name="เซลล์ที่มีลิงก์" xfId="25" xr:uid="{B11FFCCA-5907-44AD-BD0C-8561C31D5992}"/>
    <cellStyle name="แย่" xfId="31" xr:uid="{CD2AF24C-5F08-4C81-B5EF-1ED2557AB2A5}"/>
    <cellStyle name="แสดงผล" xfId="38" xr:uid="{650A06EF-E668-4FDE-A402-D6FA42BFCB07}"/>
    <cellStyle name="การคำนวณ" xfId="19" xr:uid="{FC2A7CD9-CB80-4CC3-A8C6-D3B085A4B888}"/>
    <cellStyle name="ข้อความเตือน" xfId="20" xr:uid="{A105EAE8-6290-46C6-B1EF-94D584B7C379}"/>
    <cellStyle name="ข้อความอธิบาย" xfId="21" xr:uid="{5C0A350C-BFAA-46D7-9C89-C264C17B3818}"/>
    <cellStyle name="ชื่อเรื่อง" xfId="22" xr:uid="{6A48D544-2511-4698-B025-9E4B6552D332}"/>
    <cellStyle name="ดี" xfId="26" xr:uid="{E092917B-D5F8-44B2-BEEA-AD0B83F1A9BA}"/>
    <cellStyle name="ปกติ_H41P1" xfId="27" xr:uid="{BCB66E9A-F65B-40DF-8869-D21BCCDAEB95}"/>
    <cellStyle name="ป้อนค่า" xfId="28" xr:uid="{B699ACF3-FF39-45A4-BEB7-80C5CB07C70F}"/>
    <cellStyle name="ปานกลาง" xfId="29" xr:uid="{4D35E0A6-9E79-40EC-8455-AA78A4356B63}"/>
    <cellStyle name="ผลรวม" xfId="30" xr:uid="{DF97AA60-63C6-4228-AC6D-A5EC4ABB95EB}"/>
    <cellStyle name="ส่วนที่ถูกเน้น1" xfId="32" xr:uid="{6AE654C4-7DE6-49AC-BFF1-5BBE4EBD765D}"/>
    <cellStyle name="ส่วนที่ถูกเน้น2" xfId="33" xr:uid="{BC68D115-D1DE-470C-A3BE-8368365BDC06}"/>
    <cellStyle name="ส่วนที่ถูกเน้น3" xfId="34" xr:uid="{5F492461-B73A-400F-8892-76013BACBB57}"/>
    <cellStyle name="ส่วนที่ถูกเน้น4" xfId="35" xr:uid="{B3913800-C097-4CBB-93ED-666DC15AF10F}"/>
    <cellStyle name="ส่วนที่ถูกเน้น5" xfId="36" xr:uid="{3147FA5E-B75D-4D86-BC41-995368A60936}"/>
    <cellStyle name="ส่วนที่ถูกเน้น6" xfId="37" xr:uid="{82B87365-D268-48AB-9A76-068AE442FA72}"/>
    <cellStyle name="หมายเหตุ" xfId="39" xr:uid="{79318B0C-7DC7-468E-99A7-47FFD5873E8F}"/>
    <cellStyle name="หัวเรื่อง 1" xfId="40" xr:uid="{F0949656-5560-4669-9FEA-3AEF4993C27E}"/>
    <cellStyle name="หัวเรื่อง 2" xfId="41" xr:uid="{C4F43627-8ACB-4F9B-AD73-BFC09B9886BB}"/>
    <cellStyle name="หัวเรื่อง 3" xfId="42" xr:uid="{8792FB81-8AEF-47FE-AFFB-3D70C4E17FC0}"/>
    <cellStyle name="หัวเรื่อง 4" xfId="43" xr:uid="{9B357E78-8ADF-45D0-A3F9-4A4C45A2F02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P.1 </a:t>
            </a:r>
            <a:r>
              <a:rPr lang="th-TH"/>
              <a:t>แม่น้ำปิง สะพานนวรัฐ อ.เมือง จ.เชียงใหม่</a:t>
            </a:r>
          </a:p>
        </c:rich>
      </c:tx>
      <c:layout>
        <c:manualLayout>
          <c:xMode val="edge"/>
          <c:yMode val="edge"/>
          <c:x val="0.31454918032786883"/>
          <c:y val="4.0752351097178681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163934426229511E-2"/>
          <c:y val="0.24294670846394983"/>
          <c:w val="0.79610655737704916"/>
          <c:h val="0.59090909090909094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3B3B" mc:Ignorable="a14" a14:legacySpreadsheetColorIndex="21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8080" mc:Ignorable="a14" a14:legacySpreadsheetColorIndex="21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FA-4364-A770-9E7C652446A8}"/>
              </c:ext>
            </c:extLst>
          </c:dPt>
          <c:dPt>
            <c:idx val="7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3B3B" mc:Ignorable="a14" a14:legacySpreadsheetColorIndex="21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8080" mc:Ignorable="a14" a14:legacySpreadsheetColorIndex="21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FA-4364-A770-9E7C652446A8}"/>
              </c:ext>
            </c:extLst>
          </c:dPt>
          <c:dPt>
            <c:idx val="9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3B3B" mc:Ignorable="a14" a14:legacySpreadsheetColorIndex="21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8080" mc:Ignorable="a14" a14:legacySpreadsheetColorIndex="21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FA-4364-A770-9E7C652446A8}"/>
              </c:ext>
            </c:extLst>
          </c:dPt>
          <c:dPt>
            <c:idx val="9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3B3B" mc:Ignorable="a14" a14:legacySpreadsheetColorIndex="21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8080" mc:Ignorable="a14" a14:legacySpreadsheetColorIndex="21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FA-4364-A770-9E7C652446A8}"/>
              </c:ext>
            </c:extLst>
          </c:dPt>
          <c:dLbls>
            <c:dLbl>
              <c:idx val="9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FA-4364-A770-9E7C652446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P.1'!$A$9:$A$111</c:f>
              <c:numCache>
                <c:formatCode>General</c:formatCode>
                <c:ptCount val="103"/>
                <c:pt idx="0">
                  <c:v>2464</c:v>
                </c:pt>
                <c:pt idx="1">
                  <c:v>2465</c:v>
                </c:pt>
                <c:pt idx="2">
                  <c:v>2466</c:v>
                </c:pt>
                <c:pt idx="3">
                  <c:v>2467</c:v>
                </c:pt>
                <c:pt idx="4">
                  <c:v>2468</c:v>
                </c:pt>
                <c:pt idx="5">
                  <c:v>2469</c:v>
                </c:pt>
                <c:pt idx="6">
                  <c:v>2470</c:v>
                </c:pt>
                <c:pt idx="7">
                  <c:v>2471</c:v>
                </c:pt>
                <c:pt idx="8">
                  <c:v>2472</c:v>
                </c:pt>
                <c:pt idx="9">
                  <c:v>2473</c:v>
                </c:pt>
                <c:pt idx="10">
                  <c:v>2474</c:v>
                </c:pt>
                <c:pt idx="11">
                  <c:v>2475</c:v>
                </c:pt>
                <c:pt idx="12">
                  <c:v>2476</c:v>
                </c:pt>
                <c:pt idx="13">
                  <c:v>2477</c:v>
                </c:pt>
                <c:pt idx="14">
                  <c:v>2478</c:v>
                </c:pt>
                <c:pt idx="15">
                  <c:v>2479</c:v>
                </c:pt>
                <c:pt idx="16">
                  <c:v>2480</c:v>
                </c:pt>
                <c:pt idx="17">
                  <c:v>2481</c:v>
                </c:pt>
                <c:pt idx="18">
                  <c:v>2482</c:v>
                </c:pt>
                <c:pt idx="19">
                  <c:v>2483</c:v>
                </c:pt>
                <c:pt idx="20">
                  <c:v>2484</c:v>
                </c:pt>
                <c:pt idx="21">
                  <c:v>2485</c:v>
                </c:pt>
                <c:pt idx="22">
                  <c:v>2486</c:v>
                </c:pt>
                <c:pt idx="23">
                  <c:v>2487</c:v>
                </c:pt>
                <c:pt idx="24">
                  <c:v>2488</c:v>
                </c:pt>
                <c:pt idx="25">
                  <c:v>2489</c:v>
                </c:pt>
                <c:pt idx="26">
                  <c:v>2490</c:v>
                </c:pt>
                <c:pt idx="27">
                  <c:v>2491</c:v>
                </c:pt>
                <c:pt idx="28">
                  <c:v>2492</c:v>
                </c:pt>
                <c:pt idx="29">
                  <c:v>2493</c:v>
                </c:pt>
                <c:pt idx="30">
                  <c:v>2494</c:v>
                </c:pt>
                <c:pt idx="31">
                  <c:v>2495</c:v>
                </c:pt>
                <c:pt idx="32">
                  <c:v>2496</c:v>
                </c:pt>
                <c:pt idx="33">
                  <c:v>2497</c:v>
                </c:pt>
                <c:pt idx="34">
                  <c:v>2498</c:v>
                </c:pt>
                <c:pt idx="35" formatCode="0">
                  <c:v>2499</c:v>
                </c:pt>
                <c:pt idx="36">
                  <c:v>2500</c:v>
                </c:pt>
                <c:pt idx="37">
                  <c:v>2501</c:v>
                </c:pt>
                <c:pt idx="38">
                  <c:v>2502</c:v>
                </c:pt>
                <c:pt idx="39">
                  <c:v>2503</c:v>
                </c:pt>
                <c:pt idx="40">
                  <c:v>2504</c:v>
                </c:pt>
                <c:pt idx="41">
                  <c:v>2505</c:v>
                </c:pt>
                <c:pt idx="42">
                  <c:v>2506</c:v>
                </c:pt>
                <c:pt idx="43">
                  <c:v>2507</c:v>
                </c:pt>
                <c:pt idx="44">
                  <c:v>2508</c:v>
                </c:pt>
                <c:pt idx="45">
                  <c:v>2509</c:v>
                </c:pt>
                <c:pt idx="46">
                  <c:v>2510</c:v>
                </c:pt>
                <c:pt idx="47">
                  <c:v>2511</c:v>
                </c:pt>
                <c:pt idx="48">
                  <c:v>2512</c:v>
                </c:pt>
                <c:pt idx="49">
                  <c:v>2513</c:v>
                </c:pt>
                <c:pt idx="50">
                  <c:v>2514</c:v>
                </c:pt>
                <c:pt idx="51">
                  <c:v>2515</c:v>
                </c:pt>
                <c:pt idx="52">
                  <c:v>2516</c:v>
                </c:pt>
                <c:pt idx="53">
                  <c:v>2517</c:v>
                </c:pt>
                <c:pt idx="54">
                  <c:v>2518</c:v>
                </c:pt>
                <c:pt idx="55">
                  <c:v>2519</c:v>
                </c:pt>
                <c:pt idx="56">
                  <c:v>2520</c:v>
                </c:pt>
                <c:pt idx="57">
                  <c:v>2521</c:v>
                </c:pt>
                <c:pt idx="58">
                  <c:v>2522</c:v>
                </c:pt>
                <c:pt idx="59">
                  <c:v>2523</c:v>
                </c:pt>
                <c:pt idx="60">
                  <c:v>2524</c:v>
                </c:pt>
                <c:pt idx="61">
                  <c:v>2525</c:v>
                </c:pt>
                <c:pt idx="62">
                  <c:v>2526</c:v>
                </c:pt>
                <c:pt idx="63">
                  <c:v>2527</c:v>
                </c:pt>
                <c:pt idx="64">
                  <c:v>2528</c:v>
                </c:pt>
                <c:pt idx="65">
                  <c:v>2529</c:v>
                </c:pt>
                <c:pt idx="66">
                  <c:v>2530</c:v>
                </c:pt>
                <c:pt idx="67">
                  <c:v>2531</c:v>
                </c:pt>
                <c:pt idx="68">
                  <c:v>2532</c:v>
                </c:pt>
                <c:pt idx="69">
                  <c:v>2533</c:v>
                </c:pt>
                <c:pt idx="70">
                  <c:v>2534</c:v>
                </c:pt>
                <c:pt idx="71">
                  <c:v>2535</c:v>
                </c:pt>
                <c:pt idx="72">
                  <c:v>2536</c:v>
                </c:pt>
                <c:pt idx="73">
                  <c:v>2537</c:v>
                </c:pt>
                <c:pt idx="74">
                  <c:v>2538</c:v>
                </c:pt>
                <c:pt idx="75">
                  <c:v>2539</c:v>
                </c:pt>
                <c:pt idx="76">
                  <c:v>2540</c:v>
                </c:pt>
                <c:pt idx="77">
                  <c:v>2541</c:v>
                </c:pt>
                <c:pt idx="78">
                  <c:v>2542</c:v>
                </c:pt>
                <c:pt idx="79">
                  <c:v>2543</c:v>
                </c:pt>
                <c:pt idx="80">
                  <c:v>2544</c:v>
                </c:pt>
                <c:pt idx="81">
                  <c:v>2545</c:v>
                </c:pt>
                <c:pt idx="82">
                  <c:v>2546</c:v>
                </c:pt>
                <c:pt idx="83">
                  <c:v>2547</c:v>
                </c:pt>
                <c:pt idx="84">
                  <c:v>2548</c:v>
                </c:pt>
                <c:pt idx="85">
                  <c:v>2549</c:v>
                </c:pt>
                <c:pt idx="86">
                  <c:v>2550</c:v>
                </c:pt>
                <c:pt idx="87">
                  <c:v>2551</c:v>
                </c:pt>
                <c:pt idx="88">
                  <c:v>2552</c:v>
                </c:pt>
                <c:pt idx="89">
                  <c:v>2553</c:v>
                </c:pt>
                <c:pt idx="90">
                  <c:v>2554</c:v>
                </c:pt>
                <c:pt idx="91">
                  <c:v>2555</c:v>
                </c:pt>
                <c:pt idx="92">
                  <c:v>2556</c:v>
                </c:pt>
                <c:pt idx="93">
                  <c:v>2557</c:v>
                </c:pt>
                <c:pt idx="94">
                  <c:v>2558</c:v>
                </c:pt>
                <c:pt idx="95">
                  <c:v>2559</c:v>
                </c:pt>
                <c:pt idx="96">
                  <c:v>2560</c:v>
                </c:pt>
                <c:pt idx="97">
                  <c:v>2561</c:v>
                </c:pt>
                <c:pt idx="98">
                  <c:v>2562</c:v>
                </c:pt>
                <c:pt idx="99">
                  <c:v>2563</c:v>
                </c:pt>
                <c:pt idx="100">
                  <c:v>2564</c:v>
                </c:pt>
                <c:pt idx="101">
                  <c:v>2565</c:v>
                </c:pt>
                <c:pt idx="102">
                  <c:v>2566</c:v>
                </c:pt>
              </c:numCache>
            </c:numRef>
          </c:cat>
          <c:val>
            <c:numRef>
              <c:f>'Data P.1'!$Q$9:$Q$111</c:f>
              <c:numCache>
                <c:formatCode>0.00</c:formatCode>
                <c:ptCount val="103"/>
                <c:pt idx="0">
                  <c:v>3.4599999999999795</c:v>
                </c:pt>
                <c:pt idx="1">
                  <c:v>3.0799999999999841</c:v>
                </c:pt>
                <c:pt idx="2">
                  <c:v>3.5</c:v>
                </c:pt>
                <c:pt idx="3">
                  <c:v>3.6800000000000068</c:v>
                </c:pt>
                <c:pt idx="4">
                  <c:v>3.5500000000000114</c:v>
                </c:pt>
                <c:pt idx="5">
                  <c:v>3.2200000000000273</c:v>
                </c:pt>
                <c:pt idx="6">
                  <c:v>3.7699999999999818</c:v>
                </c:pt>
                <c:pt idx="7">
                  <c:v>3.2799999999999727</c:v>
                </c:pt>
                <c:pt idx="8">
                  <c:v>3.9800000000000182</c:v>
                </c:pt>
                <c:pt idx="9">
                  <c:v>3.2799999999999727</c:v>
                </c:pt>
                <c:pt idx="10">
                  <c:v>2.5799999999999841</c:v>
                </c:pt>
                <c:pt idx="11">
                  <c:v>3.7300000000000182</c:v>
                </c:pt>
                <c:pt idx="12">
                  <c:v>4.1299999999999955</c:v>
                </c:pt>
                <c:pt idx="13">
                  <c:v>3.9399999999999977</c:v>
                </c:pt>
                <c:pt idx="14">
                  <c:v>3.6800000000000068</c:v>
                </c:pt>
                <c:pt idx="15">
                  <c:v>3.1899999999999977</c:v>
                </c:pt>
                <c:pt idx="16">
                  <c:v>3.9900000000000091</c:v>
                </c:pt>
                <c:pt idx="17">
                  <c:v>3.9800000000000182</c:v>
                </c:pt>
                <c:pt idx="18">
                  <c:v>3.8600000000000136</c:v>
                </c:pt>
                <c:pt idx="19">
                  <c:v>3.4800000000000182</c:v>
                </c:pt>
                <c:pt idx="20">
                  <c:v>3.3299999999999841</c:v>
                </c:pt>
                <c:pt idx="21">
                  <c:v>3.8799999999999955</c:v>
                </c:pt>
                <c:pt idx="22">
                  <c:v>4.0299999999999727</c:v>
                </c:pt>
                <c:pt idx="23">
                  <c:v>3.7300000000000182</c:v>
                </c:pt>
                <c:pt idx="24">
                  <c:v>4.0799999999999841</c:v>
                </c:pt>
                <c:pt idx="25">
                  <c:v>3.8299999999999841</c:v>
                </c:pt>
                <c:pt idx="26">
                  <c:v>4.1200000000000045</c:v>
                </c:pt>
                <c:pt idx="27">
                  <c:v>4.0699999999999932</c:v>
                </c:pt>
                <c:pt idx="28">
                  <c:v>3.7300000000000182</c:v>
                </c:pt>
                <c:pt idx="29">
                  <c:v>4.0799999999999841</c:v>
                </c:pt>
                <c:pt idx="30">
                  <c:v>4.1000000000000227</c:v>
                </c:pt>
                <c:pt idx="31">
                  <c:v>4.3999999999999773</c:v>
                </c:pt>
                <c:pt idx="32">
                  <c:v>4.1399999999999864</c:v>
                </c:pt>
                <c:pt idx="33">
                  <c:v>4.1899999999999977</c:v>
                </c:pt>
                <c:pt idx="34">
                  <c:v>3.9599999999999795</c:v>
                </c:pt>
                <c:pt idx="35">
                  <c:v>4.1800000000000068</c:v>
                </c:pt>
                <c:pt idx="36">
                  <c:v>4.160000000000025</c:v>
                </c:pt>
                <c:pt idx="37">
                  <c:v>3.9499999999999886</c:v>
                </c:pt>
                <c:pt idx="38">
                  <c:v>4.0299999999999727</c:v>
                </c:pt>
                <c:pt idx="39">
                  <c:v>3.6299999999999955</c:v>
                </c:pt>
                <c:pt idx="40">
                  <c:v>4.0500000000000114</c:v>
                </c:pt>
                <c:pt idx="41">
                  <c:v>3.339999999999975</c:v>
                </c:pt>
                <c:pt idx="42">
                  <c:v>4.1499999999999773</c:v>
                </c:pt>
                <c:pt idx="43">
                  <c:v>3.6700000000000159</c:v>
                </c:pt>
                <c:pt idx="44">
                  <c:v>4.2599999999999909</c:v>
                </c:pt>
                <c:pt idx="45">
                  <c:v>3.5</c:v>
                </c:pt>
                <c:pt idx="46">
                  <c:v>4.1299999999999955</c:v>
                </c:pt>
                <c:pt idx="47">
                  <c:v>3.3799999999999955</c:v>
                </c:pt>
                <c:pt idx="48">
                  <c:v>4.0600000000000023</c:v>
                </c:pt>
                <c:pt idx="49">
                  <c:v>3.8700000000000045</c:v>
                </c:pt>
                <c:pt idx="50">
                  <c:v>3.9599999999999795</c:v>
                </c:pt>
                <c:pt idx="51">
                  <c:v>3.089999999999975</c:v>
                </c:pt>
                <c:pt idx="52">
                  <c:v>4.1700000000000159</c:v>
                </c:pt>
                <c:pt idx="53">
                  <c:v>3.6000000000000227</c:v>
                </c:pt>
                <c:pt idx="54">
                  <c:v>4.2200000000000273</c:v>
                </c:pt>
                <c:pt idx="55">
                  <c:v>3.4599999999999795</c:v>
                </c:pt>
                <c:pt idx="56">
                  <c:v>4</c:v>
                </c:pt>
                <c:pt idx="57">
                  <c:v>3.9800000000000182</c:v>
                </c:pt>
                <c:pt idx="58">
                  <c:v>3.3199999999999932</c:v>
                </c:pt>
                <c:pt idx="59">
                  <c:v>3.5500000000000114</c:v>
                </c:pt>
                <c:pt idx="60">
                  <c:v>3.9800000000000182</c:v>
                </c:pt>
                <c:pt idx="61">
                  <c:v>2.9399999999999977</c:v>
                </c:pt>
                <c:pt idx="62">
                  <c:v>4.1499999999999773</c:v>
                </c:pt>
                <c:pt idx="63">
                  <c:v>3.2200000000000273</c:v>
                </c:pt>
                <c:pt idx="64">
                  <c:v>3.4599999999999795</c:v>
                </c:pt>
                <c:pt idx="65">
                  <c:v>3.4700000000000273</c:v>
                </c:pt>
                <c:pt idx="66">
                  <c:v>4.5299999999999727</c:v>
                </c:pt>
                <c:pt idx="67">
                  <c:v>3.0799999999999841</c:v>
                </c:pt>
                <c:pt idx="68">
                  <c:v>2.5299999999999727</c:v>
                </c:pt>
                <c:pt idx="69">
                  <c:v>2</c:v>
                </c:pt>
                <c:pt idx="70">
                  <c:v>2.4499999999999886</c:v>
                </c:pt>
                <c:pt idx="71">
                  <c:v>2.1299999999999955</c:v>
                </c:pt>
                <c:pt idx="72">
                  <c:v>2.1899999999999977</c:v>
                </c:pt>
                <c:pt idx="73">
                  <c:v>4.4300000000000068</c:v>
                </c:pt>
                <c:pt idx="74">
                  <c:v>4.2699999999999818</c:v>
                </c:pt>
                <c:pt idx="75">
                  <c:v>3.5</c:v>
                </c:pt>
                <c:pt idx="76">
                  <c:v>3.0099999999999909</c:v>
                </c:pt>
                <c:pt idx="77">
                  <c:v>2.160000000000025</c:v>
                </c:pt>
                <c:pt idx="78">
                  <c:v>2.5</c:v>
                </c:pt>
                <c:pt idx="79">
                  <c:v>2.1999999999999886</c:v>
                </c:pt>
                <c:pt idx="80">
                  <c:v>4.1800000000000068</c:v>
                </c:pt>
                <c:pt idx="81">
                  <c:v>3.7300000000000182</c:v>
                </c:pt>
                <c:pt idx="82">
                  <c:v>3.6999999999999886</c:v>
                </c:pt>
                <c:pt idx="83">
                  <c:v>3.6999999999999886</c:v>
                </c:pt>
                <c:pt idx="84">
                  <c:v>4.9300000000000068</c:v>
                </c:pt>
                <c:pt idx="85">
                  <c:v>4.3299999999999841</c:v>
                </c:pt>
                <c:pt idx="86">
                  <c:v>2.1700000000000159</c:v>
                </c:pt>
                <c:pt idx="87">
                  <c:v>2.4900000000000091</c:v>
                </c:pt>
                <c:pt idx="88">
                  <c:v>2.6000000000000227</c:v>
                </c:pt>
                <c:pt idx="89">
                  <c:v>3.5699999999999932</c:v>
                </c:pt>
                <c:pt idx="90">
                  <c:v>4.9399999999999977</c:v>
                </c:pt>
                <c:pt idx="91">
                  <c:v>2.6200000000000045</c:v>
                </c:pt>
                <c:pt idx="92">
                  <c:v>2.8600000000000136</c:v>
                </c:pt>
                <c:pt idx="93">
                  <c:v>2.3999999999999773</c:v>
                </c:pt>
                <c:pt idx="94">
                  <c:v>1.8999999999999773</c:v>
                </c:pt>
                <c:pt idx="95">
                  <c:v>2.6700000000000159</c:v>
                </c:pt>
                <c:pt idx="96">
                  <c:v>2.6999999999999886</c:v>
                </c:pt>
                <c:pt idx="97">
                  <c:v>3.1499999999999773</c:v>
                </c:pt>
                <c:pt idx="98">
                  <c:v>2.0500000000000114</c:v>
                </c:pt>
                <c:pt idx="99">
                  <c:v>2.339999999999975</c:v>
                </c:pt>
                <c:pt idx="100">
                  <c:v>2.0199999999999818</c:v>
                </c:pt>
                <c:pt idx="101">
                  <c:v>4.6499999999999773</c:v>
                </c:pt>
                <c:pt idx="102">
                  <c:v>2.6000000000000227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FA-4364-A770-9E7C652446A8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P.1'!$A$9:$A$111</c:f>
              <c:numCache>
                <c:formatCode>General</c:formatCode>
                <c:ptCount val="103"/>
                <c:pt idx="0">
                  <c:v>2464</c:v>
                </c:pt>
                <c:pt idx="1">
                  <c:v>2465</c:v>
                </c:pt>
                <c:pt idx="2">
                  <c:v>2466</c:v>
                </c:pt>
                <c:pt idx="3">
                  <c:v>2467</c:v>
                </c:pt>
                <c:pt idx="4">
                  <c:v>2468</c:v>
                </c:pt>
                <c:pt idx="5">
                  <c:v>2469</c:v>
                </c:pt>
                <c:pt idx="6">
                  <c:v>2470</c:v>
                </c:pt>
                <c:pt idx="7">
                  <c:v>2471</c:v>
                </c:pt>
                <c:pt idx="8">
                  <c:v>2472</c:v>
                </c:pt>
                <c:pt idx="9">
                  <c:v>2473</c:v>
                </c:pt>
                <c:pt idx="10">
                  <c:v>2474</c:v>
                </c:pt>
                <c:pt idx="11">
                  <c:v>2475</c:v>
                </c:pt>
                <c:pt idx="12">
                  <c:v>2476</c:v>
                </c:pt>
                <c:pt idx="13">
                  <c:v>2477</c:v>
                </c:pt>
                <c:pt idx="14">
                  <c:v>2478</c:v>
                </c:pt>
                <c:pt idx="15">
                  <c:v>2479</c:v>
                </c:pt>
                <c:pt idx="16">
                  <c:v>2480</c:v>
                </c:pt>
                <c:pt idx="17">
                  <c:v>2481</c:v>
                </c:pt>
                <c:pt idx="18">
                  <c:v>2482</c:v>
                </c:pt>
                <c:pt idx="19">
                  <c:v>2483</c:v>
                </c:pt>
                <c:pt idx="20">
                  <c:v>2484</c:v>
                </c:pt>
                <c:pt idx="21">
                  <c:v>2485</c:v>
                </c:pt>
                <c:pt idx="22">
                  <c:v>2486</c:v>
                </c:pt>
                <c:pt idx="23">
                  <c:v>2487</c:v>
                </c:pt>
                <c:pt idx="24">
                  <c:v>2488</c:v>
                </c:pt>
                <c:pt idx="25">
                  <c:v>2489</c:v>
                </c:pt>
                <c:pt idx="26">
                  <c:v>2490</c:v>
                </c:pt>
                <c:pt idx="27">
                  <c:v>2491</c:v>
                </c:pt>
                <c:pt idx="28">
                  <c:v>2492</c:v>
                </c:pt>
                <c:pt idx="29">
                  <c:v>2493</c:v>
                </c:pt>
                <c:pt idx="30">
                  <c:v>2494</c:v>
                </c:pt>
                <c:pt idx="31">
                  <c:v>2495</c:v>
                </c:pt>
                <c:pt idx="32">
                  <c:v>2496</c:v>
                </c:pt>
                <c:pt idx="33">
                  <c:v>2497</c:v>
                </c:pt>
                <c:pt idx="34">
                  <c:v>2498</c:v>
                </c:pt>
                <c:pt idx="35" formatCode="0">
                  <c:v>2499</c:v>
                </c:pt>
                <c:pt idx="36">
                  <c:v>2500</c:v>
                </c:pt>
                <c:pt idx="37">
                  <c:v>2501</c:v>
                </c:pt>
                <c:pt idx="38">
                  <c:v>2502</c:v>
                </c:pt>
                <c:pt idx="39">
                  <c:v>2503</c:v>
                </c:pt>
                <c:pt idx="40">
                  <c:v>2504</c:v>
                </c:pt>
                <c:pt idx="41">
                  <c:v>2505</c:v>
                </c:pt>
                <c:pt idx="42">
                  <c:v>2506</c:v>
                </c:pt>
                <c:pt idx="43">
                  <c:v>2507</c:v>
                </c:pt>
                <c:pt idx="44">
                  <c:v>2508</c:v>
                </c:pt>
                <c:pt idx="45">
                  <c:v>2509</c:v>
                </c:pt>
                <c:pt idx="46">
                  <c:v>2510</c:v>
                </c:pt>
                <c:pt idx="47">
                  <c:v>2511</c:v>
                </c:pt>
                <c:pt idx="48">
                  <c:v>2512</c:v>
                </c:pt>
                <c:pt idx="49">
                  <c:v>2513</c:v>
                </c:pt>
                <c:pt idx="50">
                  <c:v>2514</c:v>
                </c:pt>
                <c:pt idx="51">
                  <c:v>2515</c:v>
                </c:pt>
                <c:pt idx="52">
                  <c:v>2516</c:v>
                </c:pt>
                <c:pt idx="53">
                  <c:v>2517</c:v>
                </c:pt>
                <c:pt idx="54">
                  <c:v>2518</c:v>
                </c:pt>
                <c:pt idx="55">
                  <c:v>2519</c:v>
                </c:pt>
                <c:pt idx="56">
                  <c:v>2520</c:v>
                </c:pt>
                <c:pt idx="57">
                  <c:v>2521</c:v>
                </c:pt>
                <c:pt idx="58">
                  <c:v>2522</c:v>
                </c:pt>
                <c:pt idx="59">
                  <c:v>2523</c:v>
                </c:pt>
                <c:pt idx="60">
                  <c:v>2524</c:v>
                </c:pt>
                <c:pt idx="61">
                  <c:v>2525</c:v>
                </c:pt>
                <c:pt idx="62">
                  <c:v>2526</c:v>
                </c:pt>
                <c:pt idx="63">
                  <c:v>2527</c:v>
                </c:pt>
                <c:pt idx="64">
                  <c:v>2528</c:v>
                </c:pt>
                <c:pt idx="65">
                  <c:v>2529</c:v>
                </c:pt>
                <c:pt idx="66">
                  <c:v>2530</c:v>
                </c:pt>
                <c:pt idx="67">
                  <c:v>2531</c:v>
                </c:pt>
                <c:pt idx="68">
                  <c:v>2532</c:v>
                </c:pt>
                <c:pt idx="69">
                  <c:v>2533</c:v>
                </c:pt>
                <c:pt idx="70">
                  <c:v>2534</c:v>
                </c:pt>
                <c:pt idx="71">
                  <c:v>2535</c:v>
                </c:pt>
                <c:pt idx="72">
                  <c:v>2536</c:v>
                </c:pt>
                <c:pt idx="73">
                  <c:v>2537</c:v>
                </c:pt>
                <c:pt idx="74">
                  <c:v>2538</c:v>
                </c:pt>
                <c:pt idx="75">
                  <c:v>2539</c:v>
                </c:pt>
                <c:pt idx="76">
                  <c:v>2540</c:v>
                </c:pt>
                <c:pt idx="77">
                  <c:v>2541</c:v>
                </c:pt>
                <c:pt idx="78">
                  <c:v>2542</c:v>
                </c:pt>
                <c:pt idx="79">
                  <c:v>2543</c:v>
                </c:pt>
                <c:pt idx="80">
                  <c:v>2544</c:v>
                </c:pt>
                <c:pt idx="81">
                  <c:v>2545</c:v>
                </c:pt>
                <c:pt idx="82">
                  <c:v>2546</c:v>
                </c:pt>
                <c:pt idx="83">
                  <c:v>2547</c:v>
                </c:pt>
                <c:pt idx="84">
                  <c:v>2548</c:v>
                </c:pt>
                <c:pt idx="85">
                  <c:v>2549</c:v>
                </c:pt>
                <c:pt idx="86">
                  <c:v>2550</c:v>
                </c:pt>
                <c:pt idx="87">
                  <c:v>2551</c:v>
                </c:pt>
                <c:pt idx="88">
                  <c:v>2552</c:v>
                </c:pt>
                <c:pt idx="89">
                  <c:v>2553</c:v>
                </c:pt>
                <c:pt idx="90">
                  <c:v>2554</c:v>
                </c:pt>
                <c:pt idx="91">
                  <c:v>2555</c:v>
                </c:pt>
                <c:pt idx="92">
                  <c:v>2556</c:v>
                </c:pt>
                <c:pt idx="93">
                  <c:v>2557</c:v>
                </c:pt>
                <c:pt idx="94">
                  <c:v>2558</c:v>
                </c:pt>
                <c:pt idx="95">
                  <c:v>2559</c:v>
                </c:pt>
                <c:pt idx="96">
                  <c:v>2560</c:v>
                </c:pt>
                <c:pt idx="97">
                  <c:v>2561</c:v>
                </c:pt>
                <c:pt idx="98">
                  <c:v>2562</c:v>
                </c:pt>
                <c:pt idx="99">
                  <c:v>2563</c:v>
                </c:pt>
                <c:pt idx="100">
                  <c:v>2564</c:v>
                </c:pt>
                <c:pt idx="101">
                  <c:v>2565</c:v>
                </c:pt>
                <c:pt idx="102">
                  <c:v>2566</c:v>
                </c:pt>
              </c:numCache>
            </c:numRef>
          </c:cat>
          <c:val>
            <c:numRef>
              <c:f>'Data P.1'!$R$9:$R$111</c:f>
              <c:numCache>
                <c:formatCode>0.00</c:formatCode>
                <c:ptCount val="103"/>
                <c:pt idx="30">
                  <c:v>1.2599999999999909</c:v>
                </c:pt>
                <c:pt idx="31">
                  <c:v>1.2699999999999818</c:v>
                </c:pt>
                <c:pt idx="32">
                  <c:v>1.2799999999999727</c:v>
                </c:pt>
                <c:pt idx="33">
                  <c:v>1.2099999999999795</c:v>
                </c:pt>
                <c:pt idx="34">
                  <c:v>1.1899999999999977</c:v>
                </c:pt>
                <c:pt idx="35">
                  <c:v>1.1700000000000159</c:v>
                </c:pt>
                <c:pt idx="36">
                  <c:v>1</c:v>
                </c:pt>
                <c:pt idx="37">
                  <c:v>0.93000000000000682</c:v>
                </c:pt>
                <c:pt idx="38">
                  <c:v>0.87999999999999545</c:v>
                </c:pt>
                <c:pt idx="39">
                  <c:v>0.93999999999999773</c:v>
                </c:pt>
                <c:pt idx="40">
                  <c:v>0.95999999999997954</c:v>
                </c:pt>
                <c:pt idx="41">
                  <c:v>0.87000000000000455</c:v>
                </c:pt>
                <c:pt idx="42">
                  <c:v>0.83999999999997499</c:v>
                </c:pt>
                <c:pt idx="43">
                  <c:v>0.87999999999999545</c:v>
                </c:pt>
                <c:pt idx="44">
                  <c:v>0.75</c:v>
                </c:pt>
                <c:pt idx="45">
                  <c:v>0.74000000000000909</c:v>
                </c:pt>
                <c:pt idx="46">
                  <c:v>0.69999999999998863</c:v>
                </c:pt>
                <c:pt idx="47">
                  <c:v>0</c:v>
                </c:pt>
                <c:pt idx="48">
                  <c:v>0.30000000000001137</c:v>
                </c:pt>
                <c:pt idx="49">
                  <c:v>0.18000000000000682</c:v>
                </c:pt>
                <c:pt idx="50">
                  <c:v>0.12999999999999545</c:v>
                </c:pt>
                <c:pt idx="51">
                  <c:v>0.24000000000000909</c:v>
                </c:pt>
                <c:pt idx="52">
                  <c:v>0.32999999999998408</c:v>
                </c:pt>
                <c:pt idx="53">
                  <c:v>0.56999999999999318</c:v>
                </c:pt>
                <c:pt idx="54">
                  <c:v>0.49000000000000909</c:v>
                </c:pt>
                <c:pt idx="55">
                  <c:v>0.39999999999997726</c:v>
                </c:pt>
                <c:pt idx="56">
                  <c:v>0.37000000000000455</c:v>
                </c:pt>
                <c:pt idx="57">
                  <c:v>0.36000000000001364</c:v>
                </c:pt>
                <c:pt idx="58">
                  <c:v>0.31000000000000227</c:v>
                </c:pt>
                <c:pt idx="59">
                  <c:v>6.9999999999993179E-2</c:v>
                </c:pt>
                <c:pt idx="60">
                  <c:v>0.32999999999998408</c:v>
                </c:pt>
                <c:pt idx="61">
                  <c:v>0.44999999999998863</c:v>
                </c:pt>
                <c:pt idx="62">
                  <c:v>0.27999999999997272</c:v>
                </c:pt>
                <c:pt idx="63">
                  <c:v>0.44999999999998863</c:v>
                </c:pt>
                <c:pt idx="64">
                  <c:v>0.89999999999997726</c:v>
                </c:pt>
                <c:pt idx="65">
                  <c:v>0.10000000000002274</c:v>
                </c:pt>
                <c:pt idx="66">
                  <c:v>0.88999999999998636</c:v>
                </c:pt>
                <c:pt idx="67">
                  <c:v>0.81999999999999318</c:v>
                </c:pt>
                <c:pt idx="68">
                  <c:v>0.83999999999997499</c:v>
                </c:pt>
                <c:pt idx="69">
                  <c:v>0.79000000000002046</c:v>
                </c:pt>
                <c:pt idx="70">
                  <c:v>0.73000000000001819</c:v>
                </c:pt>
                <c:pt idx="71">
                  <c:v>0.87999999999999545</c:v>
                </c:pt>
                <c:pt idx="72">
                  <c:v>0.81999999999999318</c:v>
                </c:pt>
                <c:pt idx="73">
                  <c:v>0.97000000000002728</c:v>
                </c:pt>
                <c:pt idx="74">
                  <c:v>1.0099999999999909</c:v>
                </c:pt>
                <c:pt idx="75">
                  <c:v>0.97000000000002728</c:v>
                </c:pt>
                <c:pt idx="76">
                  <c:v>0.92000000000001592</c:v>
                </c:pt>
                <c:pt idx="77">
                  <c:v>0.95999999999997954</c:v>
                </c:pt>
                <c:pt idx="78">
                  <c:v>1.1000000000000227</c:v>
                </c:pt>
                <c:pt idx="79">
                  <c:v>1.1000000000000227</c:v>
                </c:pt>
                <c:pt idx="80">
                  <c:v>1.0799999999999841</c:v>
                </c:pt>
                <c:pt idx="81">
                  <c:v>1.1499999999999773</c:v>
                </c:pt>
                <c:pt idx="82">
                  <c:v>1.1000000000000227</c:v>
                </c:pt>
                <c:pt idx="83">
                  <c:v>1.0400000000000205</c:v>
                </c:pt>
                <c:pt idx="84">
                  <c:v>1.2200000000000273</c:v>
                </c:pt>
                <c:pt idx="85">
                  <c:v>1.1499999999999773</c:v>
                </c:pt>
                <c:pt idx="86">
                  <c:v>1.1100000000000136</c:v>
                </c:pt>
                <c:pt idx="87">
                  <c:v>1.0600000000000023</c:v>
                </c:pt>
                <c:pt idx="88">
                  <c:v>0.93000000000000682</c:v>
                </c:pt>
                <c:pt idx="89">
                  <c:v>1.1499999999999773</c:v>
                </c:pt>
                <c:pt idx="90">
                  <c:v>1.1899999999999977</c:v>
                </c:pt>
                <c:pt idx="91">
                  <c:v>1.0500000000000114</c:v>
                </c:pt>
                <c:pt idx="92">
                  <c:v>0.89999999999997726</c:v>
                </c:pt>
                <c:pt idx="93">
                  <c:v>0.85000000000002274</c:v>
                </c:pt>
                <c:pt idx="94">
                  <c:v>0.66000000000002501</c:v>
                </c:pt>
                <c:pt idx="95">
                  <c:v>0.67000000000001592</c:v>
                </c:pt>
                <c:pt idx="96">
                  <c:v>1.0099999999999909</c:v>
                </c:pt>
                <c:pt idx="97">
                  <c:v>1.0400000000000205</c:v>
                </c:pt>
                <c:pt idx="98">
                  <c:v>0.87999999999999545</c:v>
                </c:pt>
                <c:pt idx="99">
                  <c:v>0.75</c:v>
                </c:pt>
                <c:pt idx="100">
                  <c:v>0.75999999999999091</c:v>
                </c:pt>
                <c:pt idx="101">
                  <c:v>0.87000000000000455</c:v>
                </c:pt>
                <c:pt idx="102">
                  <c:v>0.94999999999998863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FA-4364-A770-9E7C6524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2974800"/>
        <c:axId val="1"/>
      </c:barChart>
      <c:catAx>
        <c:axId val="1072974800"/>
        <c:scaling>
          <c:orientation val="minMax"/>
        </c:scaling>
        <c:delete val="0"/>
        <c:axPos val="b"/>
        <c:numFmt formatCode="0_ ;\-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ม.(ร.ส.ม.)</a:t>
                </a:r>
              </a:p>
            </c:rich>
          </c:tx>
          <c:layout>
            <c:manualLayout>
              <c:xMode val="edge"/>
              <c:yMode val="edge"/>
              <c:x val="1.0245901639344262E-2"/>
              <c:y val="0.43887147335423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72974800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63114754098358"/>
          <c:y val="0.4843260188087774"/>
          <c:w val="0.13729508196721313"/>
          <c:h val="0.108150470219435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P.1 </a:t>
            </a:r>
            <a:r>
              <a:rPr lang="th-TH"/>
              <a:t>แม่น้ำปิง สะพานนวรัฐ อ.เมือง จ.เชียงใหม่</a:t>
            </a:r>
          </a:p>
        </c:rich>
      </c:tx>
      <c:layout>
        <c:manualLayout>
          <c:xMode val="edge"/>
          <c:yMode val="edge"/>
          <c:x val="0.3125"/>
          <c:y val="1.410658307210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2786885245902"/>
          <c:y val="0.16927899686520376"/>
          <c:w val="0.81864754098360659"/>
          <c:h val="0.66614420062695923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ปริมาณน้ำสูงสุดรายปี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76" mc:Ignorable="a14" a14:legacySpreadsheetColorIndex="12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C0-4D8E-A03C-FA430E1E50A1}"/>
              </c:ext>
            </c:extLst>
          </c:dPt>
          <c:dPt>
            <c:idx val="7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76" mc:Ignorable="a14" a14:legacySpreadsheetColorIndex="12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C0-4D8E-A03C-FA430E1E50A1}"/>
              </c:ext>
            </c:extLst>
          </c:dPt>
          <c:dPt>
            <c:idx val="9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76" mc:Ignorable="a14" a14:legacySpreadsheetColorIndex="12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C0-4D8E-A03C-FA430E1E50A1}"/>
              </c:ext>
            </c:extLst>
          </c:dPt>
          <c:dPt>
            <c:idx val="9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0076" mc:Ignorable="a14" a14:legacySpreadsheetColorIndex="12">
                      <a:gamma/>
                      <a:shade val="46275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00FF" mc:Ignorable="a14" a14:legacySpreadsheetColorIndex="12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C0-4D8E-A03C-FA430E1E50A1}"/>
              </c:ext>
            </c:extLst>
          </c:dPt>
          <c:dLbls>
            <c:dLbl>
              <c:idx val="51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C0-4D8E-A03C-FA430E1E50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P.1'!$A$42:$A$111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 formatCode="0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P.1'!$C$42:$C$111</c:f>
              <c:numCache>
                <c:formatCode>0.00</c:formatCode>
                <c:ptCount val="70"/>
                <c:pt idx="0">
                  <c:v>447</c:v>
                </c:pt>
                <c:pt idx="1">
                  <c:v>340</c:v>
                </c:pt>
                <c:pt idx="2">
                  <c:v>460</c:v>
                </c:pt>
                <c:pt idx="3">
                  <c:v>433</c:v>
                </c:pt>
                <c:pt idx="4">
                  <c:v>384</c:v>
                </c:pt>
                <c:pt idx="5">
                  <c:v>383</c:v>
                </c:pt>
                <c:pt idx="6">
                  <c:v>324</c:v>
                </c:pt>
                <c:pt idx="7">
                  <c:v>386</c:v>
                </c:pt>
                <c:pt idx="8">
                  <c:v>270</c:v>
                </c:pt>
                <c:pt idx="9">
                  <c:v>422</c:v>
                </c:pt>
                <c:pt idx="10">
                  <c:v>338</c:v>
                </c:pt>
                <c:pt idx="11">
                  <c:v>437</c:v>
                </c:pt>
                <c:pt idx="12">
                  <c:v>339</c:v>
                </c:pt>
                <c:pt idx="13">
                  <c:v>485</c:v>
                </c:pt>
                <c:pt idx="14">
                  <c:v>316</c:v>
                </c:pt>
                <c:pt idx="15">
                  <c:v>452</c:v>
                </c:pt>
                <c:pt idx="16">
                  <c:v>494</c:v>
                </c:pt>
                <c:pt idx="17">
                  <c:v>582</c:v>
                </c:pt>
                <c:pt idx="18">
                  <c:v>425</c:v>
                </c:pt>
                <c:pt idx="19">
                  <c:v>726</c:v>
                </c:pt>
                <c:pt idx="20">
                  <c:v>590</c:v>
                </c:pt>
                <c:pt idx="21">
                  <c:v>699</c:v>
                </c:pt>
                <c:pt idx="22">
                  <c:v>505</c:v>
                </c:pt>
                <c:pt idx="23">
                  <c:v>662</c:v>
                </c:pt>
                <c:pt idx="24">
                  <c:v>569</c:v>
                </c:pt>
                <c:pt idx="25">
                  <c:v>461</c:v>
                </c:pt>
                <c:pt idx="26">
                  <c:v>474</c:v>
                </c:pt>
                <c:pt idx="27">
                  <c:v>478</c:v>
                </c:pt>
                <c:pt idx="28">
                  <c:v>238</c:v>
                </c:pt>
                <c:pt idx="29">
                  <c:v>406</c:v>
                </c:pt>
                <c:pt idx="30">
                  <c:v>313.39999999999998</c:v>
                </c:pt>
                <c:pt idx="31">
                  <c:v>332.8</c:v>
                </c:pt>
                <c:pt idx="32">
                  <c:v>334</c:v>
                </c:pt>
                <c:pt idx="33">
                  <c:v>589.5</c:v>
                </c:pt>
                <c:pt idx="34">
                  <c:v>319.8</c:v>
                </c:pt>
                <c:pt idx="35">
                  <c:v>227.8</c:v>
                </c:pt>
                <c:pt idx="36">
                  <c:v>149</c:v>
                </c:pt>
                <c:pt idx="37">
                  <c:v>191.5</c:v>
                </c:pt>
                <c:pt idx="38">
                  <c:v>177.8</c:v>
                </c:pt>
                <c:pt idx="39">
                  <c:v>168</c:v>
                </c:pt>
                <c:pt idx="40">
                  <c:v>525.4</c:v>
                </c:pt>
                <c:pt idx="41">
                  <c:v>504.6</c:v>
                </c:pt>
                <c:pt idx="42">
                  <c:v>364</c:v>
                </c:pt>
                <c:pt idx="43">
                  <c:v>292.7</c:v>
                </c:pt>
                <c:pt idx="44">
                  <c:v>152</c:v>
                </c:pt>
                <c:pt idx="45">
                  <c:v>184</c:v>
                </c:pt>
                <c:pt idx="46">
                  <c:v>154</c:v>
                </c:pt>
                <c:pt idx="47">
                  <c:v>496</c:v>
                </c:pt>
                <c:pt idx="48">
                  <c:v>384.1</c:v>
                </c:pt>
                <c:pt idx="49">
                  <c:v>420</c:v>
                </c:pt>
                <c:pt idx="50">
                  <c:v>467</c:v>
                </c:pt>
                <c:pt idx="51">
                  <c:v>867.2</c:v>
                </c:pt>
                <c:pt idx="52">
                  <c:v>577.29999999999995</c:v>
                </c:pt>
                <c:pt idx="53">
                  <c:v>146.25</c:v>
                </c:pt>
                <c:pt idx="54">
                  <c:v>202.55</c:v>
                </c:pt>
                <c:pt idx="55">
                  <c:v>231</c:v>
                </c:pt>
                <c:pt idx="56">
                  <c:v>442.2</c:v>
                </c:pt>
                <c:pt idx="57">
                  <c:v>816.8</c:v>
                </c:pt>
                <c:pt idx="58">
                  <c:v>227</c:v>
                </c:pt>
                <c:pt idx="59">
                  <c:v>345.2</c:v>
                </c:pt>
                <c:pt idx="60">
                  <c:v>270</c:v>
                </c:pt>
                <c:pt idx="61">
                  <c:v>177</c:v>
                </c:pt>
                <c:pt idx="62">
                  <c:v>363.75</c:v>
                </c:pt>
                <c:pt idx="63">
                  <c:v>270</c:v>
                </c:pt>
                <c:pt idx="64">
                  <c:v>329.75</c:v>
                </c:pt>
                <c:pt idx="65">
                  <c:v>142</c:v>
                </c:pt>
                <c:pt idx="66">
                  <c:v>201.2</c:v>
                </c:pt>
                <c:pt idx="67">
                  <c:v>145.4</c:v>
                </c:pt>
                <c:pt idx="68">
                  <c:v>575.75</c:v>
                </c:pt>
                <c:pt idx="69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C0-4D8E-A03C-FA430E1E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3153072"/>
        <c:axId val="1"/>
      </c:barChart>
      <c:lineChart>
        <c:grouping val="standard"/>
        <c:varyColors val="0"/>
        <c:ser>
          <c:idx val="1"/>
          <c:order val="1"/>
          <c:tx>
            <c:v>ความจุลำน้ำ</c:v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'Data P.1'!$A$42:$A$111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 formatCode="0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C0-4D8E-A03C-FA430E1E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53072"/>
        <c:axId val="1"/>
      </c:lineChart>
      <c:catAx>
        <c:axId val="1073153072"/>
        <c:scaling>
          <c:orientation val="minMax"/>
        </c:scaling>
        <c:delete val="0"/>
        <c:axPos val="b"/>
        <c:numFmt formatCode="0_ ;\-0\ 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-5400000" vert="horz"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 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0245901639344262E-2"/>
              <c:y val="0.349529780564263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73153072"/>
        <c:crosses val="autoZero"/>
        <c:crossBetween val="between"/>
        <c:majorUnit val="2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0983606557377"/>
          <c:y val="0.93730407523510972"/>
          <c:w val="0.85758196721311475"/>
          <c:h val="5.64263322884012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P.1 </a:t>
            </a:r>
            <a:r>
              <a:rPr lang="th-TH"/>
              <a:t>แม่น้ำปิง สะพานนวรัฐ อ.เมือง จ.เชียงใหม่</a:t>
            </a:r>
          </a:p>
        </c:rich>
      </c:tx>
      <c:layout>
        <c:manualLayout>
          <c:xMode val="edge"/>
          <c:yMode val="edge"/>
          <c:x val="0.30977060313724858"/>
          <c:y val="1.410658307210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60655737704916E-2"/>
          <c:y val="0.16927899686520376"/>
          <c:w val="0.83811475409836067"/>
          <c:h val="0.66614420062695923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ปริมาณน้ำต่ำสุดรายปี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P.1'!$A$42:$A$111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 formatCode="0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P.1'!$I$42:$I$111</c:f>
              <c:numCache>
                <c:formatCode>0.00</c:formatCode>
                <c:ptCount val="70"/>
                <c:pt idx="0">
                  <c:v>9.6</c:v>
                </c:pt>
                <c:pt idx="1">
                  <c:v>6.22</c:v>
                </c:pt>
                <c:pt idx="2">
                  <c:v>11</c:v>
                </c:pt>
                <c:pt idx="3">
                  <c:v>4.5999999999999996</c:v>
                </c:pt>
                <c:pt idx="4">
                  <c:v>3.5</c:v>
                </c:pt>
                <c:pt idx="5">
                  <c:v>11</c:v>
                </c:pt>
                <c:pt idx="6">
                  <c:v>3.87</c:v>
                </c:pt>
                <c:pt idx="7">
                  <c:v>5.72</c:v>
                </c:pt>
                <c:pt idx="8">
                  <c:v>6.09</c:v>
                </c:pt>
                <c:pt idx="9">
                  <c:v>4.9800000000000004</c:v>
                </c:pt>
                <c:pt idx="10">
                  <c:v>6.46</c:v>
                </c:pt>
                <c:pt idx="11">
                  <c:v>5.35</c:v>
                </c:pt>
                <c:pt idx="12">
                  <c:v>4.9800000000000004</c:v>
                </c:pt>
                <c:pt idx="13">
                  <c:v>6.5</c:v>
                </c:pt>
                <c:pt idx="14">
                  <c:v>0</c:v>
                </c:pt>
                <c:pt idx="15">
                  <c:v>1</c:v>
                </c:pt>
                <c:pt idx="16">
                  <c:v>4.4000000000000004</c:v>
                </c:pt>
                <c:pt idx="17">
                  <c:v>2.9</c:v>
                </c:pt>
                <c:pt idx="18">
                  <c:v>5.4</c:v>
                </c:pt>
                <c:pt idx="19">
                  <c:v>0.3</c:v>
                </c:pt>
                <c:pt idx="20">
                  <c:v>0</c:v>
                </c:pt>
                <c:pt idx="21">
                  <c:v>1.85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</c:v>
                </c:pt>
                <c:pt idx="26">
                  <c:v>0</c:v>
                </c:pt>
                <c:pt idx="27" formatCode="General">
                  <c:v>0.84</c:v>
                </c:pt>
                <c:pt idx="28">
                  <c:v>0.75</c:v>
                </c:pt>
                <c:pt idx="29">
                  <c:v>0.4</c:v>
                </c:pt>
                <c:pt idx="30">
                  <c:v>0.5</c:v>
                </c:pt>
                <c:pt idx="31">
                  <c:v>0.5</c:v>
                </c:pt>
                <c:pt idx="32" formatCode="General">
                  <c:v>0.54</c:v>
                </c:pt>
                <c:pt idx="33">
                  <c:v>3.4</c:v>
                </c:pt>
                <c:pt idx="34">
                  <c:v>1</c:v>
                </c:pt>
                <c:pt idx="35">
                  <c:v>2.4</c:v>
                </c:pt>
                <c:pt idx="36">
                  <c:v>6.15</c:v>
                </c:pt>
                <c:pt idx="37">
                  <c:v>2.06</c:v>
                </c:pt>
                <c:pt idx="38">
                  <c:v>2.56</c:v>
                </c:pt>
                <c:pt idx="39">
                  <c:v>1.24</c:v>
                </c:pt>
                <c:pt idx="40">
                  <c:v>6.46</c:v>
                </c:pt>
                <c:pt idx="41">
                  <c:v>7.55</c:v>
                </c:pt>
                <c:pt idx="42">
                  <c:v>6.81</c:v>
                </c:pt>
                <c:pt idx="43">
                  <c:v>3.5</c:v>
                </c:pt>
                <c:pt idx="44">
                  <c:v>1.1200000000000001</c:v>
                </c:pt>
                <c:pt idx="45">
                  <c:v>3</c:v>
                </c:pt>
                <c:pt idx="46">
                  <c:v>3</c:v>
                </c:pt>
                <c:pt idx="47">
                  <c:v>4.16</c:v>
                </c:pt>
                <c:pt idx="48">
                  <c:v>7.53</c:v>
                </c:pt>
                <c:pt idx="49">
                  <c:v>2.5</c:v>
                </c:pt>
                <c:pt idx="50">
                  <c:v>1.84</c:v>
                </c:pt>
                <c:pt idx="51">
                  <c:v>11.2</c:v>
                </c:pt>
                <c:pt idx="52">
                  <c:v>10.050000000000001</c:v>
                </c:pt>
                <c:pt idx="53">
                  <c:v>6.05</c:v>
                </c:pt>
                <c:pt idx="54">
                  <c:v>5</c:v>
                </c:pt>
                <c:pt idx="55">
                  <c:v>0.71499999999999997</c:v>
                </c:pt>
                <c:pt idx="56">
                  <c:v>3</c:v>
                </c:pt>
                <c:pt idx="57">
                  <c:v>6.95</c:v>
                </c:pt>
                <c:pt idx="58">
                  <c:v>0.75</c:v>
                </c:pt>
                <c:pt idx="59">
                  <c:v>0.4</c:v>
                </c:pt>
                <c:pt idx="60">
                  <c:v>0.5</c:v>
                </c:pt>
                <c:pt idx="61">
                  <c:v>0.06</c:v>
                </c:pt>
                <c:pt idx="62">
                  <c:v>7.0000000000000007E-2</c:v>
                </c:pt>
                <c:pt idx="63">
                  <c:v>2.12</c:v>
                </c:pt>
                <c:pt idx="64">
                  <c:v>2.3199999999999998</c:v>
                </c:pt>
                <c:pt idx="65">
                  <c:v>0.32</c:v>
                </c:pt>
                <c:pt idx="66">
                  <c:v>0.05</c:v>
                </c:pt>
                <c:pt idx="67">
                  <c:v>0.12</c:v>
                </c:pt>
                <c:pt idx="68">
                  <c:v>0.37</c:v>
                </c:pt>
                <c:pt idx="69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0E-4E89-90CC-8542CBC6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3154032"/>
        <c:axId val="1"/>
      </c:barChart>
      <c:lineChart>
        <c:grouping val="standard"/>
        <c:varyColors val="0"/>
        <c:ser>
          <c:idx val="1"/>
          <c:order val="1"/>
          <c:tx>
            <c:v>ความจุลำน้ำ</c:v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'Data P.1'!$A$42:$A$111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 formatCode="0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0E-4E89-90CC-8542CBC6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54032"/>
        <c:axId val="1"/>
      </c:lineChart>
      <c:catAx>
        <c:axId val="1073154032"/>
        <c:scaling>
          <c:orientation val="minMax"/>
        </c:scaling>
        <c:delete val="0"/>
        <c:axPos val="b"/>
        <c:numFmt formatCode="0_ ;\-0\ 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-5400000" vert="horz"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 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0245901639344262E-2"/>
              <c:y val="0.349529780564263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73154032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163934426229511E-2"/>
          <c:y val="0.93730407523510972"/>
          <c:w val="0.85758196721311475"/>
          <c:h val="5.64263322884012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2BDD116-8544-4BA3-9ED9-3C339A897306}">
  <sheetPr/>
  <sheetViews>
    <sheetView workbookViewId="0"/>
  </sheetViews>
  <pageMargins left="0.7" right="0.7" top="0.75" bottom="0.75" header="0.3" footer="0.3"/>
  <pageSetup paperSize="9" orientation="landscape" horizontalDpi="200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572C23C-84C8-45D8-AEA4-8DB7AD6F9495}">
  <sheetPr/>
  <sheetViews>
    <sheetView workbookViewId="0"/>
  </sheetViews>
  <pageMargins left="0.7" right="0.7" top="0.75" bottom="0.75" header="0.3" footer="0.3"/>
  <pageSetup paperSize="9" orientation="landscape" horizontalDpi="200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15D0AC-C81B-411B-873B-0CF81507696C}">
  <sheetPr/>
  <sheetViews>
    <sheetView workbookViewId="0"/>
  </sheetViews>
  <pageMargins left="0.7" right="0.7" top="0.75" bottom="0.75" header="0.3" footer="0.3"/>
  <pageSetup paperSize="9" orientation="landscape" horizontalDpi="200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052DDF-887B-D601-F6E3-98D5B3853E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6CCF13-D5C1-EEE7-2F98-CCF64C1C4B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F1A6D9-E369-4980-D06D-95CB0052D0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7277-557D-4146-BD7C-1B9F360959F5}">
  <dimension ref="A1:AT137"/>
  <sheetViews>
    <sheetView tabSelected="1" topLeftCell="A9" workbookViewId="0">
      <selection activeCell="I109" sqref="I109"/>
    </sheetView>
  </sheetViews>
  <sheetFormatPr defaultRowHeight="19.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7.6640625" style="1" bestFit="1" customWidth="1"/>
    <col min="18" max="18" width="10" style="1" bestFit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9.33203125" style="1"/>
  </cols>
  <sheetData>
    <row r="1" spans="1:46" ht="31.5">
      <c r="B1" s="2" t="s">
        <v>2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3</v>
      </c>
      <c r="O1" s="3"/>
      <c r="P1" s="3"/>
    </row>
    <row r="2" spans="1:46" ht="6" customHeight="1">
      <c r="A2" s="5"/>
      <c r="D2" s="7"/>
      <c r="E2" s="6"/>
      <c r="G2" s="7"/>
      <c r="I2" s="8"/>
      <c r="J2" s="9"/>
      <c r="K2" s="10"/>
      <c r="L2" s="10"/>
      <c r="N2" s="6"/>
    </row>
    <row r="3" spans="1:46" ht="23.25" customHeight="1">
      <c r="A3" s="12" t="s">
        <v>4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5</v>
      </c>
      <c r="M3" s="16"/>
      <c r="N3" s="13"/>
      <c r="O3" s="13"/>
      <c r="P3" s="13"/>
    </row>
    <row r="4" spans="1:46" ht="22.5" customHeight="1">
      <c r="A4" s="19" t="s">
        <v>6</v>
      </c>
      <c r="B4" s="20"/>
      <c r="C4" s="20"/>
      <c r="D4" s="14"/>
      <c r="E4" s="13"/>
      <c r="F4" s="13"/>
      <c r="G4" s="14"/>
      <c r="H4" s="13"/>
      <c r="I4" s="21"/>
      <c r="J4" s="22"/>
      <c r="K4" s="17"/>
      <c r="L4" s="17"/>
      <c r="M4" s="16"/>
      <c r="N4" s="13"/>
      <c r="O4" s="13"/>
      <c r="P4" s="13"/>
      <c r="Q4" s="23">
        <v>300.5</v>
      </c>
      <c r="S4" s="23">
        <f>Q4+2.35</f>
        <v>302.85000000000002</v>
      </c>
    </row>
    <row r="5" spans="1:46" ht="21.75">
      <c r="A5" s="24"/>
      <c r="B5" s="25" t="s">
        <v>7</v>
      </c>
      <c r="C5" s="26"/>
      <c r="D5" s="27"/>
      <c r="E5" s="28"/>
      <c r="F5" s="28"/>
      <c r="G5" s="29"/>
      <c r="H5" s="30" t="s">
        <v>8</v>
      </c>
      <c r="I5" s="28"/>
      <c r="J5" s="31"/>
      <c r="K5" s="28"/>
      <c r="L5" s="28"/>
      <c r="M5" s="32"/>
      <c r="N5" s="33" t="s">
        <v>9</v>
      </c>
      <c r="O5" s="34"/>
      <c r="P5" s="13"/>
    </row>
    <row r="6" spans="1:46" ht="21.75">
      <c r="A6" s="35" t="s">
        <v>10</v>
      </c>
      <c r="B6" s="36" t="s">
        <v>11</v>
      </c>
      <c r="C6" s="37"/>
      <c r="D6" s="38"/>
      <c r="E6" s="36" t="s">
        <v>12</v>
      </c>
      <c r="F6" s="39"/>
      <c r="G6" s="38"/>
      <c r="H6" s="36" t="s">
        <v>11</v>
      </c>
      <c r="I6" s="39"/>
      <c r="J6" s="38"/>
      <c r="K6" s="36" t="s">
        <v>12</v>
      </c>
      <c r="L6" s="39"/>
      <c r="M6" s="40"/>
      <c r="N6" s="41" t="s">
        <v>3</v>
      </c>
      <c r="O6" s="42"/>
      <c r="P6" s="43"/>
    </row>
    <row r="7" spans="1:46" s="6" customFormat="1" ht="21.75">
      <c r="A7" s="44" t="s">
        <v>13</v>
      </c>
      <c r="B7" s="45" t="s">
        <v>0</v>
      </c>
      <c r="C7" s="45" t="s">
        <v>1</v>
      </c>
      <c r="D7" s="46" t="s">
        <v>14</v>
      </c>
      <c r="E7" s="47" t="s">
        <v>0</v>
      </c>
      <c r="F7" s="45" t="s">
        <v>1</v>
      </c>
      <c r="G7" s="46" t="s">
        <v>14</v>
      </c>
      <c r="H7" s="45" t="s">
        <v>0</v>
      </c>
      <c r="I7" s="47" t="s">
        <v>1</v>
      </c>
      <c r="J7" s="46" t="s">
        <v>14</v>
      </c>
      <c r="K7" s="48" t="s">
        <v>0</v>
      </c>
      <c r="L7" s="48" t="s">
        <v>1</v>
      </c>
      <c r="M7" s="49" t="s">
        <v>14</v>
      </c>
      <c r="N7" s="48" t="s">
        <v>1</v>
      </c>
      <c r="O7" s="48" t="s">
        <v>15</v>
      </c>
      <c r="P7" s="50"/>
      <c r="Q7" s="102" t="s">
        <v>0</v>
      </c>
      <c r="R7" s="102"/>
      <c r="U7" s="102" t="s">
        <v>1</v>
      </c>
      <c r="V7" s="102"/>
      <c r="AS7" s="51"/>
      <c r="AT7" s="52"/>
    </row>
    <row r="8" spans="1:46" ht="21.75">
      <c r="A8" s="53"/>
      <c r="B8" s="54" t="s">
        <v>16</v>
      </c>
      <c r="C8" s="55" t="s">
        <v>17</v>
      </c>
      <c r="D8" s="56"/>
      <c r="E8" s="54" t="s">
        <v>16</v>
      </c>
      <c r="F8" s="55" t="s">
        <v>17</v>
      </c>
      <c r="G8" s="56"/>
      <c r="H8" s="54" t="s">
        <v>16</v>
      </c>
      <c r="I8" s="55" t="s">
        <v>17</v>
      </c>
      <c r="J8" s="57"/>
      <c r="K8" s="54" t="s">
        <v>16</v>
      </c>
      <c r="L8" s="55" t="s">
        <v>17</v>
      </c>
      <c r="M8" s="58"/>
      <c r="N8" s="55" t="s">
        <v>18</v>
      </c>
      <c r="O8" s="54" t="s">
        <v>17</v>
      </c>
      <c r="P8" s="59"/>
      <c r="Q8" s="95" t="s">
        <v>7</v>
      </c>
      <c r="R8" s="95" t="s">
        <v>8</v>
      </c>
      <c r="U8" s="95" t="s">
        <v>7</v>
      </c>
      <c r="V8" s="95" t="s">
        <v>8</v>
      </c>
      <c r="AS8" s="51"/>
      <c r="AT8" s="52"/>
    </row>
    <row r="9" spans="1:46" ht="18" customHeight="1">
      <c r="A9" s="60">
        <v>2464</v>
      </c>
      <c r="B9" s="61" t="s">
        <v>19</v>
      </c>
      <c r="C9" s="62" t="s">
        <v>19</v>
      </c>
      <c r="D9" s="63" t="s">
        <v>19</v>
      </c>
      <c r="E9" s="61">
        <v>303.95999999999998</v>
      </c>
      <c r="F9" s="62">
        <v>321</v>
      </c>
      <c r="G9" s="63">
        <v>34607</v>
      </c>
      <c r="H9" s="61" t="s">
        <v>19</v>
      </c>
      <c r="I9" s="62" t="s">
        <v>19</v>
      </c>
      <c r="J9" s="63" t="s">
        <v>19</v>
      </c>
      <c r="K9" s="61">
        <v>301.33</v>
      </c>
      <c r="L9" s="62">
        <v>6</v>
      </c>
      <c r="M9" s="63">
        <v>34472</v>
      </c>
      <c r="N9" s="61">
        <v>1511.1</v>
      </c>
      <c r="O9" s="64">
        <v>47.916527670000001</v>
      </c>
      <c r="P9" s="65"/>
      <c r="Q9" s="66">
        <f>E9-$Q$4</f>
        <v>3.4599999999999795</v>
      </c>
      <c r="R9" s="65"/>
      <c r="S9" s="67"/>
      <c r="T9" s="67"/>
      <c r="AS9" s="51"/>
      <c r="AT9" s="52"/>
    </row>
    <row r="10" spans="1:46" ht="18" customHeight="1">
      <c r="A10" s="68">
        <v>2465</v>
      </c>
      <c r="B10" s="69" t="s">
        <v>19</v>
      </c>
      <c r="C10" s="70" t="s">
        <v>19</v>
      </c>
      <c r="D10" s="71" t="s">
        <v>19</v>
      </c>
      <c r="E10" s="69">
        <v>303.58</v>
      </c>
      <c r="F10" s="70">
        <v>245</v>
      </c>
      <c r="G10" s="71">
        <v>34610</v>
      </c>
      <c r="H10" s="69" t="s">
        <v>19</v>
      </c>
      <c r="I10" s="70" t="s">
        <v>19</v>
      </c>
      <c r="J10" s="71" t="s">
        <v>19</v>
      </c>
      <c r="K10" s="69">
        <v>301.45</v>
      </c>
      <c r="L10" s="70">
        <v>10</v>
      </c>
      <c r="M10" s="71">
        <v>34418</v>
      </c>
      <c r="N10" s="69">
        <v>1399</v>
      </c>
      <c r="O10" s="72">
        <v>44.3618703</v>
      </c>
      <c r="P10" s="65"/>
      <c r="Q10" s="66">
        <f t="shared" ref="Q10:Q41" si="0">E10-$Q$4</f>
        <v>3.0799999999999841</v>
      </c>
      <c r="R10" s="65"/>
      <c r="S10" s="67"/>
      <c r="T10" s="67"/>
      <c r="AS10" s="51"/>
      <c r="AT10" s="52"/>
    </row>
    <row r="11" spans="1:46" ht="18" customHeight="1">
      <c r="A11" s="68">
        <v>2466</v>
      </c>
      <c r="B11" s="69" t="s">
        <v>19</v>
      </c>
      <c r="C11" s="70" t="s">
        <v>19</v>
      </c>
      <c r="D11" s="71" t="s">
        <v>19</v>
      </c>
      <c r="E11" s="69">
        <v>304</v>
      </c>
      <c r="F11" s="70">
        <v>331</v>
      </c>
      <c r="G11" s="71">
        <v>34619</v>
      </c>
      <c r="H11" s="69" t="s">
        <v>19</v>
      </c>
      <c r="I11" s="70" t="s">
        <v>19</v>
      </c>
      <c r="J11" s="71" t="s">
        <v>19</v>
      </c>
      <c r="K11" s="69">
        <v>301.5</v>
      </c>
      <c r="L11" s="70">
        <v>12</v>
      </c>
      <c r="M11" s="71">
        <v>34410</v>
      </c>
      <c r="N11" s="69">
        <v>1326</v>
      </c>
      <c r="O11" s="72">
        <v>42.047062199999999</v>
      </c>
      <c r="P11" s="65"/>
      <c r="Q11" s="66">
        <f t="shared" si="0"/>
        <v>3.5</v>
      </c>
      <c r="R11" s="65"/>
      <c r="S11" s="67"/>
      <c r="T11" s="67"/>
      <c r="AS11" s="51"/>
      <c r="AT11" s="52"/>
    </row>
    <row r="12" spans="1:46" ht="18" customHeight="1">
      <c r="A12" s="68">
        <v>2467</v>
      </c>
      <c r="B12" s="69" t="s">
        <v>19</v>
      </c>
      <c r="C12" s="70" t="s">
        <v>19</v>
      </c>
      <c r="D12" s="71" t="s">
        <v>19</v>
      </c>
      <c r="E12" s="69">
        <v>304.18</v>
      </c>
      <c r="F12" s="70">
        <v>382</v>
      </c>
      <c r="G12" s="71">
        <v>34595</v>
      </c>
      <c r="H12" s="69" t="s">
        <v>19</v>
      </c>
      <c r="I12" s="70" t="s">
        <v>19</v>
      </c>
      <c r="J12" s="71" t="s">
        <v>19</v>
      </c>
      <c r="K12" s="69">
        <v>301.58999999999997</v>
      </c>
      <c r="L12" s="70">
        <v>15</v>
      </c>
      <c r="M12" s="71">
        <v>34424</v>
      </c>
      <c r="N12" s="69">
        <v>1826.4</v>
      </c>
      <c r="O12" s="72">
        <v>57.914596079999995</v>
      </c>
      <c r="P12" s="65"/>
      <c r="Q12" s="66">
        <f t="shared" si="0"/>
        <v>3.6800000000000068</v>
      </c>
      <c r="R12" s="65"/>
      <c r="S12" s="67"/>
      <c r="T12" s="67"/>
      <c r="AS12" s="51"/>
      <c r="AT12" s="52"/>
    </row>
    <row r="13" spans="1:46" ht="18" customHeight="1">
      <c r="A13" s="68">
        <v>2468</v>
      </c>
      <c r="B13" s="69" t="s">
        <v>19</v>
      </c>
      <c r="C13" s="70" t="s">
        <v>19</v>
      </c>
      <c r="D13" s="71" t="s">
        <v>19</v>
      </c>
      <c r="E13" s="69">
        <v>304.05</v>
      </c>
      <c r="F13" s="70">
        <v>344</v>
      </c>
      <c r="G13" s="71">
        <v>34594</v>
      </c>
      <c r="H13" s="69" t="s">
        <v>19</v>
      </c>
      <c r="I13" s="70" t="s">
        <v>19</v>
      </c>
      <c r="J13" s="71" t="s">
        <v>19</v>
      </c>
      <c r="K13" s="69">
        <v>301.57</v>
      </c>
      <c r="L13" s="70">
        <v>14</v>
      </c>
      <c r="M13" s="71">
        <v>34432</v>
      </c>
      <c r="N13" s="69">
        <v>1492.8</v>
      </c>
      <c r="O13" s="72">
        <v>47.33624016000001</v>
      </c>
      <c r="P13" s="65"/>
      <c r="Q13" s="66">
        <f t="shared" si="0"/>
        <v>3.5500000000000114</v>
      </c>
      <c r="R13" s="65"/>
      <c r="S13" s="67"/>
      <c r="T13" s="67"/>
      <c r="AS13" s="51"/>
      <c r="AT13" s="52"/>
    </row>
    <row r="14" spans="1:46" ht="18" customHeight="1">
      <c r="A14" s="68">
        <v>2469</v>
      </c>
      <c r="B14" s="69" t="s">
        <v>19</v>
      </c>
      <c r="C14" s="70" t="s">
        <v>19</v>
      </c>
      <c r="D14" s="71" t="s">
        <v>19</v>
      </c>
      <c r="E14" s="69">
        <v>303.72000000000003</v>
      </c>
      <c r="F14" s="70">
        <v>271</v>
      </c>
      <c r="G14" s="71">
        <v>34627</v>
      </c>
      <c r="H14" s="69" t="s">
        <v>19</v>
      </c>
      <c r="I14" s="70" t="s">
        <v>19</v>
      </c>
      <c r="J14" s="71" t="s">
        <v>19</v>
      </c>
      <c r="K14" s="69">
        <v>301.43</v>
      </c>
      <c r="L14" s="70">
        <v>9.5</v>
      </c>
      <c r="M14" s="71">
        <v>34486</v>
      </c>
      <c r="N14" s="69">
        <v>1880.9</v>
      </c>
      <c r="O14" s="72">
        <v>59.642774730000006</v>
      </c>
      <c r="P14" s="65"/>
      <c r="Q14" s="66">
        <f t="shared" si="0"/>
        <v>3.2200000000000273</v>
      </c>
      <c r="R14" s="65"/>
      <c r="S14" s="67"/>
      <c r="T14" s="67"/>
      <c r="AS14" s="51"/>
      <c r="AT14" s="52"/>
    </row>
    <row r="15" spans="1:46" ht="18" customHeight="1">
      <c r="A15" s="68">
        <v>2470</v>
      </c>
      <c r="B15" s="69" t="s">
        <v>19</v>
      </c>
      <c r="C15" s="70" t="s">
        <v>19</v>
      </c>
      <c r="D15" s="71" t="s">
        <v>19</v>
      </c>
      <c r="E15" s="69">
        <v>304.27</v>
      </c>
      <c r="F15" s="70">
        <v>412</v>
      </c>
      <c r="G15" s="71">
        <v>34622</v>
      </c>
      <c r="H15" s="69" t="s">
        <v>19</v>
      </c>
      <c r="I15" s="70" t="s">
        <v>19</v>
      </c>
      <c r="J15" s="71" t="s">
        <v>19</v>
      </c>
      <c r="K15" s="69">
        <v>301.5</v>
      </c>
      <c r="L15" s="70">
        <v>12</v>
      </c>
      <c r="M15" s="71">
        <v>34424</v>
      </c>
      <c r="N15" s="69">
        <v>2022.6</v>
      </c>
      <c r="O15" s="72">
        <v>64.136039220000001</v>
      </c>
      <c r="P15" s="65"/>
      <c r="Q15" s="66">
        <f t="shared" si="0"/>
        <v>3.7699999999999818</v>
      </c>
      <c r="R15" s="65"/>
      <c r="S15" s="67"/>
      <c r="T15" s="67"/>
      <c r="AS15" s="51"/>
      <c r="AT15" s="52"/>
    </row>
    <row r="16" spans="1:46" ht="18" customHeight="1">
      <c r="A16" s="68">
        <v>2471</v>
      </c>
      <c r="B16" s="69" t="s">
        <v>19</v>
      </c>
      <c r="C16" s="70" t="s">
        <v>19</v>
      </c>
      <c r="D16" s="71" t="s">
        <v>19</v>
      </c>
      <c r="E16" s="69">
        <v>303.77999999999997</v>
      </c>
      <c r="F16" s="70">
        <v>283</v>
      </c>
      <c r="G16" s="71">
        <v>34534</v>
      </c>
      <c r="H16" s="69" t="s">
        <v>19</v>
      </c>
      <c r="I16" s="70" t="s">
        <v>19</v>
      </c>
      <c r="J16" s="71" t="s">
        <v>19</v>
      </c>
      <c r="K16" s="69">
        <v>301.5</v>
      </c>
      <c r="L16" s="70">
        <v>12</v>
      </c>
      <c r="M16" s="71">
        <v>34425</v>
      </c>
      <c r="N16" s="69">
        <v>1498.2</v>
      </c>
      <c r="O16" s="72">
        <v>47.507472540000002</v>
      </c>
      <c r="P16" s="65"/>
      <c r="Q16" s="66">
        <f t="shared" si="0"/>
        <v>3.2799999999999727</v>
      </c>
      <c r="R16" s="65"/>
      <c r="S16" s="67"/>
      <c r="T16" s="67"/>
      <c r="AS16" s="51"/>
      <c r="AT16" s="52"/>
    </row>
    <row r="17" spans="1:46" ht="18" customHeight="1">
      <c r="A17" s="68">
        <v>2472</v>
      </c>
      <c r="B17" s="69" t="s">
        <v>19</v>
      </c>
      <c r="C17" s="70" t="s">
        <v>19</v>
      </c>
      <c r="D17" s="71" t="s">
        <v>19</v>
      </c>
      <c r="E17" s="69">
        <v>304.48</v>
      </c>
      <c r="F17" s="70">
        <v>498</v>
      </c>
      <c r="G17" s="71">
        <v>34579</v>
      </c>
      <c r="H17" s="69" t="s">
        <v>19</v>
      </c>
      <c r="I17" s="70" t="s">
        <v>19</v>
      </c>
      <c r="J17" s="71" t="s">
        <v>19</v>
      </c>
      <c r="K17" s="69">
        <v>301.51</v>
      </c>
      <c r="L17" s="70">
        <v>12</v>
      </c>
      <c r="M17" s="71">
        <v>34434</v>
      </c>
      <c r="N17" s="69">
        <v>1871.8</v>
      </c>
      <c r="O17" s="72">
        <v>59.354216459999996</v>
      </c>
      <c r="P17" s="65"/>
      <c r="Q17" s="66">
        <f t="shared" si="0"/>
        <v>3.9800000000000182</v>
      </c>
      <c r="R17" s="65"/>
      <c r="S17" s="67"/>
      <c r="T17" s="67"/>
      <c r="AS17" s="51"/>
      <c r="AT17" s="52"/>
    </row>
    <row r="18" spans="1:46" ht="18" customHeight="1">
      <c r="A18" s="68">
        <v>2473</v>
      </c>
      <c r="B18" s="69" t="s">
        <v>19</v>
      </c>
      <c r="C18" s="70" t="s">
        <v>19</v>
      </c>
      <c r="D18" s="71" t="s">
        <v>19</v>
      </c>
      <c r="E18" s="69">
        <v>303.77999999999997</v>
      </c>
      <c r="F18" s="70">
        <v>283</v>
      </c>
      <c r="G18" s="71">
        <v>34602</v>
      </c>
      <c r="H18" s="69" t="s">
        <v>19</v>
      </c>
      <c r="I18" s="70" t="s">
        <v>19</v>
      </c>
      <c r="J18" s="71" t="s">
        <v>19</v>
      </c>
      <c r="K18" s="69">
        <v>301.45999999999998</v>
      </c>
      <c r="L18" s="70">
        <v>10</v>
      </c>
      <c r="M18" s="71">
        <v>34456</v>
      </c>
      <c r="N18" s="69">
        <v>1596.7</v>
      </c>
      <c r="O18" s="72">
        <v>50.630877990000002</v>
      </c>
      <c r="P18" s="65"/>
      <c r="Q18" s="66">
        <f t="shared" si="0"/>
        <v>3.2799999999999727</v>
      </c>
      <c r="R18" s="65"/>
      <c r="S18" s="67"/>
      <c r="T18" s="67"/>
      <c r="AS18" s="51"/>
      <c r="AT18" s="52"/>
    </row>
    <row r="19" spans="1:46" ht="18" customHeight="1">
      <c r="A19" s="68">
        <v>2474</v>
      </c>
      <c r="B19" s="69" t="s">
        <v>19</v>
      </c>
      <c r="C19" s="70" t="s">
        <v>19</v>
      </c>
      <c r="D19" s="71" t="s">
        <v>19</v>
      </c>
      <c r="E19" s="69">
        <v>303.08</v>
      </c>
      <c r="F19" s="70">
        <v>164</v>
      </c>
      <c r="G19" s="71">
        <v>34598</v>
      </c>
      <c r="H19" s="69" t="s">
        <v>19</v>
      </c>
      <c r="I19" s="70" t="s">
        <v>19</v>
      </c>
      <c r="J19" s="71" t="s">
        <v>19</v>
      </c>
      <c r="K19" s="69">
        <v>301.41000000000003</v>
      </c>
      <c r="L19" s="70">
        <v>8.8000000000000007</v>
      </c>
      <c r="M19" s="71">
        <v>34499</v>
      </c>
      <c r="N19" s="69">
        <v>689</v>
      </c>
      <c r="O19" s="72">
        <v>21.847983299999999</v>
      </c>
      <c r="P19" s="65"/>
      <c r="Q19" s="66">
        <f t="shared" si="0"/>
        <v>2.5799999999999841</v>
      </c>
      <c r="R19" s="65"/>
      <c r="S19" s="67"/>
      <c r="T19" s="67"/>
      <c r="AS19" s="51"/>
      <c r="AT19" s="52"/>
    </row>
    <row r="20" spans="1:46" ht="18" customHeight="1">
      <c r="A20" s="68">
        <v>2475</v>
      </c>
      <c r="B20" s="69" t="s">
        <v>19</v>
      </c>
      <c r="C20" s="70" t="s">
        <v>19</v>
      </c>
      <c r="D20" s="71" t="s">
        <v>19</v>
      </c>
      <c r="E20" s="69">
        <v>304.23</v>
      </c>
      <c r="F20" s="70">
        <v>398</v>
      </c>
      <c r="G20" s="71">
        <v>34591</v>
      </c>
      <c r="H20" s="69" t="s">
        <v>19</v>
      </c>
      <c r="I20" s="70" t="s">
        <v>19</v>
      </c>
      <c r="J20" s="71" t="s">
        <v>19</v>
      </c>
      <c r="K20" s="69">
        <v>301.39999999999998</v>
      </c>
      <c r="L20" s="70">
        <v>8.4499999999999993</v>
      </c>
      <c r="M20" s="71">
        <v>34466</v>
      </c>
      <c r="N20" s="69" t="s">
        <v>19</v>
      </c>
      <c r="O20" s="72" t="s">
        <v>19</v>
      </c>
      <c r="P20" s="73"/>
      <c r="Q20" s="66">
        <f t="shared" si="0"/>
        <v>3.7300000000000182</v>
      </c>
      <c r="R20" s="65"/>
      <c r="S20" s="67"/>
      <c r="T20" s="67"/>
      <c r="AS20" s="51"/>
      <c r="AT20" s="52"/>
    </row>
    <row r="21" spans="1:46" ht="18" customHeight="1">
      <c r="A21" s="68">
        <v>2476</v>
      </c>
      <c r="B21" s="69" t="s">
        <v>19</v>
      </c>
      <c r="C21" s="70" t="s">
        <v>19</v>
      </c>
      <c r="D21" s="71" t="s">
        <v>19</v>
      </c>
      <c r="E21" s="69">
        <v>304.63</v>
      </c>
      <c r="F21" s="70">
        <v>602</v>
      </c>
      <c r="G21" s="71">
        <v>34548</v>
      </c>
      <c r="H21" s="69" t="s">
        <v>19</v>
      </c>
      <c r="I21" s="70" t="s">
        <v>19</v>
      </c>
      <c r="J21" s="71" t="s">
        <v>19</v>
      </c>
      <c r="K21" s="69">
        <v>301.60000000000002</v>
      </c>
      <c r="L21" s="70">
        <v>16</v>
      </c>
      <c r="M21" s="71">
        <v>34418</v>
      </c>
      <c r="N21" s="69">
        <v>2437.6999999999998</v>
      </c>
      <c r="O21" s="72">
        <v>77.298735690000015</v>
      </c>
      <c r="P21" s="65"/>
      <c r="Q21" s="66">
        <f t="shared" si="0"/>
        <v>4.1299999999999955</v>
      </c>
      <c r="R21" s="65"/>
      <c r="S21" s="67"/>
      <c r="T21" s="67"/>
      <c r="AS21" s="51"/>
      <c r="AT21" s="52"/>
    </row>
    <row r="22" spans="1:46" ht="18" customHeight="1">
      <c r="A22" s="68">
        <v>2477</v>
      </c>
      <c r="B22" s="69" t="s">
        <v>19</v>
      </c>
      <c r="C22" s="70" t="s">
        <v>19</v>
      </c>
      <c r="D22" s="71" t="s">
        <v>19</v>
      </c>
      <c r="E22" s="69">
        <v>304.44</v>
      </c>
      <c r="F22" s="70">
        <v>479</v>
      </c>
      <c r="G22" s="71">
        <v>34608</v>
      </c>
      <c r="H22" s="69" t="s">
        <v>19</v>
      </c>
      <c r="I22" s="70" t="s">
        <v>19</v>
      </c>
      <c r="J22" s="71" t="s">
        <v>19</v>
      </c>
      <c r="K22" s="69">
        <v>301.54000000000002</v>
      </c>
      <c r="L22" s="70">
        <v>13</v>
      </c>
      <c r="M22" s="71">
        <v>34424</v>
      </c>
      <c r="N22" s="69">
        <v>1662.4</v>
      </c>
      <c r="O22" s="72">
        <v>52.714205280000002</v>
      </c>
      <c r="P22" s="65"/>
      <c r="Q22" s="66">
        <f t="shared" si="0"/>
        <v>3.9399999999999977</v>
      </c>
      <c r="R22" s="65"/>
      <c r="S22" s="67"/>
      <c r="T22" s="67"/>
      <c r="AS22" s="51"/>
      <c r="AT22" s="52"/>
    </row>
    <row r="23" spans="1:46" ht="18" customHeight="1">
      <c r="A23" s="68">
        <v>2478</v>
      </c>
      <c r="B23" s="69" t="s">
        <v>19</v>
      </c>
      <c r="C23" s="70" t="s">
        <v>19</v>
      </c>
      <c r="D23" s="71" t="s">
        <v>19</v>
      </c>
      <c r="E23" s="69">
        <v>304.18</v>
      </c>
      <c r="F23" s="70">
        <v>382</v>
      </c>
      <c r="G23" s="71">
        <v>34602</v>
      </c>
      <c r="H23" s="69" t="s">
        <v>19</v>
      </c>
      <c r="I23" s="70" t="s">
        <v>19</v>
      </c>
      <c r="J23" s="71" t="s">
        <v>19</v>
      </c>
      <c r="K23" s="69">
        <v>301.49</v>
      </c>
      <c r="L23" s="70">
        <v>12</v>
      </c>
      <c r="M23" s="71">
        <v>34444</v>
      </c>
      <c r="N23" s="69">
        <v>2054.3000000000002</v>
      </c>
      <c r="O23" s="72">
        <v>65.141236710000001</v>
      </c>
      <c r="P23" s="65"/>
      <c r="Q23" s="66">
        <f t="shared" si="0"/>
        <v>3.6800000000000068</v>
      </c>
      <c r="R23" s="65"/>
      <c r="S23" s="67"/>
      <c r="T23" s="67"/>
      <c r="AS23" s="51"/>
      <c r="AT23" s="52"/>
    </row>
    <row r="24" spans="1:46" ht="18" customHeight="1">
      <c r="A24" s="68">
        <v>2479</v>
      </c>
      <c r="B24" s="69" t="s">
        <v>19</v>
      </c>
      <c r="C24" s="70" t="s">
        <v>19</v>
      </c>
      <c r="D24" s="71" t="s">
        <v>19</v>
      </c>
      <c r="E24" s="69">
        <v>303.69</v>
      </c>
      <c r="F24" s="70">
        <v>265</v>
      </c>
      <c r="G24" s="71">
        <v>34587</v>
      </c>
      <c r="H24" s="69" t="s">
        <v>19</v>
      </c>
      <c r="I24" s="70" t="s">
        <v>19</v>
      </c>
      <c r="J24" s="71" t="s">
        <v>19</v>
      </c>
      <c r="K24" s="69">
        <v>301.57</v>
      </c>
      <c r="L24" s="70">
        <v>14</v>
      </c>
      <c r="M24" s="71">
        <v>34460</v>
      </c>
      <c r="N24" s="69">
        <v>1393.5</v>
      </c>
      <c r="O24" s="72">
        <v>44.187466950000008</v>
      </c>
      <c r="P24" s="65"/>
      <c r="Q24" s="66">
        <f t="shared" si="0"/>
        <v>3.1899999999999977</v>
      </c>
      <c r="R24" s="65"/>
      <c r="S24" s="67"/>
      <c r="T24" s="67"/>
      <c r="AS24" s="51"/>
      <c r="AT24" s="52"/>
    </row>
    <row r="25" spans="1:46" ht="18" customHeight="1">
      <c r="A25" s="68">
        <v>2480</v>
      </c>
      <c r="B25" s="69" t="s">
        <v>19</v>
      </c>
      <c r="C25" s="70" t="s">
        <v>19</v>
      </c>
      <c r="D25" s="71" t="s">
        <v>19</v>
      </c>
      <c r="E25" s="69">
        <v>304.49</v>
      </c>
      <c r="F25" s="70">
        <v>563</v>
      </c>
      <c r="G25" s="71">
        <v>34581</v>
      </c>
      <c r="H25" s="69" t="s">
        <v>19</v>
      </c>
      <c r="I25" s="70" t="s">
        <v>19</v>
      </c>
      <c r="J25" s="71" t="s">
        <v>19</v>
      </c>
      <c r="K25" s="69">
        <v>301.52</v>
      </c>
      <c r="L25" s="70">
        <v>13</v>
      </c>
      <c r="M25" s="71">
        <v>34417</v>
      </c>
      <c r="N25" s="69">
        <v>2024.6</v>
      </c>
      <c r="O25" s="72">
        <v>64.199458620000001</v>
      </c>
      <c r="P25" s="65"/>
      <c r="Q25" s="66">
        <f t="shared" si="0"/>
        <v>3.9900000000000091</v>
      </c>
      <c r="R25" s="65"/>
      <c r="S25" s="67"/>
      <c r="T25" s="67"/>
      <c r="AS25" s="51"/>
      <c r="AT25" s="52"/>
    </row>
    <row r="26" spans="1:46" ht="18" customHeight="1">
      <c r="A26" s="68">
        <v>2481</v>
      </c>
      <c r="B26" s="69" t="s">
        <v>19</v>
      </c>
      <c r="C26" s="70" t="s">
        <v>19</v>
      </c>
      <c r="D26" s="71" t="s">
        <v>19</v>
      </c>
      <c r="E26" s="69">
        <v>304.48</v>
      </c>
      <c r="F26" s="70">
        <v>498</v>
      </c>
      <c r="G26" s="71">
        <v>34563</v>
      </c>
      <c r="H26" s="69" t="s">
        <v>19</v>
      </c>
      <c r="I26" s="70" t="s">
        <v>19</v>
      </c>
      <c r="J26" s="71" t="s">
        <v>19</v>
      </c>
      <c r="K26" s="69">
        <v>301.52999999999997</v>
      </c>
      <c r="L26" s="70">
        <v>13</v>
      </c>
      <c r="M26" s="71">
        <v>34425</v>
      </c>
      <c r="N26" s="69">
        <v>3076.9</v>
      </c>
      <c r="O26" s="72">
        <v>97.567575930000004</v>
      </c>
      <c r="P26" s="65"/>
      <c r="Q26" s="66">
        <f t="shared" si="0"/>
        <v>3.9800000000000182</v>
      </c>
      <c r="R26" s="65"/>
      <c r="S26" s="67"/>
      <c r="T26" s="67"/>
      <c r="AS26" s="51"/>
      <c r="AT26" s="52"/>
    </row>
    <row r="27" spans="1:46" ht="18" customHeight="1">
      <c r="A27" s="68">
        <v>2482</v>
      </c>
      <c r="B27" s="69" t="s">
        <v>19</v>
      </c>
      <c r="C27" s="70" t="s">
        <v>19</v>
      </c>
      <c r="D27" s="71" t="s">
        <v>19</v>
      </c>
      <c r="E27" s="69">
        <v>304.36</v>
      </c>
      <c r="F27" s="70">
        <v>446</v>
      </c>
      <c r="G27" s="71">
        <v>34572</v>
      </c>
      <c r="H27" s="69" t="s">
        <v>19</v>
      </c>
      <c r="I27" s="70" t="s">
        <v>19</v>
      </c>
      <c r="J27" s="71" t="s">
        <v>19</v>
      </c>
      <c r="K27" s="69">
        <v>301.68</v>
      </c>
      <c r="L27" s="70">
        <v>20</v>
      </c>
      <c r="M27" s="71">
        <v>34438</v>
      </c>
      <c r="N27" s="69">
        <v>2822.2</v>
      </c>
      <c r="O27" s="72">
        <v>89.491115339999993</v>
      </c>
      <c r="P27" s="65"/>
      <c r="Q27" s="66">
        <f t="shared" si="0"/>
        <v>3.8600000000000136</v>
      </c>
      <c r="R27" s="65"/>
      <c r="S27" s="67"/>
      <c r="T27" s="67"/>
      <c r="AS27" s="51"/>
      <c r="AT27" s="52"/>
    </row>
    <row r="28" spans="1:46" ht="18" customHeight="1">
      <c r="A28" s="68">
        <v>2483</v>
      </c>
      <c r="B28" s="69" t="s">
        <v>19</v>
      </c>
      <c r="C28" s="70" t="s">
        <v>19</v>
      </c>
      <c r="D28" s="71" t="s">
        <v>19</v>
      </c>
      <c r="E28" s="69">
        <v>303.98</v>
      </c>
      <c r="F28" s="70">
        <v>326</v>
      </c>
      <c r="G28" s="71">
        <v>34572</v>
      </c>
      <c r="H28" s="69" t="s">
        <v>19</v>
      </c>
      <c r="I28" s="70" t="s">
        <v>19</v>
      </c>
      <c r="J28" s="71" t="s">
        <v>19</v>
      </c>
      <c r="K28" s="69">
        <v>301.49</v>
      </c>
      <c r="L28" s="70">
        <v>12</v>
      </c>
      <c r="M28" s="71">
        <v>34468</v>
      </c>
      <c r="N28" s="69">
        <v>1924.4</v>
      </c>
      <c r="O28" s="72">
        <v>61.022146680000006</v>
      </c>
      <c r="P28" s="65"/>
      <c r="Q28" s="66">
        <f t="shared" si="0"/>
        <v>3.4800000000000182</v>
      </c>
      <c r="R28" s="65"/>
      <c r="S28" s="67"/>
      <c r="T28" s="67"/>
      <c r="AS28" s="51"/>
      <c r="AT28" s="52"/>
    </row>
    <row r="29" spans="1:46" ht="18" customHeight="1">
      <c r="A29" s="68">
        <v>2484</v>
      </c>
      <c r="B29" s="69" t="s">
        <v>19</v>
      </c>
      <c r="C29" s="70" t="s">
        <v>19</v>
      </c>
      <c r="D29" s="71" t="s">
        <v>19</v>
      </c>
      <c r="E29" s="69">
        <v>303.83</v>
      </c>
      <c r="F29" s="70">
        <v>293</v>
      </c>
      <c r="G29" s="71">
        <v>34603</v>
      </c>
      <c r="H29" s="69" t="s">
        <v>19</v>
      </c>
      <c r="I29" s="70" t="s">
        <v>19</v>
      </c>
      <c r="J29" s="71" t="s">
        <v>19</v>
      </c>
      <c r="K29" s="69">
        <v>301.68</v>
      </c>
      <c r="L29" s="70">
        <v>20</v>
      </c>
      <c r="M29" s="71">
        <v>34424</v>
      </c>
      <c r="N29" s="69">
        <v>1747.8</v>
      </c>
      <c r="O29" s="72">
        <v>55.422213660000004</v>
      </c>
      <c r="P29" s="65"/>
      <c r="Q29" s="66">
        <f t="shared" si="0"/>
        <v>3.3299999999999841</v>
      </c>
      <c r="R29" s="65"/>
      <c r="S29" s="67"/>
      <c r="T29" s="67"/>
      <c r="AS29" s="51"/>
      <c r="AT29" s="52"/>
    </row>
    <row r="30" spans="1:46" ht="18" customHeight="1">
      <c r="A30" s="68">
        <v>2485</v>
      </c>
      <c r="B30" s="69" t="s">
        <v>19</v>
      </c>
      <c r="C30" s="70" t="s">
        <v>19</v>
      </c>
      <c r="D30" s="71" t="s">
        <v>19</v>
      </c>
      <c r="E30" s="69">
        <v>304.38</v>
      </c>
      <c r="F30" s="70">
        <v>454</v>
      </c>
      <c r="G30" s="71">
        <v>34597</v>
      </c>
      <c r="H30" s="69" t="s">
        <v>19</v>
      </c>
      <c r="I30" s="70" t="s">
        <v>19</v>
      </c>
      <c r="J30" s="71" t="s">
        <v>19</v>
      </c>
      <c r="K30" s="69">
        <v>301.64</v>
      </c>
      <c r="L30" s="70">
        <v>17</v>
      </c>
      <c r="M30" s="71">
        <v>34450</v>
      </c>
      <c r="N30" s="69">
        <v>2557.6999999999998</v>
      </c>
      <c r="O30" s="72">
        <v>81.103899689999992</v>
      </c>
      <c r="P30" s="65"/>
      <c r="Q30" s="66">
        <f t="shared" si="0"/>
        <v>3.8799999999999955</v>
      </c>
      <c r="R30" s="65"/>
      <c r="S30" s="67"/>
      <c r="T30" s="67"/>
      <c r="AS30" s="51"/>
      <c r="AT30" s="52"/>
    </row>
    <row r="31" spans="1:46" ht="18" customHeight="1">
      <c r="A31" s="68">
        <v>2486</v>
      </c>
      <c r="B31" s="69" t="s">
        <v>19</v>
      </c>
      <c r="C31" s="70" t="s">
        <v>19</v>
      </c>
      <c r="D31" s="71" t="s">
        <v>19</v>
      </c>
      <c r="E31" s="69">
        <v>304.52999999999997</v>
      </c>
      <c r="F31" s="70">
        <v>522</v>
      </c>
      <c r="G31" s="71">
        <v>34594</v>
      </c>
      <c r="H31" s="69" t="s">
        <v>19</v>
      </c>
      <c r="I31" s="70" t="s">
        <v>19</v>
      </c>
      <c r="J31" s="71" t="s">
        <v>19</v>
      </c>
      <c r="K31" s="69">
        <v>301.39999999999998</v>
      </c>
      <c r="L31" s="70">
        <v>8.4499999999999993</v>
      </c>
      <c r="M31" s="71">
        <v>34523</v>
      </c>
      <c r="N31" s="69">
        <v>2709.1</v>
      </c>
      <c r="O31" s="72">
        <v>85.904748269999999</v>
      </c>
      <c r="P31" s="65"/>
      <c r="Q31" s="66">
        <f t="shared" si="0"/>
        <v>4.0299999999999727</v>
      </c>
      <c r="R31" s="65"/>
      <c r="S31" s="67"/>
      <c r="T31" s="67"/>
      <c r="AS31" s="51"/>
      <c r="AT31" s="52"/>
    </row>
    <row r="32" spans="1:46" ht="18" customHeight="1">
      <c r="A32" s="68">
        <v>2487</v>
      </c>
      <c r="B32" s="69" t="s">
        <v>19</v>
      </c>
      <c r="C32" s="70" t="s">
        <v>19</v>
      </c>
      <c r="D32" s="71" t="s">
        <v>19</v>
      </c>
      <c r="E32" s="69">
        <v>304.23</v>
      </c>
      <c r="F32" s="70">
        <v>398</v>
      </c>
      <c r="G32" s="71">
        <v>34529</v>
      </c>
      <c r="H32" s="69" t="s">
        <v>19</v>
      </c>
      <c r="I32" s="70" t="s">
        <v>19</v>
      </c>
      <c r="J32" s="71" t="s">
        <v>19</v>
      </c>
      <c r="K32" s="69">
        <v>301.73</v>
      </c>
      <c r="L32" s="70">
        <v>22</v>
      </c>
      <c r="M32" s="71">
        <v>34425</v>
      </c>
      <c r="N32" s="69">
        <v>1733.7</v>
      </c>
      <c r="O32" s="72">
        <v>54.975106889999999</v>
      </c>
      <c r="P32" s="65"/>
      <c r="Q32" s="66">
        <f t="shared" si="0"/>
        <v>3.7300000000000182</v>
      </c>
      <c r="R32" s="65"/>
      <c r="S32" s="67"/>
      <c r="T32" s="67"/>
      <c r="AS32" s="51"/>
      <c r="AT32" s="52"/>
    </row>
    <row r="33" spans="1:46" ht="18" customHeight="1">
      <c r="A33" s="68">
        <v>2488</v>
      </c>
      <c r="B33" s="69" t="s">
        <v>19</v>
      </c>
      <c r="C33" s="70" t="s">
        <v>19</v>
      </c>
      <c r="D33" s="71" t="s">
        <v>19</v>
      </c>
      <c r="E33" s="69">
        <v>304.58</v>
      </c>
      <c r="F33" s="70">
        <v>570</v>
      </c>
      <c r="G33" s="71">
        <v>34598</v>
      </c>
      <c r="H33" s="69" t="s">
        <v>19</v>
      </c>
      <c r="I33" s="70" t="s">
        <v>19</v>
      </c>
      <c r="J33" s="71" t="s">
        <v>19</v>
      </c>
      <c r="K33" s="69">
        <v>301.63</v>
      </c>
      <c r="L33" s="70">
        <v>12</v>
      </c>
      <c r="M33" s="71">
        <v>34424</v>
      </c>
      <c r="N33" s="69">
        <v>2475.6</v>
      </c>
      <c r="O33" s="72">
        <v>78.500533320000002</v>
      </c>
      <c r="P33" s="65"/>
      <c r="Q33" s="66">
        <f t="shared" si="0"/>
        <v>4.0799999999999841</v>
      </c>
      <c r="R33" s="65"/>
      <c r="S33" s="67"/>
      <c r="T33" s="67"/>
      <c r="AS33" s="51"/>
      <c r="AT33" s="52"/>
    </row>
    <row r="34" spans="1:46" ht="18" customHeight="1">
      <c r="A34" s="68">
        <v>2489</v>
      </c>
      <c r="B34" s="69" t="s">
        <v>19</v>
      </c>
      <c r="C34" s="70" t="s">
        <v>19</v>
      </c>
      <c r="D34" s="71" t="s">
        <v>19</v>
      </c>
      <c r="E34" s="69">
        <v>304.33</v>
      </c>
      <c r="F34" s="70">
        <v>345</v>
      </c>
      <c r="G34" s="71">
        <v>34588</v>
      </c>
      <c r="H34" s="69" t="s">
        <v>19</v>
      </c>
      <c r="I34" s="70" t="s">
        <v>19</v>
      </c>
      <c r="J34" s="71" t="s">
        <v>19</v>
      </c>
      <c r="K34" s="69">
        <v>301.57</v>
      </c>
      <c r="L34" s="70">
        <v>6.95</v>
      </c>
      <c r="M34" s="71">
        <v>34428</v>
      </c>
      <c r="N34" s="69">
        <v>1591.8</v>
      </c>
      <c r="O34" s="72">
        <v>50.475500459999999</v>
      </c>
      <c r="P34" s="65"/>
      <c r="Q34" s="66">
        <f t="shared" si="0"/>
        <v>3.8299999999999841</v>
      </c>
      <c r="R34" s="65"/>
      <c r="S34" s="67"/>
      <c r="T34" s="67"/>
      <c r="AS34" s="51"/>
      <c r="AT34" s="52"/>
    </row>
    <row r="35" spans="1:46" ht="18" customHeight="1">
      <c r="A35" s="68">
        <v>2490</v>
      </c>
      <c r="B35" s="69" t="s">
        <v>19</v>
      </c>
      <c r="C35" s="70" t="s">
        <v>19</v>
      </c>
      <c r="D35" s="71" t="s">
        <v>19</v>
      </c>
      <c r="E35" s="69">
        <v>304.62</v>
      </c>
      <c r="F35" s="70">
        <v>423</v>
      </c>
      <c r="G35" s="71">
        <v>34574</v>
      </c>
      <c r="H35" s="69" t="s">
        <v>19</v>
      </c>
      <c r="I35" s="70" t="s">
        <v>19</v>
      </c>
      <c r="J35" s="71" t="s">
        <v>19</v>
      </c>
      <c r="K35" s="69">
        <v>301.75</v>
      </c>
      <c r="L35" s="70">
        <v>14</v>
      </c>
      <c r="M35" s="71">
        <v>34416</v>
      </c>
      <c r="N35" s="69">
        <v>1992.3</v>
      </c>
      <c r="O35" s="72">
        <v>63.175235309999998</v>
      </c>
      <c r="P35" s="65"/>
      <c r="Q35" s="66">
        <f t="shared" si="0"/>
        <v>4.1200000000000045</v>
      </c>
      <c r="R35" s="65"/>
      <c r="S35" s="67"/>
      <c r="T35" s="67"/>
      <c r="AS35" s="51"/>
      <c r="AT35" s="52"/>
    </row>
    <row r="36" spans="1:46" ht="18" customHeight="1">
      <c r="A36" s="68">
        <v>2491</v>
      </c>
      <c r="B36" s="69" t="s">
        <v>19</v>
      </c>
      <c r="C36" s="70" t="s">
        <v>19</v>
      </c>
      <c r="D36" s="71" t="s">
        <v>19</v>
      </c>
      <c r="E36" s="69">
        <v>304.57</v>
      </c>
      <c r="F36" s="70">
        <v>408</v>
      </c>
      <c r="G36" s="71">
        <v>34619</v>
      </c>
      <c r="H36" s="69" t="s">
        <v>19</v>
      </c>
      <c r="I36" s="70" t="s">
        <v>19</v>
      </c>
      <c r="J36" s="71" t="s">
        <v>19</v>
      </c>
      <c r="K36" s="69">
        <v>301.73</v>
      </c>
      <c r="L36" s="70">
        <v>13</v>
      </c>
      <c r="M36" s="71">
        <v>34446</v>
      </c>
      <c r="N36" s="69">
        <v>1971.7329999999999</v>
      </c>
      <c r="O36" s="72">
        <v>62.523061910099997</v>
      </c>
      <c r="P36" s="65"/>
      <c r="Q36" s="66">
        <f t="shared" si="0"/>
        <v>4.0699999999999932</v>
      </c>
      <c r="R36" s="65"/>
      <c r="S36" s="67"/>
      <c r="T36" s="67"/>
      <c r="AS36" s="51"/>
      <c r="AT36" s="52"/>
    </row>
    <row r="37" spans="1:46" ht="18" customHeight="1">
      <c r="A37" s="68">
        <v>2492</v>
      </c>
      <c r="B37" s="69" t="s">
        <v>19</v>
      </c>
      <c r="C37" s="70" t="s">
        <v>19</v>
      </c>
      <c r="D37" s="71" t="s">
        <v>19</v>
      </c>
      <c r="E37" s="69">
        <v>304.23</v>
      </c>
      <c r="F37" s="70">
        <v>323</v>
      </c>
      <c r="G37" s="71">
        <v>34601</v>
      </c>
      <c r="H37" s="69" t="s">
        <v>19</v>
      </c>
      <c r="I37" s="70" t="s">
        <v>19</v>
      </c>
      <c r="J37" s="71" t="s">
        <v>19</v>
      </c>
      <c r="K37" s="69">
        <v>301.74</v>
      </c>
      <c r="L37" s="70">
        <v>14</v>
      </c>
      <c r="M37" s="71">
        <v>34430</v>
      </c>
      <c r="N37" s="69">
        <v>2518.5590000000002</v>
      </c>
      <c r="O37" s="72">
        <v>79.862750322300002</v>
      </c>
      <c r="P37" s="65"/>
      <c r="Q37" s="66">
        <f t="shared" si="0"/>
        <v>3.7300000000000182</v>
      </c>
      <c r="R37" s="65"/>
      <c r="S37" s="67"/>
      <c r="T37" s="67"/>
      <c r="AS37" s="51"/>
      <c r="AT37" s="52"/>
    </row>
    <row r="38" spans="1:46" ht="18" customHeight="1">
      <c r="A38" s="68">
        <v>2493</v>
      </c>
      <c r="B38" s="69" t="s">
        <v>19</v>
      </c>
      <c r="C38" s="70" t="s">
        <v>19</v>
      </c>
      <c r="D38" s="71" t="s">
        <v>19</v>
      </c>
      <c r="E38" s="69">
        <v>304.58</v>
      </c>
      <c r="F38" s="70">
        <v>411</v>
      </c>
      <c r="G38" s="71">
        <v>34591</v>
      </c>
      <c r="H38" s="69" t="s">
        <v>19</v>
      </c>
      <c r="I38" s="70" t="s">
        <v>19</v>
      </c>
      <c r="J38" s="71" t="s">
        <v>19</v>
      </c>
      <c r="K38" s="69">
        <v>301.75</v>
      </c>
      <c r="L38" s="70">
        <v>15</v>
      </c>
      <c r="M38" s="71">
        <v>34454</v>
      </c>
      <c r="N38" s="69">
        <v>2521.9</v>
      </c>
      <c r="O38" s="72">
        <v>79.968692430000004</v>
      </c>
      <c r="P38" s="65"/>
      <c r="Q38" s="66">
        <f t="shared" si="0"/>
        <v>4.0799999999999841</v>
      </c>
      <c r="R38" s="65"/>
      <c r="S38" s="67"/>
      <c r="T38" s="67"/>
      <c r="AS38" s="51"/>
      <c r="AT38" s="52"/>
    </row>
    <row r="39" spans="1:46" ht="18" customHeight="1">
      <c r="A39" s="68">
        <v>2494</v>
      </c>
      <c r="B39" s="69" t="s">
        <v>19</v>
      </c>
      <c r="C39" s="70" t="s">
        <v>19</v>
      </c>
      <c r="D39" s="71" t="s">
        <v>19</v>
      </c>
      <c r="E39" s="69">
        <v>304.60000000000002</v>
      </c>
      <c r="F39" s="70">
        <v>416</v>
      </c>
      <c r="G39" s="71">
        <v>34610</v>
      </c>
      <c r="H39" s="69">
        <v>301.76</v>
      </c>
      <c r="I39" s="70">
        <v>15</v>
      </c>
      <c r="J39" s="71">
        <v>34459</v>
      </c>
      <c r="K39" s="69">
        <v>301.76</v>
      </c>
      <c r="L39" s="70">
        <v>15</v>
      </c>
      <c r="M39" s="71">
        <v>34459</v>
      </c>
      <c r="N39" s="69">
        <v>2437.6999999999998</v>
      </c>
      <c r="O39" s="72">
        <v>77.298735690000015</v>
      </c>
      <c r="P39" s="65"/>
      <c r="Q39" s="66">
        <f t="shared" si="0"/>
        <v>4.1000000000000227</v>
      </c>
      <c r="R39" s="65">
        <f>H39-$Q$4</f>
        <v>1.2599999999999909</v>
      </c>
      <c r="S39" s="67"/>
      <c r="T39" s="67"/>
      <c r="AS39" s="51"/>
      <c r="AT39" s="52"/>
    </row>
    <row r="40" spans="1:46" ht="18" customHeight="1">
      <c r="A40" s="68">
        <v>2495</v>
      </c>
      <c r="B40" s="69" t="s">
        <v>19</v>
      </c>
      <c r="C40" s="70" t="s">
        <v>19</v>
      </c>
      <c r="D40" s="71" t="s">
        <v>19</v>
      </c>
      <c r="E40" s="69">
        <v>304.89999999999998</v>
      </c>
      <c r="F40" s="70">
        <v>490</v>
      </c>
      <c r="G40" s="71">
        <v>34599</v>
      </c>
      <c r="H40" s="69">
        <v>301.77</v>
      </c>
      <c r="I40" s="70">
        <v>16</v>
      </c>
      <c r="J40" s="71">
        <v>34454</v>
      </c>
      <c r="K40" s="69">
        <v>301.77</v>
      </c>
      <c r="L40" s="70">
        <v>16</v>
      </c>
      <c r="M40" s="71">
        <v>34454</v>
      </c>
      <c r="N40" s="69">
        <v>2299.8000000000002</v>
      </c>
      <c r="O40" s="72">
        <v>72.925968059999988</v>
      </c>
      <c r="P40" s="65"/>
      <c r="Q40" s="66">
        <f t="shared" si="0"/>
        <v>4.3999999999999773</v>
      </c>
      <c r="R40" s="65">
        <f t="shared" ref="R40:R103" si="1">H40-$Q$4</f>
        <v>1.2699999999999818</v>
      </c>
      <c r="S40" s="67"/>
      <c r="T40" s="67"/>
      <c r="U40" s="102" t="s">
        <v>1</v>
      </c>
      <c r="V40" s="102"/>
      <c r="AS40" s="51"/>
      <c r="AT40" s="52"/>
    </row>
    <row r="41" spans="1:46" ht="18" customHeight="1">
      <c r="A41" s="68">
        <v>2496</v>
      </c>
      <c r="B41" s="69" t="s">
        <v>19</v>
      </c>
      <c r="C41" s="70" t="s">
        <v>19</v>
      </c>
      <c r="D41" s="71" t="s">
        <v>19</v>
      </c>
      <c r="E41" s="69">
        <v>304.64</v>
      </c>
      <c r="F41" s="70">
        <v>430</v>
      </c>
      <c r="G41" s="71">
        <v>34564</v>
      </c>
      <c r="H41" s="69">
        <v>301.77999999999997</v>
      </c>
      <c r="I41" s="70">
        <v>16</v>
      </c>
      <c r="J41" s="71">
        <v>34447</v>
      </c>
      <c r="K41" s="69">
        <v>301.77999999999997</v>
      </c>
      <c r="L41" s="70">
        <v>16</v>
      </c>
      <c r="M41" s="71">
        <v>34447</v>
      </c>
      <c r="N41" s="69">
        <v>2369.6</v>
      </c>
      <c r="O41" s="72">
        <v>75.139305120000003</v>
      </c>
      <c r="P41" s="65"/>
      <c r="Q41" s="66">
        <f t="shared" si="0"/>
        <v>4.1399999999999864</v>
      </c>
      <c r="R41" s="65">
        <f t="shared" si="1"/>
        <v>1.2799999999999727</v>
      </c>
      <c r="S41" s="67"/>
      <c r="T41" s="67"/>
      <c r="U41" s="95" t="s">
        <v>7</v>
      </c>
      <c r="V41" s="95" t="s">
        <v>8</v>
      </c>
      <c r="AS41" s="51"/>
      <c r="AT41" s="52"/>
    </row>
    <row r="42" spans="1:46" ht="18" customHeight="1">
      <c r="A42" s="68">
        <v>2497</v>
      </c>
      <c r="B42" s="69">
        <v>304.69</v>
      </c>
      <c r="C42" s="70">
        <v>447</v>
      </c>
      <c r="D42" s="71">
        <v>34617</v>
      </c>
      <c r="E42" s="69">
        <v>304.67</v>
      </c>
      <c r="F42" s="70">
        <v>440</v>
      </c>
      <c r="G42" s="71">
        <v>34617</v>
      </c>
      <c r="H42" s="69">
        <v>301.70999999999998</v>
      </c>
      <c r="I42" s="70">
        <v>9.6</v>
      </c>
      <c r="J42" s="71">
        <v>34417</v>
      </c>
      <c r="K42" s="69">
        <v>301.72000000000003</v>
      </c>
      <c r="L42" s="70">
        <v>13</v>
      </c>
      <c r="M42" s="71">
        <v>34412</v>
      </c>
      <c r="N42" s="69">
        <v>1462.4069999999999</v>
      </c>
      <c r="O42" s="72">
        <v>46.372487247899997</v>
      </c>
      <c r="P42" s="65"/>
      <c r="Q42" s="65">
        <f>B42-$Q$4</f>
        <v>4.1899999999999977</v>
      </c>
      <c r="R42" s="65">
        <f t="shared" si="1"/>
        <v>1.2099999999999795</v>
      </c>
      <c r="S42" s="65"/>
      <c r="T42" s="65"/>
      <c r="U42" s="65">
        <v>447</v>
      </c>
      <c r="V42" s="65">
        <v>9.6</v>
      </c>
      <c r="AS42" s="51"/>
      <c r="AT42" s="52"/>
    </row>
    <row r="43" spans="1:46" ht="18" customHeight="1">
      <c r="A43" s="74">
        <v>2498</v>
      </c>
      <c r="B43" s="75">
        <v>304.45999999999998</v>
      </c>
      <c r="C43" s="76">
        <v>340</v>
      </c>
      <c r="D43" s="77">
        <v>34578</v>
      </c>
      <c r="E43" s="75">
        <v>304.37</v>
      </c>
      <c r="F43" s="76">
        <v>327</v>
      </c>
      <c r="G43" s="77">
        <v>34578</v>
      </c>
      <c r="H43" s="75">
        <v>301.69</v>
      </c>
      <c r="I43" s="76">
        <v>6.22</v>
      </c>
      <c r="J43" s="77">
        <v>34424</v>
      </c>
      <c r="K43" s="75">
        <v>301.63</v>
      </c>
      <c r="L43" s="76">
        <v>6.22</v>
      </c>
      <c r="M43" s="77">
        <v>34444</v>
      </c>
      <c r="N43" s="75">
        <v>1843.13</v>
      </c>
      <c r="O43" s="78">
        <v>58.445099361000004</v>
      </c>
      <c r="P43" s="65"/>
      <c r="Q43" s="65">
        <f t="shared" ref="Q43:Q106" si="2">B43-$Q$4</f>
        <v>3.9599999999999795</v>
      </c>
      <c r="R43" s="65">
        <f t="shared" si="1"/>
        <v>1.1899999999999977</v>
      </c>
      <c r="S43" s="65"/>
      <c r="T43" s="65"/>
      <c r="U43" s="65">
        <v>340</v>
      </c>
      <c r="V43" s="65">
        <v>6.22</v>
      </c>
      <c r="AS43" s="51"/>
      <c r="AT43" s="52"/>
    </row>
    <row r="44" spans="1:46" ht="18" customHeight="1">
      <c r="A44" s="79">
        <v>2499</v>
      </c>
      <c r="B44" s="69">
        <v>304.68</v>
      </c>
      <c r="C44" s="80">
        <v>460</v>
      </c>
      <c r="D44" s="81">
        <v>35293</v>
      </c>
      <c r="E44" s="69">
        <v>304.67</v>
      </c>
      <c r="F44" s="80">
        <v>457</v>
      </c>
      <c r="G44" s="81">
        <v>35293</v>
      </c>
      <c r="H44" s="69">
        <v>301.67</v>
      </c>
      <c r="I44" s="80">
        <v>11</v>
      </c>
      <c r="J44" s="71">
        <v>34415</v>
      </c>
      <c r="K44" s="69">
        <v>301.58999999999997</v>
      </c>
      <c r="L44" s="80">
        <v>7.65</v>
      </c>
      <c r="M44" s="81">
        <v>35082</v>
      </c>
      <c r="N44" s="69">
        <v>2279.1999999999998</v>
      </c>
      <c r="O44" s="82">
        <v>72.27</v>
      </c>
      <c r="P44" s="73"/>
      <c r="Q44" s="65">
        <f t="shared" si="2"/>
        <v>4.1800000000000068</v>
      </c>
      <c r="R44" s="65">
        <f t="shared" si="1"/>
        <v>1.1700000000000159</v>
      </c>
      <c r="S44" s="67"/>
      <c r="T44" s="67"/>
      <c r="U44" s="65">
        <v>460</v>
      </c>
      <c r="V44" s="65">
        <v>11</v>
      </c>
      <c r="AS44" s="51"/>
      <c r="AT44" s="52"/>
    </row>
    <row r="45" spans="1:46" ht="18" customHeight="1">
      <c r="A45" s="68">
        <v>2500</v>
      </c>
      <c r="B45" s="69">
        <v>304.66000000000003</v>
      </c>
      <c r="C45" s="70">
        <v>433</v>
      </c>
      <c r="D45" s="71">
        <v>34580</v>
      </c>
      <c r="E45" s="69">
        <v>304.61</v>
      </c>
      <c r="F45" s="70">
        <v>420</v>
      </c>
      <c r="G45" s="71">
        <v>34580</v>
      </c>
      <c r="H45" s="69">
        <v>301.5</v>
      </c>
      <c r="I45" s="70">
        <v>4.5999999999999996</v>
      </c>
      <c r="J45" s="71">
        <v>34419</v>
      </c>
      <c r="K45" s="69">
        <v>301.5</v>
      </c>
      <c r="L45" s="70">
        <v>4.5999999999999996</v>
      </c>
      <c r="M45" s="71">
        <v>34414</v>
      </c>
      <c r="N45" s="69">
        <v>1396.1</v>
      </c>
      <c r="O45" s="72">
        <v>44.269912169999991</v>
      </c>
      <c r="P45" s="65"/>
      <c r="Q45" s="65">
        <f t="shared" si="2"/>
        <v>4.160000000000025</v>
      </c>
      <c r="R45" s="65">
        <f t="shared" si="1"/>
        <v>1</v>
      </c>
      <c r="S45" s="67"/>
      <c r="T45" s="67"/>
      <c r="U45" s="65">
        <v>433</v>
      </c>
      <c r="V45" s="65">
        <v>4.5999999999999996</v>
      </c>
      <c r="AS45" s="51"/>
      <c r="AT45" s="52"/>
    </row>
    <row r="46" spans="1:46" ht="18" customHeight="1">
      <c r="A46" s="68">
        <v>2501</v>
      </c>
      <c r="B46" s="69">
        <v>304.45</v>
      </c>
      <c r="C46" s="70">
        <v>384</v>
      </c>
      <c r="D46" s="71">
        <v>34586</v>
      </c>
      <c r="E46" s="69">
        <v>304.13</v>
      </c>
      <c r="F46" s="70">
        <v>322</v>
      </c>
      <c r="G46" s="71">
        <v>34586</v>
      </c>
      <c r="H46" s="69">
        <v>301.43</v>
      </c>
      <c r="I46" s="70">
        <v>3.5</v>
      </c>
      <c r="J46" s="71">
        <v>34424</v>
      </c>
      <c r="K46" s="69">
        <v>301.43</v>
      </c>
      <c r="L46" s="70">
        <v>3.5</v>
      </c>
      <c r="M46" s="71">
        <v>34424</v>
      </c>
      <c r="N46" s="69">
        <v>1079.3</v>
      </c>
      <c r="O46" s="72">
        <v>34.224279210000006</v>
      </c>
      <c r="P46" s="83"/>
      <c r="Q46" s="65">
        <f t="shared" si="2"/>
        <v>3.9499999999999886</v>
      </c>
      <c r="R46" s="65">
        <f t="shared" si="1"/>
        <v>0.93000000000000682</v>
      </c>
      <c r="S46" s="67"/>
      <c r="T46" s="67"/>
      <c r="U46" s="65">
        <v>384</v>
      </c>
      <c r="V46" s="65">
        <v>3.5</v>
      </c>
      <c r="AS46" s="51"/>
      <c r="AT46" s="52"/>
    </row>
    <row r="47" spans="1:46" ht="18" customHeight="1">
      <c r="A47" s="68">
        <v>2502</v>
      </c>
      <c r="B47" s="69">
        <v>304.52999999999997</v>
      </c>
      <c r="C47" s="70">
        <v>383</v>
      </c>
      <c r="D47" s="71">
        <v>34605</v>
      </c>
      <c r="E47" s="69">
        <v>304.49</v>
      </c>
      <c r="F47" s="70">
        <v>374</v>
      </c>
      <c r="G47" s="71">
        <v>34605</v>
      </c>
      <c r="H47" s="69">
        <v>301.38</v>
      </c>
      <c r="I47" s="70">
        <v>11</v>
      </c>
      <c r="J47" s="71">
        <v>37431</v>
      </c>
      <c r="K47" s="69">
        <v>301.41000000000003</v>
      </c>
      <c r="L47" s="70">
        <v>3.3</v>
      </c>
      <c r="M47" s="71">
        <v>34435</v>
      </c>
      <c r="N47" s="69">
        <v>1663.8</v>
      </c>
      <c r="O47" s="72">
        <v>52.758598859999999</v>
      </c>
      <c r="P47" s="83"/>
      <c r="Q47" s="65">
        <f t="shared" si="2"/>
        <v>4.0299999999999727</v>
      </c>
      <c r="R47" s="65">
        <f t="shared" si="1"/>
        <v>0.87999999999999545</v>
      </c>
      <c r="S47" s="67"/>
      <c r="T47" s="67"/>
      <c r="U47" s="65">
        <v>383</v>
      </c>
      <c r="V47" s="65">
        <v>11</v>
      </c>
      <c r="AS47" s="51"/>
      <c r="AT47" s="52"/>
    </row>
    <row r="48" spans="1:46" ht="18" customHeight="1">
      <c r="A48" s="68">
        <v>2503</v>
      </c>
      <c r="B48" s="69">
        <v>304.13</v>
      </c>
      <c r="C48" s="70">
        <v>324</v>
      </c>
      <c r="D48" s="71">
        <v>34578</v>
      </c>
      <c r="E48" s="69">
        <v>303.98</v>
      </c>
      <c r="F48" s="70">
        <v>287</v>
      </c>
      <c r="G48" s="71">
        <v>34578</v>
      </c>
      <c r="H48" s="69">
        <v>301.44</v>
      </c>
      <c r="I48" s="70">
        <v>3.87</v>
      </c>
      <c r="J48" s="71">
        <v>34419</v>
      </c>
      <c r="K48" s="69">
        <v>301.44</v>
      </c>
      <c r="L48" s="70">
        <v>3.87</v>
      </c>
      <c r="M48" s="71">
        <v>34419</v>
      </c>
      <c r="N48" s="69">
        <v>1238.8</v>
      </c>
      <c r="O48" s="72">
        <v>39.281976360000002</v>
      </c>
      <c r="P48" s="83"/>
      <c r="Q48" s="65">
        <f t="shared" si="2"/>
        <v>3.6299999999999955</v>
      </c>
      <c r="R48" s="65">
        <f t="shared" si="1"/>
        <v>0.93999999999999773</v>
      </c>
      <c r="S48" s="67"/>
      <c r="T48" s="67"/>
      <c r="U48" s="65">
        <v>324</v>
      </c>
      <c r="V48" s="65">
        <v>3.87</v>
      </c>
      <c r="AS48" s="51"/>
      <c r="AT48" s="52"/>
    </row>
    <row r="49" spans="1:46" ht="18" customHeight="1">
      <c r="A49" s="68">
        <v>2504</v>
      </c>
      <c r="B49" s="69">
        <v>304.55</v>
      </c>
      <c r="C49" s="70">
        <v>386</v>
      </c>
      <c r="D49" s="71">
        <v>34570</v>
      </c>
      <c r="E49" s="69">
        <v>304.51</v>
      </c>
      <c r="F49" s="70">
        <v>379</v>
      </c>
      <c r="G49" s="71">
        <v>34570</v>
      </c>
      <c r="H49" s="69">
        <v>301.45999999999998</v>
      </c>
      <c r="I49" s="70">
        <v>5.72</v>
      </c>
      <c r="J49" s="71">
        <v>34436</v>
      </c>
      <c r="K49" s="69">
        <v>301.47000000000003</v>
      </c>
      <c r="L49" s="70">
        <v>6.09</v>
      </c>
      <c r="M49" s="71">
        <v>34440</v>
      </c>
      <c r="N49" s="69">
        <v>2037</v>
      </c>
      <c r="O49" s="72">
        <v>64.592658900000004</v>
      </c>
      <c r="P49" s="84"/>
      <c r="Q49" s="65">
        <f t="shared" si="2"/>
        <v>4.0500000000000114</v>
      </c>
      <c r="R49" s="65">
        <f t="shared" si="1"/>
        <v>0.95999999999997954</v>
      </c>
      <c r="S49" s="67"/>
      <c r="T49" s="67"/>
      <c r="U49" s="65">
        <v>386</v>
      </c>
      <c r="V49" s="65">
        <v>5.72</v>
      </c>
      <c r="AS49" s="51"/>
      <c r="AT49" s="52"/>
    </row>
    <row r="50" spans="1:46" s="6" customFormat="1" ht="18" customHeight="1">
      <c r="A50" s="68">
        <v>2505</v>
      </c>
      <c r="B50" s="69">
        <v>303.83999999999997</v>
      </c>
      <c r="C50" s="70">
        <v>270</v>
      </c>
      <c r="D50" s="71">
        <v>34557</v>
      </c>
      <c r="E50" s="69">
        <v>303.76</v>
      </c>
      <c r="F50" s="70">
        <v>257</v>
      </c>
      <c r="G50" s="71">
        <v>34557</v>
      </c>
      <c r="H50" s="69">
        <v>301.37</v>
      </c>
      <c r="I50" s="70">
        <v>6.09</v>
      </c>
      <c r="J50" s="71">
        <v>34421</v>
      </c>
      <c r="K50" s="69">
        <v>301.37</v>
      </c>
      <c r="L50" s="70">
        <v>6.09</v>
      </c>
      <c r="M50" s="71">
        <v>34424</v>
      </c>
      <c r="N50" s="69" t="s">
        <v>19</v>
      </c>
      <c r="O50" s="72" t="s">
        <v>19</v>
      </c>
      <c r="P50" s="85"/>
      <c r="Q50" s="65">
        <f t="shared" si="2"/>
        <v>3.339999999999975</v>
      </c>
      <c r="R50" s="65">
        <f t="shared" si="1"/>
        <v>0.87000000000000455</v>
      </c>
      <c r="S50" s="65"/>
      <c r="T50" s="65"/>
      <c r="U50" s="65">
        <v>270</v>
      </c>
      <c r="V50" s="65">
        <v>6.09</v>
      </c>
      <c r="AS50" s="51"/>
      <c r="AT50" s="52"/>
    </row>
    <row r="51" spans="1:46" ht="18" customHeight="1">
      <c r="A51" s="68">
        <v>2506</v>
      </c>
      <c r="B51" s="69">
        <v>304.64999999999998</v>
      </c>
      <c r="C51" s="70">
        <v>422</v>
      </c>
      <c r="D51" s="71">
        <v>34637</v>
      </c>
      <c r="E51" s="69">
        <v>304.64999999999998</v>
      </c>
      <c r="F51" s="70">
        <v>422</v>
      </c>
      <c r="G51" s="71">
        <v>34637</v>
      </c>
      <c r="H51" s="69">
        <v>301.33999999999997</v>
      </c>
      <c r="I51" s="70">
        <v>4.9800000000000004</v>
      </c>
      <c r="J51" s="71">
        <v>34472</v>
      </c>
      <c r="K51" s="69">
        <v>301.33999999999997</v>
      </c>
      <c r="L51" s="70">
        <v>4.9800000000000004</v>
      </c>
      <c r="M51" s="71">
        <v>34472</v>
      </c>
      <c r="N51" s="69">
        <v>1967</v>
      </c>
      <c r="O51" s="72">
        <v>62.372979900000004</v>
      </c>
      <c r="P51" s="83"/>
      <c r="Q51" s="65">
        <f t="shared" si="2"/>
        <v>4.1499999999999773</v>
      </c>
      <c r="R51" s="65">
        <f t="shared" si="1"/>
        <v>0.83999999999997499</v>
      </c>
      <c r="S51" s="67"/>
      <c r="T51" s="67"/>
      <c r="U51" s="65">
        <v>422</v>
      </c>
      <c r="V51" s="65">
        <v>4.9800000000000004</v>
      </c>
      <c r="AS51" s="51"/>
      <c r="AT51" s="52"/>
    </row>
    <row r="52" spans="1:46" ht="18" customHeight="1">
      <c r="A52" s="68">
        <v>2507</v>
      </c>
      <c r="B52" s="69">
        <v>304.17</v>
      </c>
      <c r="C52" s="70">
        <v>338</v>
      </c>
      <c r="D52" s="71">
        <v>34613</v>
      </c>
      <c r="E52" s="69">
        <v>304.16000000000003</v>
      </c>
      <c r="F52" s="70">
        <v>336</v>
      </c>
      <c r="G52" s="71">
        <v>34613</v>
      </c>
      <c r="H52" s="69">
        <v>301.38</v>
      </c>
      <c r="I52" s="70">
        <v>6.46</v>
      </c>
      <c r="J52" s="71">
        <v>34441</v>
      </c>
      <c r="K52" s="69">
        <v>301.38</v>
      </c>
      <c r="L52" s="70">
        <v>6.46</v>
      </c>
      <c r="M52" s="71">
        <v>34439</v>
      </c>
      <c r="N52" s="69">
        <v>2014.7</v>
      </c>
      <c r="O52" s="72">
        <v>63.885532589999997</v>
      </c>
      <c r="P52" s="65"/>
      <c r="Q52" s="65">
        <f t="shared" si="2"/>
        <v>3.6700000000000159</v>
      </c>
      <c r="R52" s="65">
        <f t="shared" si="1"/>
        <v>0.87999999999999545</v>
      </c>
      <c r="S52" s="65"/>
      <c r="T52" s="65"/>
      <c r="U52" s="65">
        <v>338</v>
      </c>
      <c r="V52" s="65">
        <v>6.46</v>
      </c>
      <c r="AS52" s="51"/>
      <c r="AT52" s="52"/>
    </row>
    <row r="53" spans="1:46" ht="18" customHeight="1">
      <c r="A53" s="68">
        <v>2508</v>
      </c>
      <c r="B53" s="69">
        <v>304.76</v>
      </c>
      <c r="C53" s="70">
        <v>437</v>
      </c>
      <c r="D53" s="71">
        <v>34637</v>
      </c>
      <c r="E53" s="69">
        <v>304.76</v>
      </c>
      <c r="F53" s="70">
        <v>437</v>
      </c>
      <c r="G53" s="71">
        <v>34636</v>
      </c>
      <c r="H53" s="69">
        <v>301.25</v>
      </c>
      <c r="I53" s="70">
        <v>5.35</v>
      </c>
      <c r="J53" s="71">
        <v>34421</v>
      </c>
      <c r="K53" s="69">
        <v>301.25</v>
      </c>
      <c r="L53" s="70">
        <v>5.35</v>
      </c>
      <c r="M53" s="71">
        <v>34421</v>
      </c>
      <c r="N53" s="69">
        <v>1759.1</v>
      </c>
      <c r="O53" s="72">
        <v>55.780533270000006</v>
      </c>
      <c r="P53" s="65"/>
      <c r="Q53" s="65">
        <f t="shared" si="2"/>
        <v>4.2599999999999909</v>
      </c>
      <c r="R53" s="65">
        <f t="shared" si="1"/>
        <v>0.75</v>
      </c>
      <c r="S53" s="65"/>
      <c r="T53" s="65"/>
      <c r="U53" s="65">
        <v>437</v>
      </c>
      <c r="V53" s="65">
        <v>5.35</v>
      </c>
      <c r="AS53" s="51"/>
      <c r="AT53" s="52"/>
    </row>
    <row r="54" spans="1:46" ht="18" customHeight="1">
      <c r="A54" s="68">
        <v>2509</v>
      </c>
      <c r="B54" s="69">
        <v>304</v>
      </c>
      <c r="C54" s="70">
        <v>339</v>
      </c>
      <c r="D54" s="71">
        <v>34597</v>
      </c>
      <c r="E54" s="69">
        <v>303.92</v>
      </c>
      <c r="F54" s="70">
        <v>326</v>
      </c>
      <c r="G54" s="71">
        <v>34638</v>
      </c>
      <c r="H54" s="69">
        <v>301.24</v>
      </c>
      <c r="I54" s="70">
        <v>4.9800000000000004</v>
      </c>
      <c r="J54" s="71">
        <v>37346</v>
      </c>
      <c r="K54" s="69">
        <v>301.20999999999998</v>
      </c>
      <c r="L54" s="70">
        <v>6.95</v>
      </c>
      <c r="M54" s="71">
        <v>34419</v>
      </c>
      <c r="N54" s="69">
        <v>1499.8</v>
      </c>
      <c r="O54" s="72">
        <v>47.558208060000005</v>
      </c>
      <c r="P54" s="65"/>
      <c r="Q54" s="65">
        <f t="shared" si="2"/>
        <v>3.5</v>
      </c>
      <c r="R54" s="65">
        <f t="shared" si="1"/>
        <v>0.74000000000000909</v>
      </c>
      <c r="S54" s="65"/>
      <c r="T54" s="65"/>
      <c r="U54" s="65">
        <v>339</v>
      </c>
      <c r="V54" s="65">
        <v>4.9800000000000004</v>
      </c>
      <c r="AS54" s="51"/>
      <c r="AT54" s="52"/>
    </row>
    <row r="55" spans="1:46" ht="18" customHeight="1">
      <c r="A55" s="68">
        <v>2510</v>
      </c>
      <c r="B55" s="69">
        <v>304.63</v>
      </c>
      <c r="C55" s="70">
        <v>485</v>
      </c>
      <c r="D55" s="71">
        <v>34604</v>
      </c>
      <c r="E55" s="69">
        <v>304.62</v>
      </c>
      <c r="F55" s="70">
        <v>482</v>
      </c>
      <c r="G55" s="71">
        <v>34604</v>
      </c>
      <c r="H55" s="69">
        <v>301.2</v>
      </c>
      <c r="I55" s="70">
        <v>6.5</v>
      </c>
      <c r="J55" s="71" t="s">
        <v>20</v>
      </c>
      <c r="K55" s="69">
        <v>301.13</v>
      </c>
      <c r="L55" s="70">
        <v>4.05</v>
      </c>
      <c r="M55" s="71">
        <v>34423</v>
      </c>
      <c r="N55" s="69">
        <v>1784.3</v>
      </c>
      <c r="O55" s="72">
        <v>56.579617709999994</v>
      </c>
      <c r="P55" s="65"/>
      <c r="Q55" s="65">
        <f t="shared" si="2"/>
        <v>4.1299999999999955</v>
      </c>
      <c r="R55" s="65">
        <f t="shared" si="1"/>
        <v>0.69999999999998863</v>
      </c>
      <c r="S55" s="65"/>
      <c r="T55" s="65"/>
      <c r="U55" s="65">
        <v>485</v>
      </c>
      <c r="V55" s="65">
        <v>6.5</v>
      </c>
      <c r="AS55" s="51"/>
      <c r="AT55" s="52"/>
    </row>
    <row r="56" spans="1:46" ht="18" customHeight="1">
      <c r="A56" s="68">
        <v>2511</v>
      </c>
      <c r="B56" s="69">
        <v>303.88</v>
      </c>
      <c r="C56" s="70">
        <v>316</v>
      </c>
      <c r="D56" s="71">
        <v>34563</v>
      </c>
      <c r="E56" s="69">
        <v>303.87</v>
      </c>
      <c r="F56" s="70">
        <v>315</v>
      </c>
      <c r="G56" s="71">
        <v>34563</v>
      </c>
      <c r="H56" s="69" t="s">
        <v>19</v>
      </c>
      <c r="I56" s="70" t="s">
        <v>19</v>
      </c>
      <c r="J56" s="71" t="s">
        <v>19</v>
      </c>
      <c r="K56" s="69">
        <v>300.99</v>
      </c>
      <c r="L56" s="70">
        <v>3.72</v>
      </c>
      <c r="M56" s="71">
        <v>34424</v>
      </c>
      <c r="N56" s="69">
        <v>1448.2</v>
      </c>
      <c r="O56" s="72">
        <v>45.921987540000011</v>
      </c>
      <c r="P56" s="65"/>
      <c r="Q56" s="65">
        <f t="shared" si="2"/>
        <v>3.3799999999999955</v>
      </c>
      <c r="R56" s="65" t="e">
        <f t="shared" si="1"/>
        <v>#VALUE!</v>
      </c>
      <c r="S56" s="65"/>
      <c r="T56" s="65"/>
      <c r="U56" s="65">
        <v>316</v>
      </c>
      <c r="V56" s="65" t="s">
        <v>19</v>
      </c>
      <c r="AS56" s="51"/>
      <c r="AT56" s="52"/>
    </row>
    <row r="57" spans="1:46" ht="18" customHeight="1">
      <c r="A57" s="68">
        <v>2512</v>
      </c>
      <c r="B57" s="69">
        <v>304.56</v>
      </c>
      <c r="C57" s="70">
        <v>452</v>
      </c>
      <c r="D57" s="71">
        <v>34566</v>
      </c>
      <c r="E57" s="69">
        <v>304.51</v>
      </c>
      <c r="F57" s="70">
        <v>444</v>
      </c>
      <c r="G57" s="71">
        <v>34567</v>
      </c>
      <c r="H57" s="69">
        <v>300.8</v>
      </c>
      <c r="I57" s="70">
        <v>1</v>
      </c>
      <c r="J57" s="71">
        <v>37319</v>
      </c>
      <c r="K57" s="69">
        <v>300.73</v>
      </c>
      <c r="L57" s="70">
        <v>3.76</v>
      </c>
      <c r="M57" s="71">
        <v>34414</v>
      </c>
      <c r="N57" s="69">
        <v>1761.63</v>
      </c>
      <c r="O57" s="72">
        <v>55.860758811000004</v>
      </c>
      <c r="P57" s="65"/>
      <c r="Q57" s="65">
        <f t="shared" si="2"/>
        <v>4.0600000000000023</v>
      </c>
      <c r="R57" s="65">
        <f t="shared" si="1"/>
        <v>0.30000000000001137</v>
      </c>
      <c r="S57" s="65"/>
      <c r="T57" s="65"/>
      <c r="U57" s="65">
        <v>452</v>
      </c>
      <c r="V57" s="65">
        <v>1</v>
      </c>
      <c r="AS57" s="51"/>
      <c r="AT57" s="52"/>
    </row>
    <row r="58" spans="1:46" ht="18" customHeight="1">
      <c r="A58" s="68">
        <v>2513</v>
      </c>
      <c r="B58" s="69">
        <v>304.37</v>
      </c>
      <c r="C58" s="70">
        <v>494</v>
      </c>
      <c r="D58" s="71">
        <v>34591</v>
      </c>
      <c r="E58" s="69">
        <v>304.31</v>
      </c>
      <c r="F58" s="70">
        <v>484</v>
      </c>
      <c r="G58" s="71">
        <v>34591</v>
      </c>
      <c r="H58" s="69">
        <v>300.68</v>
      </c>
      <c r="I58" s="70">
        <v>4.4000000000000004</v>
      </c>
      <c r="J58" s="71">
        <v>34424</v>
      </c>
      <c r="K58" s="69">
        <v>300.68</v>
      </c>
      <c r="L58" s="70">
        <v>4.4000000000000004</v>
      </c>
      <c r="M58" s="71">
        <v>34424</v>
      </c>
      <c r="N58" s="69">
        <v>3455.9</v>
      </c>
      <c r="O58" s="72">
        <v>109.58555223</v>
      </c>
      <c r="P58" s="73"/>
      <c r="Q58" s="65">
        <f t="shared" si="2"/>
        <v>3.8700000000000045</v>
      </c>
      <c r="R58" s="65">
        <f t="shared" si="1"/>
        <v>0.18000000000000682</v>
      </c>
      <c r="S58" s="65"/>
      <c r="T58" s="65"/>
      <c r="U58" s="65">
        <v>494</v>
      </c>
      <c r="V58" s="65">
        <v>4.4000000000000004</v>
      </c>
      <c r="AS58" s="51"/>
      <c r="AT58" s="52"/>
    </row>
    <row r="59" spans="1:46" ht="18" customHeight="1">
      <c r="A59" s="68">
        <v>2514</v>
      </c>
      <c r="B59" s="69">
        <v>304.45999999999998</v>
      </c>
      <c r="C59" s="70">
        <v>582</v>
      </c>
      <c r="D59" s="71">
        <v>34576</v>
      </c>
      <c r="E59" s="69">
        <v>304.45999999999998</v>
      </c>
      <c r="F59" s="70">
        <v>582</v>
      </c>
      <c r="G59" s="71">
        <v>34576</v>
      </c>
      <c r="H59" s="69">
        <v>300.63</v>
      </c>
      <c r="I59" s="70">
        <v>2.9</v>
      </c>
      <c r="J59" s="71">
        <v>34429</v>
      </c>
      <c r="K59" s="69">
        <v>300.63</v>
      </c>
      <c r="L59" s="70">
        <v>2.9</v>
      </c>
      <c r="M59" s="71">
        <v>34429</v>
      </c>
      <c r="N59" s="69">
        <v>3832.6</v>
      </c>
      <c r="O59" s="72">
        <v>121.53059622000001</v>
      </c>
      <c r="P59" s="65"/>
      <c r="Q59" s="65">
        <f t="shared" si="2"/>
        <v>3.9599999999999795</v>
      </c>
      <c r="R59" s="65">
        <f t="shared" si="1"/>
        <v>0.12999999999999545</v>
      </c>
      <c r="S59" s="65"/>
      <c r="T59" s="65"/>
      <c r="U59" s="65">
        <v>582</v>
      </c>
      <c r="V59" s="65">
        <v>2.9</v>
      </c>
      <c r="AS59" s="51"/>
      <c r="AT59" s="52"/>
    </row>
    <row r="60" spans="1:46" ht="18" customHeight="1">
      <c r="A60" s="68">
        <v>2515</v>
      </c>
      <c r="B60" s="69">
        <v>303.58999999999997</v>
      </c>
      <c r="C60" s="70">
        <v>425</v>
      </c>
      <c r="D60" s="71">
        <v>34573</v>
      </c>
      <c r="E60" s="69">
        <v>303.51</v>
      </c>
      <c r="F60" s="70">
        <v>408</v>
      </c>
      <c r="G60" s="71">
        <v>34573</v>
      </c>
      <c r="H60" s="69">
        <v>300.74</v>
      </c>
      <c r="I60" s="70">
        <v>5.4</v>
      </c>
      <c r="J60" s="71">
        <v>34471</v>
      </c>
      <c r="K60" s="69">
        <v>300.75</v>
      </c>
      <c r="L60" s="70">
        <v>5.5</v>
      </c>
      <c r="M60" s="71">
        <v>34513</v>
      </c>
      <c r="N60" s="69">
        <v>1975.7</v>
      </c>
      <c r="O60" s="72">
        <v>62.648854290000003</v>
      </c>
      <c r="P60" s="65"/>
      <c r="Q60" s="65">
        <f t="shared" si="2"/>
        <v>3.089999999999975</v>
      </c>
      <c r="R60" s="65">
        <f t="shared" si="1"/>
        <v>0.24000000000000909</v>
      </c>
      <c r="S60" s="65"/>
      <c r="T60" s="65"/>
      <c r="U60" s="65">
        <v>425</v>
      </c>
      <c r="V60" s="65">
        <v>5.4</v>
      </c>
      <c r="AS60" s="51"/>
      <c r="AT60" s="52"/>
    </row>
    <row r="61" spans="1:46" ht="18" customHeight="1">
      <c r="A61" s="68">
        <v>2516</v>
      </c>
      <c r="B61" s="69">
        <v>304.67</v>
      </c>
      <c r="C61" s="70">
        <v>726</v>
      </c>
      <c r="D61" s="71">
        <v>34571</v>
      </c>
      <c r="E61" s="69">
        <v>304.64999999999998</v>
      </c>
      <c r="F61" s="70">
        <v>716</v>
      </c>
      <c r="G61" s="71">
        <v>34571</v>
      </c>
      <c r="H61" s="69">
        <v>300.83</v>
      </c>
      <c r="I61" s="70">
        <v>0.3</v>
      </c>
      <c r="J61" s="71">
        <v>34454</v>
      </c>
      <c r="K61" s="69">
        <v>300.83</v>
      </c>
      <c r="L61" s="70">
        <v>0.3</v>
      </c>
      <c r="M61" s="71">
        <v>34454</v>
      </c>
      <c r="N61" s="69">
        <v>4253.88</v>
      </c>
      <c r="O61" s="72">
        <v>134.88925863599999</v>
      </c>
      <c r="P61" s="65"/>
      <c r="Q61" s="65">
        <f t="shared" si="2"/>
        <v>4.1700000000000159</v>
      </c>
      <c r="R61" s="65">
        <f t="shared" si="1"/>
        <v>0.32999999999998408</v>
      </c>
      <c r="S61" s="65"/>
      <c r="T61" s="65"/>
      <c r="U61" s="65">
        <v>726</v>
      </c>
      <c r="V61" s="65">
        <v>0.3</v>
      </c>
      <c r="AS61" s="51"/>
      <c r="AT61" s="52"/>
    </row>
    <row r="62" spans="1:46" ht="18" customHeight="1">
      <c r="A62" s="68">
        <v>2517</v>
      </c>
      <c r="B62" s="69">
        <v>304.10000000000002</v>
      </c>
      <c r="C62" s="70">
        <v>590</v>
      </c>
      <c r="D62" s="71">
        <v>34566</v>
      </c>
      <c r="E62" s="69">
        <v>303.83999999999997</v>
      </c>
      <c r="F62" s="70">
        <v>524</v>
      </c>
      <c r="G62" s="71">
        <v>34566</v>
      </c>
      <c r="H62" s="69">
        <v>301.07</v>
      </c>
      <c r="I62" s="70">
        <v>0</v>
      </c>
      <c r="J62" s="71">
        <v>34424</v>
      </c>
      <c r="K62" s="69">
        <v>301.08</v>
      </c>
      <c r="L62" s="70">
        <v>0</v>
      </c>
      <c r="M62" s="71">
        <v>34424</v>
      </c>
      <c r="N62" s="69">
        <v>2350.6999999999998</v>
      </c>
      <c r="O62" s="72">
        <v>74.539991790000016</v>
      </c>
      <c r="P62" s="65"/>
      <c r="Q62" s="65">
        <f t="shared" si="2"/>
        <v>3.6000000000000227</v>
      </c>
      <c r="R62" s="65">
        <f t="shared" si="1"/>
        <v>0.56999999999999318</v>
      </c>
      <c r="S62" s="65"/>
      <c r="T62" s="65"/>
      <c r="U62" s="65">
        <v>590</v>
      </c>
      <c r="V62" s="65">
        <v>0</v>
      </c>
      <c r="AS62" s="51"/>
      <c r="AT62" s="52"/>
    </row>
    <row r="63" spans="1:46" ht="18" customHeight="1">
      <c r="A63" s="68">
        <v>2518</v>
      </c>
      <c r="B63" s="69">
        <v>304.72000000000003</v>
      </c>
      <c r="C63" s="70">
        <v>699</v>
      </c>
      <c r="D63" s="71">
        <v>34600</v>
      </c>
      <c r="E63" s="69">
        <v>304.64</v>
      </c>
      <c r="F63" s="70">
        <v>679</v>
      </c>
      <c r="G63" s="71">
        <v>34601</v>
      </c>
      <c r="H63" s="69">
        <v>300.99</v>
      </c>
      <c r="I63" s="70">
        <v>1.85</v>
      </c>
      <c r="J63" s="71">
        <v>34437</v>
      </c>
      <c r="K63" s="69">
        <v>301</v>
      </c>
      <c r="L63" s="70">
        <v>2</v>
      </c>
      <c r="M63" s="71">
        <v>34444</v>
      </c>
      <c r="N63" s="69">
        <v>3720.5049999999997</v>
      </c>
      <c r="O63" s="72">
        <v>117.97609739849999</v>
      </c>
      <c r="P63" s="65"/>
      <c r="Q63" s="65">
        <f t="shared" si="2"/>
        <v>4.2200000000000273</v>
      </c>
      <c r="R63" s="65">
        <f t="shared" si="1"/>
        <v>0.49000000000000909</v>
      </c>
      <c r="S63" s="65"/>
      <c r="T63" s="65"/>
      <c r="U63" s="65">
        <v>699</v>
      </c>
      <c r="V63" s="65">
        <v>1.85</v>
      </c>
      <c r="AS63" s="51"/>
      <c r="AT63" s="52"/>
    </row>
    <row r="64" spans="1:46" ht="18" customHeight="1">
      <c r="A64" s="68">
        <v>2519</v>
      </c>
      <c r="B64" s="69">
        <v>303.95999999999998</v>
      </c>
      <c r="C64" s="70">
        <v>505</v>
      </c>
      <c r="D64" s="71">
        <v>34606</v>
      </c>
      <c r="E64" s="69">
        <v>303.79000000000002</v>
      </c>
      <c r="F64" s="70">
        <v>473</v>
      </c>
      <c r="G64" s="71">
        <v>34606</v>
      </c>
      <c r="H64" s="69">
        <v>300.89999999999998</v>
      </c>
      <c r="I64" s="70">
        <v>0</v>
      </c>
      <c r="J64" s="71">
        <v>34418</v>
      </c>
      <c r="K64" s="69">
        <v>300.91000000000003</v>
      </c>
      <c r="L64" s="70">
        <v>0.15</v>
      </c>
      <c r="M64" s="71">
        <v>34529</v>
      </c>
      <c r="N64" s="69">
        <v>1622.0329999999999</v>
      </c>
      <c r="O64" s="72">
        <v>51.434179820099999</v>
      </c>
      <c r="P64" s="65"/>
      <c r="Q64" s="65">
        <f t="shared" si="2"/>
        <v>3.4599999999999795</v>
      </c>
      <c r="R64" s="65">
        <f t="shared" si="1"/>
        <v>0.39999999999997726</v>
      </c>
      <c r="S64" s="65"/>
      <c r="T64" s="65"/>
      <c r="U64" s="65">
        <v>505</v>
      </c>
      <c r="V64" s="65">
        <v>0</v>
      </c>
      <c r="AS64" s="51"/>
      <c r="AT64" s="52"/>
    </row>
    <row r="65" spans="1:46" ht="18" customHeight="1">
      <c r="A65" s="68">
        <v>2520</v>
      </c>
      <c r="B65" s="69">
        <v>304.5</v>
      </c>
      <c r="C65" s="70">
        <v>662</v>
      </c>
      <c r="D65" s="71">
        <v>34601</v>
      </c>
      <c r="E65" s="69">
        <v>304.43</v>
      </c>
      <c r="F65" s="70">
        <v>640</v>
      </c>
      <c r="G65" s="71">
        <v>34601</v>
      </c>
      <c r="H65" s="69">
        <v>300.87</v>
      </c>
      <c r="I65" s="70">
        <v>0</v>
      </c>
      <c r="J65" s="71">
        <v>34424</v>
      </c>
      <c r="K65" s="69">
        <v>300.87</v>
      </c>
      <c r="L65" s="70">
        <v>0</v>
      </c>
      <c r="M65" s="71">
        <v>34420</v>
      </c>
      <c r="N65" s="69">
        <v>1925.6389999999999</v>
      </c>
      <c r="O65" s="72">
        <v>61.061434998299994</v>
      </c>
      <c r="P65" s="65"/>
      <c r="Q65" s="65">
        <f t="shared" si="2"/>
        <v>4</v>
      </c>
      <c r="R65" s="65">
        <f t="shared" si="1"/>
        <v>0.37000000000000455</v>
      </c>
      <c r="S65" s="65"/>
      <c r="T65" s="65"/>
      <c r="U65" s="65">
        <v>662</v>
      </c>
      <c r="V65" s="65">
        <v>0</v>
      </c>
      <c r="AS65" s="51"/>
      <c r="AT65" s="52"/>
    </row>
    <row r="66" spans="1:46" ht="18" customHeight="1">
      <c r="A66" s="68">
        <v>2521</v>
      </c>
      <c r="B66" s="69">
        <v>304.48</v>
      </c>
      <c r="C66" s="70">
        <v>569</v>
      </c>
      <c r="D66" s="71">
        <v>34520</v>
      </c>
      <c r="E66" s="69">
        <v>304.38</v>
      </c>
      <c r="F66" s="70">
        <v>552</v>
      </c>
      <c r="G66" s="71">
        <v>34520</v>
      </c>
      <c r="H66" s="69">
        <v>300.86</v>
      </c>
      <c r="I66" s="70">
        <v>0</v>
      </c>
      <c r="J66" s="71">
        <v>34459</v>
      </c>
      <c r="K66" s="69">
        <v>300.87</v>
      </c>
      <c r="L66" s="70">
        <v>0</v>
      </c>
      <c r="M66" s="71">
        <v>34459</v>
      </c>
      <c r="N66" s="69">
        <v>2801.645</v>
      </c>
      <c r="O66" s="72">
        <v>88.8393224565</v>
      </c>
      <c r="P66" s="65"/>
      <c r="Q66" s="65">
        <f t="shared" si="2"/>
        <v>3.9800000000000182</v>
      </c>
      <c r="R66" s="65">
        <f t="shared" si="1"/>
        <v>0.36000000000001364</v>
      </c>
      <c r="S66" s="65"/>
      <c r="T66" s="65"/>
      <c r="U66" s="65">
        <v>569</v>
      </c>
      <c r="V66" s="65">
        <v>0</v>
      </c>
      <c r="AS66" s="51"/>
      <c r="AT66" s="52"/>
    </row>
    <row r="67" spans="1:46" ht="18" customHeight="1">
      <c r="A67" s="68">
        <v>2522</v>
      </c>
      <c r="B67" s="69">
        <v>303.82</v>
      </c>
      <c r="C67" s="70">
        <v>461</v>
      </c>
      <c r="D67" s="71">
        <v>34618</v>
      </c>
      <c r="E67" s="69">
        <v>303.74</v>
      </c>
      <c r="F67" s="70">
        <v>445</v>
      </c>
      <c r="G67" s="71">
        <v>34618</v>
      </c>
      <c r="H67" s="69">
        <v>300.81</v>
      </c>
      <c r="I67" s="70">
        <v>0.2</v>
      </c>
      <c r="J67" s="71">
        <v>34451</v>
      </c>
      <c r="K67" s="69">
        <v>300.81</v>
      </c>
      <c r="L67" s="70">
        <v>0.2</v>
      </c>
      <c r="M67" s="71">
        <v>34451</v>
      </c>
      <c r="N67" s="69">
        <v>1080.4779999999998</v>
      </c>
      <c r="O67" s="72">
        <v>34.261633236599998</v>
      </c>
      <c r="P67" s="65"/>
      <c r="Q67" s="65">
        <f t="shared" si="2"/>
        <v>3.3199999999999932</v>
      </c>
      <c r="R67" s="65">
        <f t="shared" si="1"/>
        <v>0.31000000000000227</v>
      </c>
      <c r="S67" s="65"/>
      <c r="T67" s="65"/>
      <c r="U67" s="65">
        <v>461</v>
      </c>
      <c r="V67" s="65">
        <v>0.2</v>
      </c>
      <c r="AS67" s="51"/>
      <c r="AT67" s="52"/>
    </row>
    <row r="68" spans="1:46" ht="18" customHeight="1">
      <c r="A68" s="68">
        <v>2523</v>
      </c>
      <c r="B68" s="69">
        <v>304.05</v>
      </c>
      <c r="C68" s="70">
        <v>474</v>
      </c>
      <c r="D68" s="71">
        <v>34581</v>
      </c>
      <c r="E68" s="69">
        <v>304.02999999999997</v>
      </c>
      <c r="F68" s="70">
        <v>471</v>
      </c>
      <c r="G68" s="71">
        <v>34581</v>
      </c>
      <c r="H68" s="69">
        <v>300.57</v>
      </c>
      <c r="I68" s="70">
        <v>0</v>
      </c>
      <c r="J68" s="71">
        <v>34474</v>
      </c>
      <c r="K68" s="69">
        <v>300.57</v>
      </c>
      <c r="L68" s="70">
        <v>0</v>
      </c>
      <c r="M68" s="71">
        <v>34474</v>
      </c>
      <c r="N68" s="69">
        <v>1684.8239999999998</v>
      </c>
      <c r="O68" s="72">
        <v>53.425263592799993</v>
      </c>
      <c r="P68" s="65"/>
      <c r="Q68" s="65">
        <f t="shared" si="2"/>
        <v>3.5500000000000114</v>
      </c>
      <c r="R68" s="65">
        <f t="shared" si="1"/>
        <v>6.9999999999993179E-2</v>
      </c>
      <c r="S68" s="65"/>
      <c r="T68" s="65"/>
      <c r="U68" s="65">
        <v>474</v>
      </c>
      <c r="V68" s="65">
        <v>0</v>
      </c>
      <c r="AS68" s="51"/>
      <c r="AT68" s="52"/>
    </row>
    <row r="69" spans="1:46" ht="18" customHeight="1">
      <c r="A69" s="68">
        <v>2524</v>
      </c>
      <c r="B69" s="69">
        <v>304.48</v>
      </c>
      <c r="C69" s="70">
        <v>478</v>
      </c>
      <c r="D69" s="71">
        <v>34586</v>
      </c>
      <c r="E69" s="69">
        <v>304.35000000000002</v>
      </c>
      <c r="F69" s="70">
        <v>455</v>
      </c>
      <c r="G69" s="71">
        <v>34586</v>
      </c>
      <c r="H69" s="69">
        <v>300.83</v>
      </c>
      <c r="I69" s="86">
        <v>0.84</v>
      </c>
      <c r="J69" s="71">
        <v>37365</v>
      </c>
      <c r="K69" s="69">
        <v>300.45</v>
      </c>
      <c r="L69" s="70">
        <v>0</v>
      </c>
      <c r="M69" s="71">
        <v>34433</v>
      </c>
      <c r="N69" s="69">
        <v>2305.7019999999998</v>
      </c>
      <c r="O69" s="72">
        <v>73.113118709399998</v>
      </c>
      <c r="P69" s="65"/>
      <c r="Q69" s="65">
        <f t="shared" si="2"/>
        <v>3.9800000000000182</v>
      </c>
      <c r="R69" s="65">
        <f t="shared" si="1"/>
        <v>0.32999999999998408</v>
      </c>
      <c r="S69" s="65"/>
      <c r="T69" s="65"/>
      <c r="U69" s="65">
        <v>478</v>
      </c>
      <c r="V69" s="65">
        <v>0.84</v>
      </c>
      <c r="AS69" s="51"/>
      <c r="AT69" s="52"/>
    </row>
    <row r="70" spans="1:46" ht="18" customHeight="1">
      <c r="A70" s="68">
        <v>2525</v>
      </c>
      <c r="B70" s="69">
        <v>303.44</v>
      </c>
      <c r="C70" s="70">
        <v>238</v>
      </c>
      <c r="D70" s="71">
        <v>34606</v>
      </c>
      <c r="E70" s="69">
        <v>303.39999999999998</v>
      </c>
      <c r="F70" s="70">
        <v>232</v>
      </c>
      <c r="G70" s="71">
        <v>34606</v>
      </c>
      <c r="H70" s="69">
        <v>300.95</v>
      </c>
      <c r="I70" s="70">
        <v>0.75</v>
      </c>
      <c r="J70" s="71">
        <v>34424</v>
      </c>
      <c r="K70" s="69">
        <v>300.95999999999998</v>
      </c>
      <c r="L70" s="70">
        <v>0.8</v>
      </c>
      <c r="M70" s="71">
        <v>34424</v>
      </c>
      <c r="N70" s="69">
        <v>1081.2090000000001</v>
      </c>
      <c r="O70" s="72">
        <v>34.284813027300004</v>
      </c>
      <c r="P70" s="65"/>
      <c r="Q70" s="65">
        <f t="shared" si="2"/>
        <v>2.9399999999999977</v>
      </c>
      <c r="R70" s="65">
        <f t="shared" si="1"/>
        <v>0.44999999999998863</v>
      </c>
      <c r="S70" s="65"/>
      <c r="T70" s="65"/>
      <c r="U70" s="65">
        <v>238</v>
      </c>
      <c r="V70" s="65">
        <v>0.75</v>
      </c>
      <c r="AS70" s="51"/>
      <c r="AT70" s="52"/>
    </row>
    <row r="71" spans="1:46" ht="18" customHeight="1">
      <c r="A71" s="68">
        <v>2526</v>
      </c>
      <c r="B71" s="69">
        <v>304.64999999999998</v>
      </c>
      <c r="C71" s="70">
        <v>406</v>
      </c>
      <c r="D71" s="71">
        <v>34652</v>
      </c>
      <c r="E71" s="69">
        <v>304.63</v>
      </c>
      <c r="F71" s="70">
        <v>402</v>
      </c>
      <c r="G71" s="71">
        <v>34652</v>
      </c>
      <c r="H71" s="69">
        <v>300.77999999999997</v>
      </c>
      <c r="I71" s="70">
        <v>0.4</v>
      </c>
      <c r="J71" s="71">
        <v>34450</v>
      </c>
      <c r="K71" s="69">
        <v>300.77999999999997</v>
      </c>
      <c r="L71" s="70">
        <v>0.4</v>
      </c>
      <c r="M71" s="71">
        <v>34450</v>
      </c>
      <c r="N71" s="69">
        <v>1248.3979999999999</v>
      </c>
      <c r="O71" s="72">
        <v>39.586326060600001</v>
      </c>
      <c r="P71" s="65"/>
      <c r="Q71" s="65">
        <f t="shared" si="2"/>
        <v>4.1499999999999773</v>
      </c>
      <c r="R71" s="65">
        <f t="shared" si="1"/>
        <v>0.27999999999997272</v>
      </c>
      <c r="S71" s="65"/>
      <c r="T71" s="65"/>
      <c r="U71" s="65">
        <v>406</v>
      </c>
      <c r="V71" s="65">
        <v>0.4</v>
      </c>
      <c r="AS71" s="51"/>
      <c r="AT71" s="52"/>
    </row>
    <row r="72" spans="1:46" ht="18" customHeight="1">
      <c r="A72" s="68">
        <v>2527</v>
      </c>
      <c r="B72" s="69">
        <v>303.72000000000003</v>
      </c>
      <c r="C72" s="70">
        <v>313.39999999999998</v>
      </c>
      <c r="D72" s="71">
        <v>34583</v>
      </c>
      <c r="E72" s="69">
        <v>303.63</v>
      </c>
      <c r="F72" s="70">
        <v>298.10000000000002</v>
      </c>
      <c r="G72" s="71">
        <v>34583</v>
      </c>
      <c r="H72" s="69">
        <v>300.95</v>
      </c>
      <c r="I72" s="70">
        <v>0.5</v>
      </c>
      <c r="J72" s="71">
        <v>34426</v>
      </c>
      <c r="K72" s="69">
        <v>300.95999999999998</v>
      </c>
      <c r="L72" s="70">
        <v>0.6</v>
      </c>
      <c r="M72" s="71">
        <v>34426</v>
      </c>
      <c r="N72" s="69">
        <v>1409.54</v>
      </c>
      <c r="O72" s="72">
        <v>44.696090538</v>
      </c>
      <c r="P72" s="65"/>
      <c r="Q72" s="65">
        <f t="shared" si="2"/>
        <v>3.2200000000000273</v>
      </c>
      <c r="R72" s="65">
        <f t="shared" si="1"/>
        <v>0.44999999999998863</v>
      </c>
      <c r="S72" s="65"/>
      <c r="T72" s="65"/>
      <c r="U72" s="65">
        <v>313.39999999999998</v>
      </c>
      <c r="V72" s="65">
        <v>0.5</v>
      </c>
      <c r="AS72" s="51"/>
      <c r="AT72" s="52"/>
    </row>
    <row r="73" spans="1:46" ht="18" customHeight="1">
      <c r="A73" s="68">
        <v>2528</v>
      </c>
      <c r="B73" s="69">
        <v>303.95999999999998</v>
      </c>
      <c r="C73" s="70">
        <v>332.8</v>
      </c>
      <c r="D73" s="71">
        <v>34593</v>
      </c>
      <c r="E73" s="69">
        <v>303.92</v>
      </c>
      <c r="F73" s="70">
        <v>327.60000000000002</v>
      </c>
      <c r="G73" s="71">
        <v>34593</v>
      </c>
      <c r="H73" s="69">
        <v>301.39999999999998</v>
      </c>
      <c r="I73" s="70">
        <v>0.5</v>
      </c>
      <c r="J73" s="71">
        <v>34435</v>
      </c>
      <c r="K73" s="69">
        <v>301.39999999999998</v>
      </c>
      <c r="L73" s="70">
        <v>0.5</v>
      </c>
      <c r="M73" s="71">
        <v>34436</v>
      </c>
      <c r="N73" s="69">
        <v>1398.9769999999996</v>
      </c>
      <c r="O73" s="72">
        <v>44.361140976899989</v>
      </c>
      <c r="P73" s="65"/>
      <c r="Q73" s="65">
        <f t="shared" si="2"/>
        <v>3.4599999999999795</v>
      </c>
      <c r="R73" s="65">
        <f t="shared" si="1"/>
        <v>0.89999999999997726</v>
      </c>
      <c r="S73" s="65"/>
      <c r="T73" s="65"/>
      <c r="U73" s="65">
        <v>332.8</v>
      </c>
      <c r="V73" s="65">
        <v>0.5</v>
      </c>
      <c r="AS73" s="51"/>
      <c r="AT73" s="52"/>
    </row>
    <row r="74" spans="1:46" ht="18" customHeight="1">
      <c r="A74" s="68">
        <v>2529</v>
      </c>
      <c r="B74" s="69">
        <v>303.97000000000003</v>
      </c>
      <c r="C74" s="70">
        <v>334</v>
      </c>
      <c r="D74" s="71">
        <v>34586</v>
      </c>
      <c r="E74" s="69">
        <v>303.86</v>
      </c>
      <c r="F74" s="70">
        <v>320</v>
      </c>
      <c r="G74" s="71">
        <v>34586</v>
      </c>
      <c r="H74" s="69">
        <v>300.60000000000002</v>
      </c>
      <c r="I74" s="86">
        <v>0.54</v>
      </c>
      <c r="J74" s="71">
        <v>37335</v>
      </c>
      <c r="K74" s="69">
        <v>301.43</v>
      </c>
      <c r="L74" s="70">
        <v>5.29</v>
      </c>
      <c r="M74" s="71">
        <v>34407</v>
      </c>
      <c r="N74" s="69">
        <v>1285.8559999999998</v>
      </c>
      <c r="O74" s="72">
        <v>40.774108003199991</v>
      </c>
      <c r="P74" s="65"/>
      <c r="Q74" s="65">
        <f t="shared" si="2"/>
        <v>3.4700000000000273</v>
      </c>
      <c r="R74" s="65">
        <f t="shared" si="1"/>
        <v>0.10000000000002274</v>
      </c>
      <c r="S74" s="65"/>
      <c r="T74" s="65"/>
      <c r="U74" s="65">
        <v>334</v>
      </c>
      <c r="V74" s="65">
        <v>0.54</v>
      </c>
      <c r="AS74" s="51"/>
      <c r="AT74" s="52"/>
    </row>
    <row r="75" spans="1:46" ht="18" customHeight="1">
      <c r="A75" s="68">
        <v>2530</v>
      </c>
      <c r="B75" s="69">
        <v>305.02999999999997</v>
      </c>
      <c r="C75" s="70">
        <v>589.5</v>
      </c>
      <c r="D75" s="71">
        <v>34571</v>
      </c>
      <c r="E75" s="69">
        <v>304.86</v>
      </c>
      <c r="F75" s="70">
        <v>546.79999999999995</v>
      </c>
      <c r="G75" s="71">
        <v>34571</v>
      </c>
      <c r="H75" s="69">
        <v>301.39</v>
      </c>
      <c r="I75" s="70">
        <v>3.4</v>
      </c>
      <c r="J75" s="71">
        <v>34429</v>
      </c>
      <c r="K75" s="69">
        <v>301.39999999999998</v>
      </c>
      <c r="L75" s="70">
        <v>4</v>
      </c>
      <c r="M75" s="71">
        <v>34429</v>
      </c>
      <c r="N75" s="69">
        <v>1209.3009999999999</v>
      </c>
      <c r="O75" s="72">
        <v>38.346571919699997</v>
      </c>
      <c r="P75" s="65"/>
      <c r="Q75" s="65">
        <f t="shared" si="2"/>
        <v>4.5299999999999727</v>
      </c>
      <c r="R75" s="65">
        <f t="shared" si="1"/>
        <v>0.88999999999998636</v>
      </c>
      <c r="S75" s="65"/>
      <c r="T75" s="65"/>
      <c r="U75" s="65">
        <v>589.5</v>
      </c>
      <c r="V75" s="65">
        <v>3.4</v>
      </c>
      <c r="AS75" s="51"/>
      <c r="AT75" s="52"/>
    </row>
    <row r="76" spans="1:46" ht="18" customHeight="1">
      <c r="A76" s="74">
        <v>2531</v>
      </c>
      <c r="B76" s="75">
        <v>303.58</v>
      </c>
      <c r="C76" s="76">
        <v>319.8</v>
      </c>
      <c r="D76" s="77">
        <v>34493</v>
      </c>
      <c r="E76" s="75">
        <v>303.48</v>
      </c>
      <c r="F76" s="76">
        <v>303.8</v>
      </c>
      <c r="G76" s="77">
        <v>34493</v>
      </c>
      <c r="H76" s="75">
        <v>301.32</v>
      </c>
      <c r="I76" s="76">
        <v>1</v>
      </c>
      <c r="J76" s="77">
        <v>34402</v>
      </c>
      <c r="K76" s="75">
        <v>301.32</v>
      </c>
      <c r="L76" s="76">
        <v>1</v>
      </c>
      <c r="M76" s="77">
        <v>34402</v>
      </c>
      <c r="N76" s="75">
        <v>1620.309</v>
      </c>
      <c r="O76" s="78">
        <v>51.379512297299996</v>
      </c>
      <c r="P76" s="65"/>
      <c r="Q76" s="65">
        <f t="shared" si="2"/>
        <v>3.0799999999999841</v>
      </c>
      <c r="R76" s="65">
        <f t="shared" si="1"/>
        <v>0.81999999999999318</v>
      </c>
      <c r="S76" s="65"/>
      <c r="T76" s="65"/>
      <c r="U76" s="65">
        <v>319.8</v>
      </c>
      <c r="V76" s="65">
        <v>1</v>
      </c>
      <c r="AS76" s="51"/>
      <c r="AT76" s="52"/>
    </row>
    <row r="77" spans="1:46" ht="18" customHeight="1">
      <c r="A77" s="68">
        <v>2532</v>
      </c>
      <c r="B77" s="69">
        <v>303.02999999999997</v>
      </c>
      <c r="C77" s="70">
        <v>227.8</v>
      </c>
      <c r="D77" s="71">
        <v>34604</v>
      </c>
      <c r="E77" s="69">
        <v>302.97000000000003</v>
      </c>
      <c r="F77" s="70">
        <v>218.2</v>
      </c>
      <c r="G77" s="71">
        <v>34604</v>
      </c>
      <c r="H77" s="69">
        <v>301.33999999999997</v>
      </c>
      <c r="I77" s="70">
        <v>2.4</v>
      </c>
      <c r="J77" s="71">
        <v>34424</v>
      </c>
      <c r="K77" s="69">
        <v>301.33999999999997</v>
      </c>
      <c r="L77" s="70">
        <v>2.4</v>
      </c>
      <c r="M77" s="71">
        <v>34424</v>
      </c>
      <c r="N77" s="69">
        <v>1286.4349999999999</v>
      </c>
      <c r="O77" s="72">
        <v>40.792467919500005</v>
      </c>
      <c r="P77" s="65"/>
      <c r="Q77" s="65">
        <f t="shared" si="2"/>
        <v>2.5299999999999727</v>
      </c>
      <c r="R77" s="65">
        <f t="shared" si="1"/>
        <v>0.83999999999997499</v>
      </c>
      <c r="S77" s="65"/>
      <c r="T77" s="65"/>
      <c r="U77" s="65">
        <v>227.8</v>
      </c>
      <c r="V77" s="65">
        <v>2.4</v>
      </c>
      <c r="AS77" s="51"/>
      <c r="AT77" s="52"/>
    </row>
    <row r="78" spans="1:46" ht="18" customHeight="1">
      <c r="A78" s="68">
        <v>2533</v>
      </c>
      <c r="B78" s="69">
        <v>302.5</v>
      </c>
      <c r="C78" s="70">
        <v>149</v>
      </c>
      <c r="D78" s="71">
        <v>34577</v>
      </c>
      <c r="E78" s="69">
        <v>302.43</v>
      </c>
      <c r="F78" s="70">
        <v>139.19999999999999</v>
      </c>
      <c r="G78" s="71">
        <v>34577</v>
      </c>
      <c r="H78" s="69">
        <v>301.29000000000002</v>
      </c>
      <c r="I78" s="70">
        <v>6.15</v>
      </c>
      <c r="J78" s="71">
        <v>34418</v>
      </c>
      <c r="K78" s="69">
        <v>301.29000000000002</v>
      </c>
      <c r="L78" s="70">
        <v>6.15</v>
      </c>
      <c r="M78" s="71">
        <v>34419</v>
      </c>
      <c r="N78" s="69">
        <v>1068.68</v>
      </c>
      <c r="O78" s="72">
        <v>33.887522195999999</v>
      </c>
      <c r="P78" s="65"/>
      <c r="Q78" s="65">
        <f t="shared" si="2"/>
        <v>2</v>
      </c>
      <c r="R78" s="65">
        <f t="shared" si="1"/>
        <v>0.79000000000002046</v>
      </c>
      <c r="S78" s="65"/>
      <c r="T78" s="65"/>
      <c r="U78" s="65">
        <v>149</v>
      </c>
      <c r="V78" s="65">
        <v>6.15</v>
      </c>
      <c r="AS78" s="51"/>
      <c r="AT78" s="52"/>
    </row>
    <row r="79" spans="1:46" ht="18" customHeight="1">
      <c r="A79" s="68">
        <v>2534</v>
      </c>
      <c r="B79" s="69">
        <v>302.95</v>
      </c>
      <c r="C79" s="70">
        <v>191.5</v>
      </c>
      <c r="D79" s="71">
        <v>34585</v>
      </c>
      <c r="E79" s="69">
        <v>302.83999999999997</v>
      </c>
      <c r="F79" s="70">
        <v>168</v>
      </c>
      <c r="G79" s="71">
        <v>34585</v>
      </c>
      <c r="H79" s="69">
        <v>301.23</v>
      </c>
      <c r="I79" s="70">
        <v>2.06</v>
      </c>
      <c r="J79" s="71">
        <v>34521</v>
      </c>
      <c r="K79" s="69">
        <v>301.23</v>
      </c>
      <c r="L79" s="70">
        <v>2.06</v>
      </c>
      <c r="M79" s="71">
        <v>34521</v>
      </c>
      <c r="N79" s="87">
        <v>740.61</v>
      </c>
      <c r="O79" s="82">
        <v>23.484520917000001</v>
      </c>
      <c r="P79" s="65"/>
      <c r="Q79" s="65">
        <f t="shared" si="2"/>
        <v>2.4499999999999886</v>
      </c>
      <c r="R79" s="65">
        <f t="shared" si="1"/>
        <v>0.73000000000001819</v>
      </c>
      <c r="S79" s="65"/>
      <c r="T79" s="65"/>
      <c r="U79" s="65">
        <v>191.5</v>
      </c>
      <c r="V79" s="65">
        <v>2.06</v>
      </c>
      <c r="AS79" s="51"/>
      <c r="AT79" s="52"/>
    </row>
    <row r="80" spans="1:46" ht="18" customHeight="1">
      <c r="A80" s="68">
        <v>2535</v>
      </c>
      <c r="B80" s="69">
        <v>302.63</v>
      </c>
      <c r="C80" s="70">
        <v>177.8</v>
      </c>
      <c r="D80" s="71">
        <v>34600</v>
      </c>
      <c r="E80" s="69">
        <v>302.52999999999997</v>
      </c>
      <c r="F80" s="70">
        <v>151.80000000000001</v>
      </c>
      <c r="G80" s="71">
        <v>34600</v>
      </c>
      <c r="H80" s="69">
        <v>301.38</v>
      </c>
      <c r="I80" s="70">
        <v>2.56</v>
      </c>
      <c r="J80" s="71">
        <v>34490</v>
      </c>
      <c r="K80" s="69">
        <v>301.39</v>
      </c>
      <c r="L80" s="70">
        <v>2.68</v>
      </c>
      <c r="M80" s="71">
        <v>34492</v>
      </c>
      <c r="N80" s="69">
        <v>734.17</v>
      </c>
      <c r="O80" s="72">
        <v>23.280310448999998</v>
      </c>
      <c r="P80" s="65"/>
      <c r="Q80" s="65">
        <f t="shared" si="2"/>
        <v>2.1299999999999955</v>
      </c>
      <c r="R80" s="65">
        <f t="shared" si="1"/>
        <v>0.87999999999999545</v>
      </c>
      <c r="S80" s="65"/>
      <c r="T80" s="65"/>
      <c r="U80" s="65">
        <v>177.8</v>
      </c>
      <c r="V80" s="65">
        <v>2.56</v>
      </c>
      <c r="AS80" s="51"/>
      <c r="AT80" s="52"/>
    </row>
    <row r="81" spans="1:46" ht="18" customHeight="1">
      <c r="A81" s="68">
        <v>2536</v>
      </c>
      <c r="B81" s="69">
        <v>302.69</v>
      </c>
      <c r="C81" s="70">
        <v>168</v>
      </c>
      <c r="D81" s="71">
        <v>34589</v>
      </c>
      <c r="E81" s="69">
        <v>302.67</v>
      </c>
      <c r="F81" s="70">
        <v>164</v>
      </c>
      <c r="G81" s="71">
        <v>34589</v>
      </c>
      <c r="H81" s="69">
        <v>301.32</v>
      </c>
      <c r="I81" s="70">
        <v>1.24</v>
      </c>
      <c r="J81" s="71">
        <v>34396</v>
      </c>
      <c r="K81" s="69">
        <v>301.32</v>
      </c>
      <c r="L81" s="70">
        <v>1.24</v>
      </c>
      <c r="M81" s="71">
        <v>34397</v>
      </c>
      <c r="N81" s="69">
        <v>678.62</v>
      </c>
      <c r="O81" s="72">
        <v>21.518836614000001</v>
      </c>
      <c r="P81" s="65"/>
      <c r="Q81" s="65">
        <f t="shared" si="2"/>
        <v>2.1899999999999977</v>
      </c>
      <c r="R81" s="65">
        <f t="shared" si="1"/>
        <v>0.81999999999999318</v>
      </c>
      <c r="S81" s="65"/>
      <c r="T81" s="65"/>
      <c r="U81" s="65">
        <v>168</v>
      </c>
      <c r="V81" s="65">
        <v>1.24</v>
      </c>
      <c r="AS81" s="51"/>
      <c r="AT81" s="52"/>
    </row>
    <row r="82" spans="1:46" ht="18" customHeight="1">
      <c r="A82" s="68">
        <v>2537</v>
      </c>
      <c r="B82" s="69">
        <v>304.93</v>
      </c>
      <c r="C82" s="70">
        <v>525.4</v>
      </c>
      <c r="D82" s="71">
        <v>34933</v>
      </c>
      <c r="E82" s="69">
        <v>304.83999999999997</v>
      </c>
      <c r="F82" s="70">
        <v>509.2</v>
      </c>
      <c r="G82" s="71">
        <v>34933</v>
      </c>
      <c r="H82" s="69">
        <v>301.47000000000003</v>
      </c>
      <c r="I82" s="70">
        <v>6.46</v>
      </c>
      <c r="J82" s="71">
        <v>34816</v>
      </c>
      <c r="K82" s="69">
        <v>301.47000000000003</v>
      </c>
      <c r="L82" s="70">
        <v>6.46</v>
      </c>
      <c r="M82" s="71">
        <v>34816</v>
      </c>
      <c r="N82" s="69">
        <v>2330.35</v>
      </c>
      <c r="O82" s="72">
        <v>73.900000000000006</v>
      </c>
      <c r="P82" s="65"/>
      <c r="Q82" s="65">
        <f t="shared" si="2"/>
        <v>4.4300000000000068</v>
      </c>
      <c r="R82" s="65">
        <f t="shared" si="1"/>
        <v>0.97000000000002728</v>
      </c>
      <c r="S82" s="65"/>
      <c r="T82" s="65"/>
      <c r="U82" s="65">
        <v>525.4</v>
      </c>
      <c r="V82" s="65">
        <v>6.46</v>
      </c>
      <c r="AS82" s="51"/>
      <c r="AT82" s="52"/>
    </row>
    <row r="83" spans="1:46" ht="18" customHeight="1">
      <c r="A83" s="68">
        <v>2538</v>
      </c>
      <c r="B83" s="69">
        <f>4.27+300.5</f>
        <v>304.77</v>
      </c>
      <c r="C83" s="70">
        <v>504.6</v>
      </c>
      <c r="D83" s="71">
        <v>34913</v>
      </c>
      <c r="E83" s="69">
        <v>304.56</v>
      </c>
      <c r="F83" s="70">
        <v>466.8</v>
      </c>
      <c r="G83" s="71">
        <v>34584</v>
      </c>
      <c r="H83" s="69">
        <v>301.51</v>
      </c>
      <c r="I83" s="70">
        <v>7.55</v>
      </c>
      <c r="J83" s="71">
        <v>36239</v>
      </c>
      <c r="K83" s="69">
        <v>301.52</v>
      </c>
      <c r="L83" s="70">
        <v>8.25</v>
      </c>
      <c r="M83" s="71">
        <v>34414</v>
      </c>
      <c r="N83" s="69">
        <v>2096.16</v>
      </c>
      <c r="O83" s="72">
        <v>66.290000000000006</v>
      </c>
      <c r="P83" s="65"/>
      <c r="Q83" s="65">
        <f t="shared" si="2"/>
        <v>4.2699999999999818</v>
      </c>
      <c r="R83" s="65">
        <f t="shared" si="1"/>
        <v>1.0099999999999909</v>
      </c>
      <c r="S83" s="65"/>
      <c r="T83" s="65"/>
      <c r="U83" s="65">
        <v>504.6</v>
      </c>
      <c r="V83" s="65">
        <v>7.55</v>
      </c>
      <c r="AS83" s="51"/>
      <c r="AT83" s="52"/>
    </row>
    <row r="84" spans="1:46" ht="18" customHeight="1">
      <c r="A84" s="68">
        <v>2539</v>
      </c>
      <c r="B84" s="69">
        <v>304</v>
      </c>
      <c r="C84" s="70">
        <v>364</v>
      </c>
      <c r="D84" s="71">
        <v>34581</v>
      </c>
      <c r="E84" s="69">
        <v>303.86</v>
      </c>
      <c r="F84" s="70">
        <v>341.6</v>
      </c>
      <c r="G84" s="71">
        <v>34582</v>
      </c>
      <c r="H84" s="69">
        <v>301.47000000000003</v>
      </c>
      <c r="I84" s="70">
        <v>6.81</v>
      </c>
      <c r="J84" s="71">
        <v>36217</v>
      </c>
      <c r="K84" s="69">
        <v>301.47000000000003</v>
      </c>
      <c r="L84" s="70">
        <v>6.81</v>
      </c>
      <c r="M84" s="71">
        <v>34391</v>
      </c>
      <c r="N84" s="69">
        <v>1395.575</v>
      </c>
      <c r="O84" s="96">
        <f>+((N84*1000000)/(60*60*24*365))</f>
        <v>44.253392947742263</v>
      </c>
      <c r="P84" s="65"/>
      <c r="Q84" s="65">
        <f t="shared" si="2"/>
        <v>3.5</v>
      </c>
      <c r="R84" s="65">
        <f t="shared" si="1"/>
        <v>0.97000000000002728</v>
      </c>
      <c r="S84" s="65"/>
      <c r="T84" s="65"/>
      <c r="U84" s="65">
        <v>364</v>
      </c>
      <c r="V84" s="65">
        <v>6.81</v>
      </c>
      <c r="AS84" s="51"/>
      <c r="AT84" s="52"/>
    </row>
    <row r="85" spans="1:46" ht="18" customHeight="1">
      <c r="A85" s="68">
        <v>2540</v>
      </c>
      <c r="B85" s="69">
        <v>303.51</v>
      </c>
      <c r="C85" s="70">
        <v>292.7</v>
      </c>
      <c r="D85" s="71">
        <v>36068</v>
      </c>
      <c r="E85" s="69">
        <v>303.38</v>
      </c>
      <c r="F85" s="52">
        <v>270.60000000000002</v>
      </c>
      <c r="G85" s="71">
        <v>36068</v>
      </c>
      <c r="H85" s="69">
        <v>301.42</v>
      </c>
      <c r="I85" s="70">
        <v>3.5</v>
      </c>
      <c r="J85" s="71">
        <v>36216</v>
      </c>
      <c r="K85" s="69">
        <v>301.42</v>
      </c>
      <c r="L85" s="70">
        <v>3.5</v>
      </c>
      <c r="M85" s="71">
        <v>34391</v>
      </c>
      <c r="N85" s="69">
        <v>985.99699999999996</v>
      </c>
      <c r="O85" s="96">
        <f>+((N85*1000000)/(60*60*24*365))</f>
        <v>31.265759766615933</v>
      </c>
      <c r="P85" s="65"/>
      <c r="Q85" s="65">
        <f t="shared" si="2"/>
        <v>3.0099999999999909</v>
      </c>
      <c r="R85" s="65">
        <f t="shared" si="1"/>
        <v>0.92000000000001592</v>
      </c>
      <c r="S85" s="65"/>
      <c r="T85" s="65"/>
      <c r="U85" s="65">
        <v>292.7</v>
      </c>
      <c r="V85" s="65">
        <v>3.5</v>
      </c>
      <c r="AS85" s="51"/>
      <c r="AT85" s="52"/>
    </row>
    <row r="86" spans="1:46" ht="18" customHeight="1">
      <c r="A86" s="68">
        <v>2541</v>
      </c>
      <c r="B86" s="69">
        <v>302.66000000000003</v>
      </c>
      <c r="C86" s="70">
        <v>152</v>
      </c>
      <c r="D86" s="71">
        <v>34585</v>
      </c>
      <c r="E86" s="69">
        <v>302.64999999999998</v>
      </c>
      <c r="F86" s="52">
        <v>150</v>
      </c>
      <c r="G86" s="71">
        <v>36047</v>
      </c>
      <c r="H86" s="69">
        <v>301.45999999999998</v>
      </c>
      <c r="I86" s="70">
        <v>1.1200000000000001</v>
      </c>
      <c r="J86" s="71">
        <v>36251</v>
      </c>
      <c r="K86" s="69">
        <v>301.45999999999998</v>
      </c>
      <c r="L86" s="70">
        <v>1.1200000000000001</v>
      </c>
      <c r="M86" s="71">
        <v>34345</v>
      </c>
      <c r="N86" s="69">
        <v>487.48</v>
      </c>
      <c r="O86" s="72">
        <v>15.47</v>
      </c>
      <c r="P86" s="65"/>
      <c r="Q86" s="65">
        <f t="shared" si="2"/>
        <v>2.160000000000025</v>
      </c>
      <c r="R86" s="65">
        <f t="shared" si="1"/>
        <v>0.95999999999997954</v>
      </c>
      <c r="S86" s="65"/>
      <c r="T86" s="65"/>
      <c r="U86" s="65">
        <v>152</v>
      </c>
      <c r="V86" s="65">
        <v>1.1200000000000001</v>
      </c>
      <c r="AS86" s="51"/>
      <c r="AT86" s="52"/>
    </row>
    <row r="87" spans="1:46" ht="18" customHeight="1">
      <c r="A87" s="68">
        <v>2542</v>
      </c>
      <c r="B87" s="69">
        <v>303</v>
      </c>
      <c r="C87" s="70">
        <v>184</v>
      </c>
      <c r="D87" s="71">
        <v>37521</v>
      </c>
      <c r="E87" s="69">
        <v>302.95999999999998</v>
      </c>
      <c r="F87" s="52">
        <v>177.6</v>
      </c>
      <c r="G87" s="71">
        <v>37522</v>
      </c>
      <c r="H87" s="69">
        <v>301.60000000000002</v>
      </c>
      <c r="I87" s="70">
        <v>3</v>
      </c>
      <c r="J87" s="71">
        <v>37328</v>
      </c>
      <c r="K87" s="69">
        <v>301.60000000000002</v>
      </c>
      <c r="L87" s="70">
        <v>3</v>
      </c>
      <c r="M87" s="71">
        <v>37329</v>
      </c>
      <c r="N87" s="69">
        <v>980.97</v>
      </c>
      <c r="O87" s="72">
        <v>31.02</v>
      </c>
      <c r="P87" s="73"/>
      <c r="Q87" s="65">
        <f t="shared" si="2"/>
        <v>2.5</v>
      </c>
      <c r="R87" s="65">
        <f t="shared" si="1"/>
        <v>1.1000000000000227</v>
      </c>
      <c r="S87" s="67"/>
      <c r="T87" s="67"/>
      <c r="U87" s="65">
        <v>184</v>
      </c>
      <c r="V87" s="65">
        <v>3</v>
      </c>
      <c r="AS87" s="51"/>
      <c r="AT87" s="52"/>
    </row>
    <row r="88" spans="1:46" ht="18" customHeight="1">
      <c r="A88" s="68">
        <v>2543</v>
      </c>
      <c r="B88" s="69">
        <v>302.7</v>
      </c>
      <c r="C88" s="70">
        <v>154</v>
      </c>
      <c r="D88" s="71">
        <v>37479</v>
      </c>
      <c r="E88" s="69">
        <v>302.67</v>
      </c>
      <c r="F88" s="52">
        <v>148.6</v>
      </c>
      <c r="G88" s="71">
        <v>37479</v>
      </c>
      <c r="H88" s="69">
        <v>301.60000000000002</v>
      </c>
      <c r="I88" s="70">
        <v>3</v>
      </c>
      <c r="J88" s="71">
        <v>37316</v>
      </c>
      <c r="K88" s="69">
        <v>301.61</v>
      </c>
      <c r="L88" s="70">
        <v>3.33</v>
      </c>
      <c r="M88" s="71">
        <v>37316</v>
      </c>
      <c r="N88" s="69">
        <v>1212.52</v>
      </c>
      <c r="O88" s="72">
        <v>38.450000000000003</v>
      </c>
      <c r="P88" s="65"/>
      <c r="Q88" s="65">
        <f t="shared" si="2"/>
        <v>2.1999999999999886</v>
      </c>
      <c r="R88" s="65">
        <f t="shared" si="1"/>
        <v>1.1000000000000227</v>
      </c>
      <c r="S88" s="67"/>
      <c r="T88" s="67"/>
      <c r="U88" s="65">
        <v>154</v>
      </c>
      <c r="V88" s="65">
        <v>3</v>
      </c>
      <c r="AS88" s="51"/>
      <c r="AT88" s="52"/>
    </row>
    <row r="89" spans="1:46" ht="18" customHeight="1">
      <c r="A89" s="68">
        <v>2544</v>
      </c>
      <c r="B89" s="69">
        <v>304.68</v>
      </c>
      <c r="C89" s="70">
        <v>496</v>
      </c>
      <c r="D89" s="71">
        <v>37482</v>
      </c>
      <c r="E89" s="69">
        <v>304.42</v>
      </c>
      <c r="F89" s="52">
        <v>450.8</v>
      </c>
      <c r="G89" s="71">
        <v>37481</v>
      </c>
      <c r="H89" s="69">
        <v>301.58</v>
      </c>
      <c r="I89" s="70">
        <v>4.16</v>
      </c>
      <c r="J89" s="71">
        <v>37329</v>
      </c>
      <c r="K89" s="69">
        <v>301.58</v>
      </c>
      <c r="L89" s="70">
        <v>4.16</v>
      </c>
      <c r="M89" s="71">
        <v>37329</v>
      </c>
      <c r="N89" s="69">
        <v>1392.27</v>
      </c>
      <c r="O89" s="72">
        <v>44.15</v>
      </c>
      <c r="P89" s="83"/>
      <c r="Q89" s="65">
        <f t="shared" si="2"/>
        <v>4.1800000000000068</v>
      </c>
      <c r="R89" s="65">
        <f t="shared" si="1"/>
        <v>1.0799999999999841</v>
      </c>
      <c r="S89" s="67"/>
      <c r="T89" s="67"/>
      <c r="U89" s="65">
        <v>496</v>
      </c>
      <c r="V89" s="65">
        <v>4.16</v>
      </c>
      <c r="AS89" s="51"/>
      <c r="AT89" s="52"/>
    </row>
    <row r="90" spans="1:46" ht="18" customHeight="1">
      <c r="A90" s="68">
        <v>2545</v>
      </c>
      <c r="B90" s="69">
        <v>304.23</v>
      </c>
      <c r="C90" s="70">
        <v>384.1</v>
      </c>
      <c r="D90" s="71">
        <v>37509</v>
      </c>
      <c r="E90" s="69">
        <v>304.2</v>
      </c>
      <c r="F90" s="52">
        <v>379</v>
      </c>
      <c r="G90" s="71">
        <v>37509</v>
      </c>
      <c r="H90" s="69">
        <v>301.64999999999998</v>
      </c>
      <c r="I90" s="70">
        <v>7.53</v>
      </c>
      <c r="J90" s="71">
        <v>37377</v>
      </c>
      <c r="K90" s="69">
        <v>301.67</v>
      </c>
      <c r="L90" s="70">
        <v>7.53</v>
      </c>
      <c r="M90" s="71">
        <v>37377</v>
      </c>
      <c r="N90" s="70">
        <v>1847.4929999999999</v>
      </c>
      <c r="O90" s="82">
        <f t="shared" ref="O90:O104" si="3">+N90*0.0317097</f>
        <v>58.5834487821</v>
      </c>
      <c r="P90" s="83"/>
      <c r="Q90" s="65">
        <f t="shared" si="2"/>
        <v>3.7300000000000182</v>
      </c>
      <c r="R90" s="65">
        <f t="shared" si="1"/>
        <v>1.1499999999999773</v>
      </c>
      <c r="S90" s="67"/>
      <c r="T90" s="67"/>
      <c r="U90" s="65">
        <v>384.1</v>
      </c>
      <c r="V90" s="65">
        <v>7.53</v>
      </c>
      <c r="AS90" s="51"/>
      <c r="AT90" s="88"/>
    </row>
    <row r="91" spans="1:46" ht="18" customHeight="1">
      <c r="A91" s="68">
        <v>2546</v>
      </c>
      <c r="B91" s="69">
        <v>304.2</v>
      </c>
      <c r="C91" s="70">
        <v>420</v>
      </c>
      <c r="D91" s="71">
        <v>38243</v>
      </c>
      <c r="E91" s="69">
        <v>304.17</v>
      </c>
      <c r="F91" s="52">
        <v>414</v>
      </c>
      <c r="G91" s="71">
        <v>38243</v>
      </c>
      <c r="H91" s="69">
        <v>301.60000000000002</v>
      </c>
      <c r="I91" s="70">
        <v>2.5</v>
      </c>
      <c r="J91" s="71">
        <v>237152</v>
      </c>
      <c r="K91" s="69">
        <v>301.60000000000002</v>
      </c>
      <c r="L91" s="70">
        <v>2.5</v>
      </c>
      <c r="M91" s="71">
        <v>38064</v>
      </c>
      <c r="N91" s="69">
        <v>980.37199999999996</v>
      </c>
      <c r="O91" s="82">
        <f t="shared" si="3"/>
        <v>31.087302008399998</v>
      </c>
      <c r="P91" s="83"/>
      <c r="Q91" s="65">
        <f t="shared" si="2"/>
        <v>3.6999999999999886</v>
      </c>
      <c r="R91" s="65">
        <f t="shared" si="1"/>
        <v>1.1000000000000227</v>
      </c>
      <c r="S91" s="67"/>
      <c r="T91" s="67"/>
      <c r="U91" s="65">
        <v>420</v>
      </c>
      <c r="V91" s="65">
        <v>2.5</v>
      </c>
      <c r="AS91" s="51"/>
      <c r="AT91" s="52"/>
    </row>
    <row r="92" spans="1:46" ht="18" customHeight="1">
      <c r="A92" s="68">
        <v>2547</v>
      </c>
      <c r="B92" s="69">
        <v>304.2</v>
      </c>
      <c r="C92" s="70">
        <v>467</v>
      </c>
      <c r="D92" s="71">
        <v>38246</v>
      </c>
      <c r="E92" s="69">
        <v>304.14999999999998</v>
      </c>
      <c r="F92" s="52">
        <v>455.5</v>
      </c>
      <c r="G92" s="89">
        <v>38247</v>
      </c>
      <c r="H92" s="69">
        <v>301.54000000000002</v>
      </c>
      <c r="I92" s="70">
        <v>1.84</v>
      </c>
      <c r="J92" s="71">
        <v>236430</v>
      </c>
      <c r="K92" s="69">
        <v>301.56</v>
      </c>
      <c r="L92" s="70">
        <v>1.92</v>
      </c>
      <c r="M92" s="71">
        <v>236431</v>
      </c>
      <c r="N92" s="69">
        <v>1811.0269439999997</v>
      </c>
      <c r="O92" s="82">
        <f t="shared" si="3"/>
        <v>57.427121086156795</v>
      </c>
      <c r="P92" s="84"/>
      <c r="Q92" s="65">
        <f t="shared" si="2"/>
        <v>3.6999999999999886</v>
      </c>
      <c r="R92" s="65">
        <f t="shared" si="1"/>
        <v>1.0400000000000205</v>
      </c>
      <c r="S92" s="67"/>
      <c r="T92" s="67"/>
      <c r="U92" s="65">
        <v>467</v>
      </c>
      <c r="V92" s="65">
        <v>1.84</v>
      </c>
      <c r="AS92" s="51"/>
      <c r="AT92" s="52"/>
    </row>
    <row r="93" spans="1:46" ht="18" customHeight="1">
      <c r="A93" s="68">
        <v>2548</v>
      </c>
      <c r="B93" s="69">
        <v>305.43</v>
      </c>
      <c r="C93" s="70">
        <v>867.2</v>
      </c>
      <c r="D93" s="71">
        <v>38260</v>
      </c>
      <c r="E93" s="69">
        <v>305.36</v>
      </c>
      <c r="F93" s="70">
        <v>822.4</v>
      </c>
      <c r="G93" s="89">
        <v>38990</v>
      </c>
      <c r="H93" s="87">
        <v>301.72000000000003</v>
      </c>
      <c r="I93" s="70">
        <v>11.2</v>
      </c>
      <c r="J93" s="71">
        <v>237062</v>
      </c>
      <c r="K93" s="69">
        <v>301.73</v>
      </c>
      <c r="L93" s="70">
        <v>11.55</v>
      </c>
      <c r="M93" s="71">
        <v>237062</v>
      </c>
      <c r="N93" s="69">
        <v>2638.911744</v>
      </c>
      <c r="O93" s="82">
        <f t="shared" si="3"/>
        <v>83.679099728716807</v>
      </c>
      <c r="P93" s="84"/>
      <c r="Q93" s="65">
        <f t="shared" si="2"/>
        <v>4.9300000000000068</v>
      </c>
      <c r="R93" s="65">
        <f t="shared" si="1"/>
        <v>1.2200000000000273</v>
      </c>
      <c r="S93" s="67"/>
      <c r="T93" s="67"/>
      <c r="U93" s="65">
        <v>867.2</v>
      </c>
      <c r="V93" s="65">
        <v>11.2</v>
      </c>
      <c r="AS93" s="51"/>
      <c r="AT93" s="52"/>
    </row>
    <row r="94" spans="1:46" ht="18" customHeight="1">
      <c r="A94" s="68">
        <v>2549</v>
      </c>
      <c r="B94" s="69">
        <v>304.83</v>
      </c>
      <c r="C94" s="70">
        <v>577.29999999999995</v>
      </c>
      <c r="D94" s="71">
        <v>38930</v>
      </c>
      <c r="E94" s="87">
        <v>304.64</v>
      </c>
      <c r="F94" s="70">
        <v>526</v>
      </c>
      <c r="G94" s="71">
        <v>38930</v>
      </c>
      <c r="H94" s="87">
        <v>301.64999999999998</v>
      </c>
      <c r="I94" s="70">
        <v>10.050000000000001</v>
      </c>
      <c r="J94" s="71">
        <v>237428</v>
      </c>
      <c r="K94" s="69">
        <v>301.64999999999998</v>
      </c>
      <c r="L94" s="70">
        <v>10.050000000000001</v>
      </c>
      <c r="M94" s="71">
        <v>237428</v>
      </c>
      <c r="N94" s="69">
        <v>2232</v>
      </c>
      <c r="O94" s="82">
        <f t="shared" si="3"/>
        <v>70.776050400000003</v>
      </c>
      <c r="P94" s="84"/>
      <c r="Q94" s="65">
        <f t="shared" si="2"/>
        <v>4.3299999999999841</v>
      </c>
      <c r="R94" s="65">
        <f t="shared" si="1"/>
        <v>1.1499999999999773</v>
      </c>
      <c r="S94" s="67"/>
      <c r="T94" s="67"/>
      <c r="U94" s="65">
        <v>577.29999999999995</v>
      </c>
      <c r="V94" s="65">
        <v>10.050000000000001</v>
      </c>
      <c r="AS94" s="51"/>
      <c r="AT94" s="52"/>
    </row>
    <row r="95" spans="1:46" ht="18" customHeight="1">
      <c r="A95" s="68">
        <v>2550</v>
      </c>
      <c r="B95" s="69">
        <v>302.67</v>
      </c>
      <c r="C95" s="70">
        <v>146.25</v>
      </c>
      <c r="D95" s="71">
        <v>39332</v>
      </c>
      <c r="E95" s="90">
        <v>302.62</v>
      </c>
      <c r="F95" s="86">
        <v>137.69999999999999</v>
      </c>
      <c r="G95" s="71">
        <v>39332</v>
      </c>
      <c r="H95" s="87">
        <v>301.61</v>
      </c>
      <c r="I95" s="70">
        <v>6.05</v>
      </c>
      <c r="J95" s="71">
        <v>237826</v>
      </c>
      <c r="K95" s="69">
        <v>301.62</v>
      </c>
      <c r="L95" s="70">
        <v>6.6</v>
      </c>
      <c r="M95" s="71">
        <v>237420</v>
      </c>
      <c r="N95" s="52">
        <v>1261.1090880000002</v>
      </c>
      <c r="O95" s="72">
        <f t="shared" si="3"/>
        <v>39.989390847753604</v>
      </c>
      <c r="P95" s="84"/>
      <c r="Q95" s="65">
        <f t="shared" si="2"/>
        <v>2.1700000000000159</v>
      </c>
      <c r="R95" s="65">
        <f t="shared" si="1"/>
        <v>1.1100000000000136</v>
      </c>
      <c r="S95" s="67"/>
      <c r="T95" s="67"/>
      <c r="U95" s="65">
        <v>146.25</v>
      </c>
      <c r="V95" s="65">
        <v>6.05</v>
      </c>
      <c r="AS95" s="51"/>
      <c r="AT95" s="52"/>
    </row>
    <row r="96" spans="1:46" ht="18" customHeight="1">
      <c r="A96" s="68">
        <v>2551</v>
      </c>
      <c r="B96" s="69">
        <v>302.99</v>
      </c>
      <c r="C96" s="70">
        <v>202.55</v>
      </c>
      <c r="D96" s="71">
        <v>39699</v>
      </c>
      <c r="E96" s="87">
        <v>302.87</v>
      </c>
      <c r="F96" s="70">
        <v>185.15</v>
      </c>
      <c r="G96" s="71">
        <v>39699</v>
      </c>
      <c r="H96" s="87">
        <v>301.56</v>
      </c>
      <c r="I96" s="70">
        <v>5</v>
      </c>
      <c r="J96" s="71">
        <v>237830</v>
      </c>
      <c r="K96" s="69">
        <v>301.56</v>
      </c>
      <c r="L96" s="70">
        <v>5</v>
      </c>
      <c r="M96" s="71">
        <v>237442</v>
      </c>
      <c r="N96" s="69">
        <v>1344.3598080000002</v>
      </c>
      <c r="O96" s="72">
        <f t="shared" si="3"/>
        <v>42.629246203737608</v>
      </c>
      <c r="P96" s="84"/>
      <c r="Q96" s="65">
        <f t="shared" si="2"/>
        <v>2.4900000000000091</v>
      </c>
      <c r="R96" s="65">
        <f t="shared" si="1"/>
        <v>1.0600000000000023</v>
      </c>
      <c r="S96" s="67"/>
      <c r="T96" s="67"/>
      <c r="U96" s="65">
        <v>202.55</v>
      </c>
      <c r="V96" s="65">
        <v>5</v>
      </c>
      <c r="AS96" s="51"/>
      <c r="AT96" s="52"/>
    </row>
    <row r="97" spans="1:46" s="6" customFormat="1" ht="18" customHeight="1">
      <c r="A97" s="68">
        <v>2552</v>
      </c>
      <c r="B97" s="69">
        <v>303.10000000000002</v>
      </c>
      <c r="C97" s="70">
        <v>231</v>
      </c>
      <c r="D97" s="71">
        <v>40074</v>
      </c>
      <c r="E97" s="87">
        <v>303</v>
      </c>
      <c r="F97" s="70">
        <v>207</v>
      </c>
      <c r="G97" s="71">
        <v>40065</v>
      </c>
      <c r="H97" s="52">
        <v>301.43</v>
      </c>
      <c r="I97" s="70">
        <v>0.71499999999999997</v>
      </c>
      <c r="J97" s="71">
        <v>238526</v>
      </c>
      <c r="K97" s="52">
        <v>301.45</v>
      </c>
      <c r="L97" s="70">
        <v>1.26</v>
      </c>
      <c r="M97" s="71">
        <v>237449</v>
      </c>
      <c r="N97" s="69">
        <v>817.11</v>
      </c>
      <c r="O97" s="72">
        <f t="shared" si="3"/>
        <v>25.910312966999999</v>
      </c>
      <c r="P97" s="85"/>
      <c r="Q97" s="65">
        <f t="shared" si="2"/>
        <v>2.6000000000000227</v>
      </c>
      <c r="R97" s="65">
        <f t="shared" si="1"/>
        <v>0.93000000000000682</v>
      </c>
      <c r="S97" s="65"/>
      <c r="T97" s="65"/>
      <c r="U97" s="65">
        <v>231</v>
      </c>
      <c r="V97" s="65">
        <v>0.71499999999999997</v>
      </c>
      <c r="AS97" s="51"/>
      <c r="AT97" s="65"/>
    </row>
    <row r="98" spans="1:46" ht="18" customHeight="1">
      <c r="A98" s="68">
        <v>2553</v>
      </c>
      <c r="B98" s="69">
        <v>304.07</v>
      </c>
      <c r="C98" s="70">
        <v>442.2</v>
      </c>
      <c r="D98" s="71">
        <v>40438</v>
      </c>
      <c r="E98" s="91">
        <v>303.77999999999997</v>
      </c>
      <c r="F98" s="70">
        <v>370.2</v>
      </c>
      <c r="G98" s="71">
        <v>40438</v>
      </c>
      <c r="H98" s="52">
        <v>301.64999999999998</v>
      </c>
      <c r="I98" s="70">
        <v>3</v>
      </c>
      <c r="J98" s="71">
        <v>238924</v>
      </c>
      <c r="K98" s="52">
        <v>301.64999999999998</v>
      </c>
      <c r="L98" s="70">
        <v>3</v>
      </c>
      <c r="M98" s="71">
        <v>238924</v>
      </c>
      <c r="N98" s="69">
        <v>1374.66</v>
      </c>
      <c r="O98" s="72">
        <f t="shared" si="3"/>
        <v>43.590056202000007</v>
      </c>
      <c r="P98" s="83"/>
      <c r="Q98" s="65">
        <f t="shared" si="2"/>
        <v>3.5699999999999932</v>
      </c>
      <c r="R98" s="65">
        <f t="shared" si="1"/>
        <v>1.1499999999999773</v>
      </c>
      <c r="S98" s="67"/>
      <c r="T98" s="67"/>
      <c r="U98" s="65">
        <v>442.2</v>
      </c>
      <c r="V98" s="65">
        <v>3</v>
      </c>
      <c r="AS98" s="51"/>
      <c r="AT98" s="67"/>
    </row>
    <row r="99" spans="1:46" ht="18" customHeight="1">
      <c r="A99" s="68">
        <v>2554</v>
      </c>
      <c r="B99" s="69">
        <v>305.44</v>
      </c>
      <c r="C99" s="70">
        <v>816.8</v>
      </c>
      <c r="D99" s="71">
        <v>40815</v>
      </c>
      <c r="E99" s="91">
        <v>305.37</v>
      </c>
      <c r="F99" s="70">
        <v>797.9</v>
      </c>
      <c r="G99" s="71">
        <v>40815</v>
      </c>
      <c r="H99" s="52">
        <v>301.69</v>
      </c>
      <c r="I99" s="70">
        <v>6.95</v>
      </c>
      <c r="J99" s="71">
        <v>238933</v>
      </c>
      <c r="K99" s="52">
        <v>301.69</v>
      </c>
      <c r="L99" s="70">
        <v>6.95</v>
      </c>
      <c r="M99" s="71">
        <v>238933</v>
      </c>
      <c r="N99" s="69">
        <v>3036.45</v>
      </c>
      <c r="O99" s="72">
        <f t="shared" si="3"/>
        <v>96.284918564999998</v>
      </c>
      <c r="P99" s="83"/>
      <c r="Q99" s="65">
        <f t="shared" si="2"/>
        <v>4.9399999999999977</v>
      </c>
      <c r="R99" s="65">
        <f t="shared" si="1"/>
        <v>1.1899999999999977</v>
      </c>
      <c r="S99" s="67"/>
      <c r="T99" s="67"/>
      <c r="U99" s="65">
        <v>816.8</v>
      </c>
      <c r="V99" s="65">
        <v>6.95</v>
      </c>
      <c r="AS99" s="51"/>
      <c r="AT99" s="67"/>
    </row>
    <row r="100" spans="1:46" ht="18" customHeight="1">
      <c r="A100" s="68">
        <v>2555</v>
      </c>
      <c r="B100" s="69">
        <v>303.12</v>
      </c>
      <c r="C100" s="70">
        <v>227</v>
      </c>
      <c r="D100" s="71">
        <v>41161</v>
      </c>
      <c r="E100" s="91">
        <v>303.08800000000002</v>
      </c>
      <c r="F100" s="70">
        <v>221</v>
      </c>
      <c r="G100" s="71">
        <v>41161</v>
      </c>
      <c r="H100" s="52">
        <v>301.55</v>
      </c>
      <c r="I100" s="70">
        <v>0.75</v>
      </c>
      <c r="J100" s="71">
        <v>239283</v>
      </c>
      <c r="K100" s="52">
        <v>301.55</v>
      </c>
      <c r="L100" s="70">
        <v>0.75</v>
      </c>
      <c r="M100" s="71">
        <v>239283</v>
      </c>
      <c r="N100" s="69">
        <v>907.55</v>
      </c>
      <c r="O100" s="72">
        <f t="shared" si="3"/>
        <v>28.778138235</v>
      </c>
      <c r="P100" s="83"/>
      <c r="Q100" s="65">
        <f t="shared" si="2"/>
        <v>2.6200000000000045</v>
      </c>
      <c r="R100" s="65">
        <f t="shared" si="1"/>
        <v>1.0500000000000114</v>
      </c>
      <c r="S100" s="67"/>
      <c r="T100" s="67"/>
      <c r="U100" s="65">
        <v>227</v>
      </c>
      <c r="V100" s="65">
        <v>0.75</v>
      </c>
      <c r="AS100" s="51"/>
      <c r="AT100" s="67"/>
    </row>
    <row r="101" spans="1:46" ht="18" customHeight="1">
      <c r="A101" s="68">
        <v>2556</v>
      </c>
      <c r="B101" s="69">
        <v>303.36</v>
      </c>
      <c r="C101" s="70">
        <v>345.2</v>
      </c>
      <c r="D101" s="71">
        <v>41566</v>
      </c>
      <c r="E101" s="91">
        <v>303.27</v>
      </c>
      <c r="F101" s="70">
        <v>318.64999999999998</v>
      </c>
      <c r="G101" s="71">
        <v>41566</v>
      </c>
      <c r="H101" s="52">
        <v>301.39999999999998</v>
      </c>
      <c r="I101" s="70">
        <v>0.4</v>
      </c>
      <c r="J101" s="71">
        <v>240047</v>
      </c>
      <c r="K101" s="52">
        <v>301.43599999999998</v>
      </c>
      <c r="L101" s="70">
        <v>2</v>
      </c>
      <c r="M101" s="71">
        <v>240046</v>
      </c>
      <c r="N101" s="69">
        <v>1002.87</v>
      </c>
      <c r="O101" s="72">
        <f t="shared" si="3"/>
        <v>31.800706839</v>
      </c>
      <c r="P101" s="83"/>
      <c r="Q101" s="65">
        <f t="shared" si="2"/>
        <v>2.8600000000000136</v>
      </c>
      <c r="R101" s="65">
        <f t="shared" si="1"/>
        <v>0.89999999999997726</v>
      </c>
      <c r="S101" s="67"/>
      <c r="T101" s="67"/>
      <c r="U101" s="65">
        <v>345.2</v>
      </c>
      <c r="V101" s="65">
        <v>0.4</v>
      </c>
      <c r="AS101" s="51"/>
      <c r="AT101" s="67"/>
    </row>
    <row r="102" spans="1:46" ht="18" customHeight="1">
      <c r="A102" s="68">
        <v>2557</v>
      </c>
      <c r="B102" s="69">
        <v>302.89999999999998</v>
      </c>
      <c r="C102" s="70">
        <v>270</v>
      </c>
      <c r="D102" s="71">
        <v>41885</v>
      </c>
      <c r="E102" s="91">
        <v>302.81400000000002</v>
      </c>
      <c r="F102" s="70">
        <v>242.1</v>
      </c>
      <c r="G102" s="71">
        <v>41885</v>
      </c>
      <c r="H102" s="52">
        <v>301.35000000000002</v>
      </c>
      <c r="I102" s="70">
        <v>0.5</v>
      </c>
      <c r="J102" s="71">
        <v>240031</v>
      </c>
      <c r="K102" s="52">
        <v>301.37</v>
      </c>
      <c r="L102" s="70">
        <v>0.7</v>
      </c>
      <c r="M102" s="71">
        <v>240051</v>
      </c>
      <c r="N102" s="69">
        <v>874.55</v>
      </c>
      <c r="O102" s="72">
        <f t="shared" si="3"/>
        <v>27.731718134999998</v>
      </c>
      <c r="P102" s="83"/>
      <c r="Q102" s="65">
        <f t="shared" si="2"/>
        <v>2.3999999999999773</v>
      </c>
      <c r="R102" s="65">
        <f t="shared" si="1"/>
        <v>0.85000000000002274</v>
      </c>
      <c r="S102" s="67"/>
      <c r="T102" s="67"/>
      <c r="U102" s="65">
        <v>270</v>
      </c>
      <c r="V102" s="65">
        <v>0.5</v>
      </c>
      <c r="AS102" s="51"/>
      <c r="AT102" s="67"/>
    </row>
    <row r="103" spans="1:46" ht="18" customHeight="1">
      <c r="A103" s="68">
        <v>2558</v>
      </c>
      <c r="B103" s="69">
        <v>302.39999999999998</v>
      </c>
      <c r="C103" s="70">
        <v>177</v>
      </c>
      <c r="D103" s="71">
        <v>42228</v>
      </c>
      <c r="E103" s="91">
        <v>302.26</v>
      </c>
      <c r="F103" s="70">
        <v>122.8</v>
      </c>
      <c r="G103" s="71">
        <v>42229</v>
      </c>
      <c r="H103" s="52">
        <v>301.16000000000003</v>
      </c>
      <c r="I103" s="70">
        <v>0.06</v>
      </c>
      <c r="J103" s="71">
        <v>240408</v>
      </c>
      <c r="K103" s="52">
        <v>301.17</v>
      </c>
      <c r="L103" s="70">
        <v>7.0000000000000007E-2</v>
      </c>
      <c r="M103" s="71">
        <v>240408</v>
      </c>
      <c r="N103" s="69">
        <v>332.91</v>
      </c>
      <c r="O103" s="72">
        <f t="shared" si="3"/>
        <v>10.556476227000001</v>
      </c>
      <c r="P103" s="83"/>
      <c r="Q103" s="65">
        <f t="shared" si="2"/>
        <v>1.8999999999999773</v>
      </c>
      <c r="R103" s="65">
        <f t="shared" si="1"/>
        <v>0.66000000000002501</v>
      </c>
      <c r="S103" s="67"/>
      <c r="T103" s="67"/>
      <c r="U103" s="65">
        <v>177</v>
      </c>
      <c r="V103" s="65">
        <v>0.06</v>
      </c>
      <c r="AS103" s="51"/>
      <c r="AT103" s="67"/>
    </row>
    <row r="104" spans="1:46" ht="18" customHeight="1">
      <c r="A104" s="68">
        <v>2559</v>
      </c>
      <c r="B104" s="69">
        <v>303.17</v>
      </c>
      <c r="C104" s="70">
        <v>363.75</v>
      </c>
      <c r="D104" s="71">
        <v>42685</v>
      </c>
      <c r="E104" s="91">
        <v>302.83499999999998</v>
      </c>
      <c r="F104" s="70">
        <v>240.5</v>
      </c>
      <c r="G104" s="71">
        <v>42688</v>
      </c>
      <c r="H104" s="52">
        <v>301.17</v>
      </c>
      <c r="I104" s="70">
        <v>7.0000000000000007E-2</v>
      </c>
      <c r="J104" s="71">
        <v>240810</v>
      </c>
      <c r="K104" s="52">
        <v>301.2</v>
      </c>
      <c r="L104" s="70">
        <v>0.1</v>
      </c>
      <c r="M104" s="71">
        <v>240809</v>
      </c>
      <c r="N104" s="69">
        <v>750.25</v>
      </c>
      <c r="O104" s="72">
        <f t="shared" si="3"/>
        <v>23.790202425</v>
      </c>
      <c r="P104" s="83"/>
      <c r="Q104" s="65">
        <f t="shared" si="2"/>
        <v>2.6700000000000159</v>
      </c>
      <c r="R104" s="65">
        <f>H104-$Q$4</f>
        <v>0.67000000000001592</v>
      </c>
      <c r="S104" s="67"/>
      <c r="T104" s="67"/>
      <c r="U104" s="65">
        <v>363.75</v>
      </c>
      <c r="V104" s="65">
        <v>7.0000000000000007E-2</v>
      </c>
      <c r="AS104" s="51"/>
      <c r="AT104" s="67"/>
    </row>
    <row r="105" spans="1:46" ht="18" customHeight="1">
      <c r="A105" s="68">
        <v>2560</v>
      </c>
      <c r="B105" s="69">
        <v>303.2</v>
      </c>
      <c r="C105" s="70">
        <v>270</v>
      </c>
      <c r="D105" s="92">
        <v>43398</v>
      </c>
      <c r="E105" s="91">
        <v>303.13</v>
      </c>
      <c r="F105" s="70">
        <v>253.55</v>
      </c>
      <c r="G105" s="81">
        <v>43398</v>
      </c>
      <c r="H105" s="52">
        <v>301.51</v>
      </c>
      <c r="I105" s="70">
        <v>2.12</v>
      </c>
      <c r="J105" s="81">
        <v>43203</v>
      </c>
      <c r="K105" s="52">
        <v>301.54000000000002</v>
      </c>
      <c r="L105" s="70">
        <v>3.08</v>
      </c>
      <c r="M105" s="71">
        <v>43203</v>
      </c>
      <c r="N105" s="69">
        <v>1519.68</v>
      </c>
      <c r="O105" s="72">
        <v>48.19</v>
      </c>
      <c r="P105" s="83"/>
      <c r="Q105" s="65">
        <f t="shared" si="2"/>
        <v>2.6999999999999886</v>
      </c>
      <c r="R105" s="65">
        <f>H105-$Q$4</f>
        <v>1.0099999999999909</v>
      </c>
      <c r="S105" s="67"/>
      <c r="T105" s="67"/>
      <c r="U105" s="65">
        <v>270</v>
      </c>
      <c r="V105" s="65">
        <v>2.12</v>
      </c>
      <c r="AS105" s="51"/>
      <c r="AT105" s="67"/>
    </row>
    <row r="106" spans="1:46" ht="18" customHeight="1">
      <c r="A106" s="68">
        <v>2561</v>
      </c>
      <c r="B106" s="69">
        <v>303.64999999999998</v>
      </c>
      <c r="C106" s="70">
        <v>329.75</v>
      </c>
      <c r="D106" s="92">
        <v>43741</v>
      </c>
      <c r="E106" s="91">
        <v>303.51</v>
      </c>
      <c r="F106" s="70">
        <v>303.35000000000002</v>
      </c>
      <c r="G106" s="81">
        <v>43741</v>
      </c>
      <c r="H106" s="52">
        <v>301.54000000000002</v>
      </c>
      <c r="I106" s="70">
        <v>2.3199999999999998</v>
      </c>
      <c r="J106" s="81">
        <v>43534</v>
      </c>
      <c r="K106" s="52">
        <v>301.56</v>
      </c>
      <c r="L106" s="70">
        <v>2.88</v>
      </c>
      <c r="M106" s="71">
        <v>43534</v>
      </c>
      <c r="N106" s="69">
        <v>1294.73</v>
      </c>
      <c r="O106" s="96">
        <f>+((N106*1000000)/(60*60*24*365))</f>
        <v>41.055618975139524</v>
      </c>
      <c r="P106" s="83"/>
      <c r="Q106" s="65">
        <f t="shared" si="2"/>
        <v>3.1499999999999773</v>
      </c>
      <c r="R106" s="65">
        <f>H106-$Q$4</f>
        <v>1.0400000000000205</v>
      </c>
      <c r="S106" s="67"/>
      <c r="T106" s="67"/>
      <c r="U106" s="65">
        <v>329.75</v>
      </c>
      <c r="V106" s="65">
        <v>2.3199999999999998</v>
      </c>
      <c r="AS106" s="51"/>
      <c r="AT106" s="67"/>
    </row>
    <row r="107" spans="1:46" ht="18" customHeight="1">
      <c r="A107" s="68">
        <v>2562</v>
      </c>
      <c r="B107" s="69">
        <v>302.55</v>
      </c>
      <c r="C107" s="70">
        <v>142</v>
      </c>
      <c r="D107" s="92">
        <v>44074</v>
      </c>
      <c r="E107" s="91">
        <v>302.48</v>
      </c>
      <c r="F107" s="70">
        <v>131.1</v>
      </c>
      <c r="G107" s="81">
        <v>44068</v>
      </c>
      <c r="H107" s="52">
        <v>301.38</v>
      </c>
      <c r="I107" s="70">
        <v>0.32</v>
      </c>
      <c r="J107" s="81">
        <v>43861</v>
      </c>
      <c r="K107" s="52">
        <v>301.39</v>
      </c>
      <c r="L107" s="70">
        <v>0.36</v>
      </c>
      <c r="M107" s="71">
        <v>43861</v>
      </c>
      <c r="N107" s="69">
        <v>654.52</v>
      </c>
      <c r="O107" s="72">
        <v>20.75</v>
      </c>
      <c r="P107" s="83"/>
      <c r="Q107" s="65">
        <f>B107-$Q$4</f>
        <v>2.0500000000000114</v>
      </c>
      <c r="R107" s="65">
        <f>H107-$Q$4</f>
        <v>0.87999999999999545</v>
      </c>
      <c r="S107" s="67"/>
      <c r="T107" s="67"/>
      <c r="U107" s="98">
        <v>142</v>
      </c>
      <c r="V107" s="52">
        <v>0.32</v>
      </c>
      <c r="AS107" s="51"/>
      <c r="AT107" s="67"/>
    </row>
    <row r="108" spans="1:46" ht="18" customHeight="1">
      <c r="A108" s="68">
        <v>2563</v>
      </c>
      <c r="B108" s="69">
        <v>302.83999999999997</v>
      </c>
      <c r="C108" s="70">
        <v>201.2</v>
      </c>
      <c r="D108" s="92">
        <v>44047</v>
      </c>
      <c r="E108" s="91">
        <v>302.67</v>
      </c>
      <c r="F108" s="70">
        <v>171.9</v>
      </c>
      <c r="G108" s="81">
        <v>44048</v>
      </c>
      <c r="H108" s="52">
        <v>301.25</v>
      </c>
      <c r="I108" s="70">
        <v>0.05</v>
      </c>
      <c r="J108" s="81">
        <v>43944</v>
      </c>
      <c r="K108" s="52">
        <v>301.26</v>
      </c>
      <c r="L108" s="70">
        <v>0.06</v>
      </c>
      <c r="M108" s="71">
        <v>43944</v>
      </c>
      <c r="N108" s="69">
        <v>579.54999999999995</v>
      </c>
      <c r="O108" s="72">
        <v>18.38</v>
      </c>
      <c r="P108" s="83"/>
      <c r="Q108" s="65">
        <f>B108-$Q$4</f>
        <v>2.339999999999975</v>
      </c>
      <c r="R108" s="65">
        <f>H108-$Q$4</f>
        <v>0.75</v>
      </c>
      <c r="S108" s="67"/>
      <c r="T108" s="67"/>
      <c r="U108" s="52">
        <v>201.2</v>
      </c>
      <c r="V108" s="52">
        <v>0.05</v>
      </c>
      <c r="AS108" s="51"/>
      <c r="AT108" s="67"/>
    </row>
    <row r="109" spans="1:46" ht="18" customHeight="1">
      <c r="A109" s="68">
        <v>2564</v>
      </c>
      <c r="B109" s="69">
        <v>302.52</v>
      </c>
      <c r="C109" s="70">
        <v>145.4</v>
      </c>
      <c r="D109" s="92">
        <v>44493</v>
      </c>
      <c r="E109" s="91">
        <v>302.46300000000002</v>
      </c>
      <c r="F109" s="70">
        <v>136</v>
      </c>
      <c r="G109" s="81">
        <v>44493</v>
      </c>
      <c r="H109" s="52">
        <v>301.26</v>
      </c>
      <c r="I109" s="70">
        <v>0.12</v>
      </c>
      <c r="J109" s="81">
        <v>242615</v>
      </c>
      <c r="K109" s="52">
        <v>301.33800000000002</v>
      </c>
      <c r="L109" s="70">
        <v>0.14000000000000001</v>
      </c>
      <c r="M109" s="71">
        <v>242614</v>
      </c>
      <c r="N109" s="69">
        <v>620.77</v>
      </c>
      <c r="O109" s="72">
        <f t="shared" ref="O109" si="4">+N109*0.0317097</f>
        <v>19.684430468999999</v>
      </c>
      <c r="P109" s="83"/>
      <c r="Q109" s="65">
        <f>B109-$Q$4</f>
        <v>2.0199999999999818</v>
      </c>
      <c r="R109" s="65">
        <f t="shared" ref="R109:R111" si="5">H109-$Q$4</f>
        <v>0.75999999999999091</v>
      </c>
      <c r="S109" s="67"/>
      <c r="T109" s="67"/>
      <c r="U109" s="52">
        <v>145.4</v>
      </c>
      <c r="V109" s="52">
        <v>0.12</v>
      </c>
      <c r="AS109" s="51"/>
      <c r="AT109" s="67"/>
    </row>
    <row r="110" spans="1:46" ht="18" customHeight="1">
      <c r="A110" s="68">
        <v>2565</v>
      </c>
      <c r="B110" s="69">
        <v>305.14999999999998</v>
      </c>
      <c r="C110" s="70">
        <v>575.75</v>
      </c>
      <c r="D110" s="92">
        <v>44837</v>
      </c>
      <c r="E110" s="91">
        <v>304.99599999999998</v>
      </c>
      <c r="F110" s="70">
        <v>548</v>
      </c>
      <c r="G110" s="81">
        <v>44838</v>
      </c>
      <c r="H110" s="52">
        <v>301.37</v>
      </c>
      <c r="I110" s="70">
        <v>0.37</v>
      </c>
      <c r="J110" s="81">
        <v>243315</v>
      </c>
      <c r="K110" s="52">
        <v>301.45499999999998</v>
      </c>
      <c r="L110" s="70">
        <v>0.52</v>
      </c>
      <c r="M110" s="71">
        <v>243314</v>
      </c>
      <c r="N110" s="69">
        <v>2133.23</v>
      </c>
      <c r="O110" s="72">
        <v>67.644083331000004</v>
      </c>
      <c r="P110" s="83"/>
      <c r="Q110" s="65">
        <f t="shared" ref="Q110:Q111" si="6">B110-$Q$4</f>
        <v>4.6499999999999773</v>
      </c>
      <c r="R110" s="65">
        <f t="shared" si="5"/>
        <v>0.87000000000000455</v>
      </c>
      <c r="S110" s="67"/>
      <c r="T110" s="67"/>
      <c r="U110" s="52">
        <v>575.75</v>
      </c>
      <c r="V110" s="52">
        <v>0.37</v>
      </c>
      <c r="AS110" s="51"/>
      <c r="AT110" s="67"/>
    </row>
    <row r="111" spans="1:46" ht="18" customHeight="1">
      <c r="A111" s="74">
        <v>2566</v>
      </c>
      <c r="B111" s="75">
        <v>303.10000000000002</v>
      </c>
      <c r="C111" s="76">
        <v>286</v>
      </c>
      <c r="D111" s="99">
        <v>45210</v>
      </c>
      <c r="E111" s="100">
        <v>302.97000000000003</v>
      </c>
      <c r="F111" s="76">
        <v>252.1</v>
      </c>
      <c r="G111" s="99">
        <v>45210</v>
      </c>
      <c r="H111" s="101">
        <v>301.45</v>
      </c>
      <c r="I111" s="76">
        <v>2.5</v>
      </c>
      <c r="J111" s="99">
        <v>243376</v>
      </c>
      <c r="K111" s="101">
        <v>310.52</v>
      </c>
      <c r="L111" s="76">
        <v>4</v>
      </c>
      <c r="M111" s="77">
        <v>45351</v>
      </c>
      <c r="N111" s="75">
        <v>1423.29</v>
      </c>
      <c r="O111" s="78">
        <v>45.132098913</v>
      </c>
      <c r="P111" s="73"/>
      <c r="Q111" s="65">
        <f t="shared" si="6"/>
        <v>2.6000000000000227</v>
      </c>
      <c r="R111" s="65">
        <f t="shared" si="5"/>
        <v>0.94999999999998863</v>
      </c>
      <c r="S111" s="65"/>
      <c r="T111" s="65"/>
      <c r="U111" s="52">
        <v>286</v>
      </c>
      <c r="V111" s="52">
        <v>2.5</v>
      </c>
      <c r="AS111" s="67"/>
      <c r="AT111" s="67"/>
    </row>
    <row r="112" spans="1:46" ht="23.1" customHeight="1">
      <c r="A112" s="74"/>
      <c r="B112" s="75"/>
      <c r="C112" s="76"/>
      <c r="D112" s="99"/>
      <c r="E112" s="100"/>
      <c r="F112" s="76"/>
      <c r="G112" s="99"/>
      <c r="H112" s="101"/>
      <c r="I112" s="76"/>
      <c r="J112" s="99"/>
      <c r="K112" s="101"/>
      <c r="L112" s="76"/>
      <c r="M112" s="77"/>
      <c r="N112" s="75"/>
      <c r="O112" s="78"/>
      <c r="R112" s="6"/>
      <c r="S112" s="6"/>
      <c r="T112" s="6"/>
      <c r="AS112" s="67"/>
      <c r="AT112" s="67"/>
    </row>
    <row r="113" spans="1:46" ht="23.1" customHeight="1">
      <c r="A113" s="74"/>
      <c r="B113" s="75"/>
      <c r="C113" s="76"/>
      <c r="D113" s="99"/>
      <c r="E113" s="100"/>
      <c r="F113" s="76"/>
      <c r="G113" s="99"/>
      <c r="H113" s="101"/>
      <c r="I113" s="76"/>
      <c r="J113" s="99"/>
      <c r="K113" s="101"/>
      <c r="L113" s="76"/>
      <c r="M113" s="77"/>
      <c r="N113" s="75"/>
      <c r="O113" s="78"/>
      <c r="R113" s="6"/>
      <c r="S113" s="6"/>
      <c r="T113" s="6"/>
      <c r="AS113" s="67"/>
      <c r="AT113" s="67"/>
    </row>
    <row r="114" spans="1:46" ht="23.1" customHeight="1">
      <c r="A114" s="74"/>
      <c r="B114" s="75"/>
      <c r="C114" s="76"/>
      <c r="D114" s="99"/>
      <c r="E114" s="100"/>
      <c r="F114" s="76"/>
      <c r="G114" s="99"/>
      <c r="H114" s="101"/>
      <c r="I114" s="76"/>
      <c r="J114" s="99"/>
      <c r="K114" s="101"/>
      <c r="L114" s="76"/>
      <c r="M114" s="77"/>
      <c r="N114" s="75"/>
      <c r="O114" s="78"/>
      <c r="R114" s="6"/>
      <c r="S114" s="6"/>
      <c r="T114" s="6"/>
      <c r="AS114" s="67"/>
      <c r="AT114" s="67"/>
    </row>
    <row r="115" spans="1:46" ht="23.1" customHeight="1">
      <c r="A115" s="74"/>
      <c r="B115" s="75"/>
      <c r="C115" s="76"/>
      <c r="D115" s="99"/>
      <c r="E115" s="100"/>
      <c r="F115" s="76"/>
      <c r="G115" s="99"/>
      <c r="H115" s="101"/>
      <c r="I115" s="76"/>
      <c r="J115" s="99"/>
      <c r="K115" s="101"/>
      <c r="L115" s="76"/>
      <c r="M115" s="77"/>
      <c r="N115" s="75"/>
      <c r="O115" s="78"/>
      <c r="R115" s="6"/>
      <c r="S115" s="6"/>
      <c r="T115" s="6"/>
      <c r="AS115" s="67"/>
      <c r="AT115" s="67"/>
    </row>
    <row r="116" spans="1:46" ht="23.1" customHeight="1">
      <c r="A116" s="74"/>
      <c r="B116" s="75"/>
      <c r="C116" s="76"/>
      <c r="D116" s="99"/>
      <c r="E116" s="100"/>
      <c r="F116" s="76"/>
      <c r="G116" s="99"/>
      <c r="H116" s="101"/>
      <c r="I116" s="76"/>
      <c r="J116" s="99"/>
      <c r="K116" s="101"/>
      <c r="L116" s="76"/>
      <c r="M116" s="77"/>
      <c r="N116" s="75"/>
      <c r="O116" s="78"/>
      <c r="R116" s="6"/>
      <c r="S116" s="6"/>
      <c r="T116" s="6"/>
      <c r="AS116" s="67"/>
      <c r="AT116" s="67"/>
    </row>
    <row r="117" spans="1:46" ht="23.1" customHeight="1">
      <c r="A117" s="74"/>
      <c r="B117" s="75"/>
      <c r="C117" s="76"/>
      <c r="D117" s="99"/>
      <c r="E117" s="100"/>
      <c r="F117" s="76"/>
      <c r="G117" s="99"/>
      <c r="H117" s="101"/>
      <c r="I117" s="76"/>
      <c r="J117" s="99"/>
      <c r="K117" s="101"/>
      <c r="L117" s="76"/>
      <c r="M117" s="77"/>
      <c r="N117" s="75"/>
      <c r="O117" s="78"/>
      <c r="R117" s="6"/>
      <c r="S117" s="6"/>
      <c r="T117" s="6"/>
      <c r="AS117" s="67"/>
      <c r="AT117" s="67"/>
    </row>
    <row r="118" spans="1:46" ht="23.1" customHeight="1">
      <c r="B118" s="97" t="s">
        <v>24</v>
      </c>
      <c r="E118" s="93"/>
      <c r="F118" s="93"/>
      <c r="G118" s="94"/>
      <c r="H118" s="93"/>
      <c r="I118" s="93"/>
      <c r="J118" s="94"/>
      <c r="K118" s="93"/>
      <c r="L118" s="93"/>
      <c r="N118" s="6"/>
      <c r="R118" s="6"/>
      <c r="S118" s="6"/>
      <c r="T118" s="6"/>
      <c r="AS118" s="67"/>
      <c r="AT118" s="67"/>
    </row>
    <row r="119" spans="1:46" ht="23.1" customHeight="1">
      <c r="C119" s="93" t="s">
        <v>21</v>
      </c>
      <c r="D119" s="94"/>
      <c r="F119" s="93"/>
      <c r="G119" s="94"/>
      <c r="H119" s="93"/>
      <c r="I119" s="93"/>
      <c r="J119" s="93"/>
      <c r="K119" s="93"/>
      <c r="L119" s="93"/>
      <c r="N119" s="6"/>
      <c r="R119" s="6"/>
      <c r="S119" s="6"/>
      <c r="T119" s="6"/>
      <c r="AS119" s="67"/>
      <c r="AT119" s="67"/>
    </row>
    <row r="120" spans="1:46" ht="23.1" customHeight="1">
      <c r="C120" s="93" t="s">
        <v>22</v>
      </c>
      <c r="D120" s="94"/>
      <c r="F120" s="93"/>
      <c r="G120" s="94"/>
      <c r="H120" s="93"/>
      <c r="I120" s="93"/>
      <c r="J120" s="93"/>
      <c r="K120" s="93"/>
      <c r="L120" s="93"/>
      <c r="N120" s="6"/>
      <c r="R120" s="6"/>
      <c r="S120" s="6"/>
      <c r="T120" s="6"/>
      <c r="AS120" s="67"/>
      <c r="AT120" s="67"/>
    </row>
    <row r="121" spans="1:46" ht="23.1" customHeight="1">
      <c r="C121" s="93" t="s">
        <v>23</v>
      </c>
      <c r="D121" s="94"/>
      <c r="F121" s="93"/>
      <c r="G121" s="94"/>
      <c r="H121" s="93"/>
      <c r="I121" s="93"/>
      <c r="J121" s="93"/>
      <c r="K121" s="93"/>
      <c r="L121" s="93"/>
      <c r="N121" s="6"/>
      <c r="R121" s="6"/>
      <c r="S121" s="6"/>
      <c r="T121" s="6"/>
    </row>
    <row r="122" spans="1:46" ht="23.1" customHeight="1">
      <c r="J122" s="93"/>
      <c r="R122" s="6"/>
      <c r="S122" s="6"/>
      <c r="T122" s="6"/>
    </row>
    <row r="123" spans="1:46" ht="18" customHeight="1">
      <c r="J123" s="93"/>
      <c r="R123" s="6"/>
      <c r="S123" s="6"/>
      <c r="T123" s="6"/>
    </row>
    <row r="124" spans="1:46" ht="18" customHeight="1">
      <c r="J124" s="93"/>
      <c r="R124" s="6"/>
      <c r="S124" s="6"/>
      <c r="T124" s="6"/>
    </row>
    <row r="125" spans="1:46" ht="18" customHeight="1">
      <c r="J125" s="93"/>
    </row>
    <row r="126" spans="1:46" ht="18" customHeight="1">
      <c r="J126" s="93"/>
    </row>
    <row r="127" spans="1:46" ht="18" customHeight="1">
      <c r="J127" s="93"/>
    </row>
    <row r="128" spans="1:46" ht="18" customHeight="1">
      <c r="J128" s="93"/>
    </row>
    <row r="129" spans="10:10" ht="18" customHeight="1">
      <c r="J129" s="1"/>
    </row>
    <row r="130" spans="10:10" ht="18" customHeight="1"/>
    <row r="131" spans="10:10" ht="18" customHeight="1"/>
    <row r="132" spans="10:10" ht="18" customHeight="1"/>
    <row r="133" spans="10:10" ht="18" customHeight="1"/>
    <row r="134" spans="10:10" ht="23.1" customHeight="1"/>
    <row r="135" spans="10:10" ht="23.1" customHeight="1"/>
    <row r="136" spans="10:10" ht="23.1" customHeight="1"/>
    <row r="137" spans="10:10" ht="23.1" customHeight="1"/>
  </sheetData>
  <mergeCells count="3">
    <mergeCell ref="Q7:R7"/>
    <mergeCell ref="U7:V7"/>
    <mergeCell ref="U40:V40"/>
  </mergeCells>
  <phoneticPr fontId="0" type="noConversion"/>
  <pageMargins left="0.65" right="0.11811023622047245" top="0.51181102362204722" bottom="0.51181102362204722" header="0.51181102362204722" footer="0.51181102362204722"/>
  <pageSetup paperSize="9" orientation="portrait" horizontalDpi="36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P.1</vt:lpstr>
      <vt:lpstr>กราฟ-P.1</vt:lpstr>
      <vt:lpstr>ปริมาณน้ำสูงสุด</vt:lpstr>
      <vt:lpstr>ปริมาณน้ำต่ำสุด</vt:lpstr>
      <vt:lpstr>'Data P.1'!Print_Titles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2013-06-24T02:04:47Z</cp:lastPrinted>
  <dcterms:created xsi:type="dcterms:W3CDTF">1994-01-31T08:04:27Z</dcterms:created>
  <dcterms:modified xsi:type="dcterms:W3CDTF">2024-06-19T09:01:58Z</dcterms:modified>
</cp:coreProperties>
</file>