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 activeTab="1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44525"/>
  <fileRecoveryPr autoRecover="0"/>
</workbook>
</file>

<file path=xl/calcChain.xml><?xml version="1.0" encoding="utf-8"?>
<calcChain xmlns="http://schemas.openxmlformats.org/spreadsheetml/2006/main">
  <c r="M19" i="1" l="1"/>
  <c r="M18" i="1"/>
  <c r="M17" i="1"/>
  <c r="K17" i="1"/>
  <c r="J62" i="1" l="1"/>
  <c r="I71" i="1" l="1"/>
  <c r="G71" i="1"/>
  <c r="K68" i="1"/>
  <c r="K67" i="1"/>
  <c r="K66" i="1"/>
  <c r="K65" i="1"/>
  <c r="K64" i="1"/>
  <c r="K63" i="1"/>
  <c r="J60" i="1"/>
  <c r="J59" i="1"/>
  <c r="K58" i="1"/>
  <c r="J57" i="1"/>
  <c r="J56" i="1"/>
  <c r="J55" i="1"/>
  <c r="J41" i="1"/>
  <c r="K40" i="1"/>
  <c r="J39" i="1"/>
  <c r="J38" i="1"/>
  <c r="J37" i="1"/>
  <c r="K31" i="1"/>
  <c r="K30" i="1"/>
  <c r="K29" i="1"/>
  <c r="K28" i="1"/>
  <c r="K27" i="1"/>
  <c r="K26" i="1"/>
  <c r="K25" i="1"/>
  <c r="J24" i="1"/>
  <c r="K23" i="1"/>
  <c r="K22" i="1"/>
  <c r="K21" i="1"/>
  <c r="K20" i="1"/>
  <c r="K19" i="1"/>
  <c r="K18" i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16" i="1"/>
  <c r="M15" i="1"/>
  <c r="M14" i="1"/>
  <c r="M13" i="1"/>
  <c r="M12" i="1"/>
  <c r="M11" i="1"/>
  <c r="M37" i="1" l="1"/>
  <c r="M38" i="1" s="1"/>
  <c r="M39" i="1" s="1"/>
  <c r="M40" i="1" s="1"/>
  <c r="M41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J71" i="1"/>
  <c r="K71" i="1"/>
  <c r="J15" i="1"/>
  <c r="K11" i="1"/>
  <c r="M35" i="1" l="1"/>
  <c r="M36" i="1"/>
  <c r="M33" i="1"/>
  <c r="M34" i="1"/>
  <c r="J14" i="1"/>
  <c r="J33" i="2" l="1"/>
  <c r="J34" i="2"/>
  <c r="J35" i="2" l="1"/>
  <c r="J11" i="2"/>
  <c r="Q52" i="3"/>
  <c r="O2" i="3"/>
  <c r="C119" i="1"/>
</calcChain>
</file>

<file path=xl/sharedStrings.xml><?xml version="1.0" encoding="utf-8"?>
<sst xmlns="http://schemas.openxmlformats.org/spreadsheetml/2006/main" count="192" uniqueCount="96">
  <si>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</si>
  <si>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</si>
  <si>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</si>
  <si>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</si>
  <si>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</si>
  <si>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</si>
  <si>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</si>
  <si>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</si>
  <si>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</si>
  <si>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</si>
  <si>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</si>
  <si>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</si>
  <si>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</si>
  <si>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</si>
  <si>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</si>
  <si>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</si>
  <si>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</si>
  <si>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</si>
  <si>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</si>
  <si>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</si>
  <si>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</si>
  <si>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</si>
  <si>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</si>
  <si>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</si>
  <si>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</si>
  <si>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</si>
  <si>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</si>
  <si>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</si>
  <si>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</si>
  <si>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</si>
  <si>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</si>
  <si>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</si>
  <si>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</si>
  <si>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</si>
  <si>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</si>
  <si>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</si>
  <si>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</si>
  <si>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</si>
  <si>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</si>
  <si>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</si>
  <si>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</si>
  <si>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</si>
  <si>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</si>
  <si>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</si>
  <si>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</si>
  <si>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</si>
  <si>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</si>
  <si>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</si>
  <si>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</si>
  <si>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</si>
  <si>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</si>
  <si>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</si>
  <si>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</si>
  <si>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</si>
  <si>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</si>
  <si>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</si>
  <si>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</si>
  <si>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</si>
  <si>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</si>
  <si>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</si>
  <si>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</si>
  <si>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</si>
  <si>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</si>
  <si>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</si>
  <si>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</si>
  <si>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</si>
  <si>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</si>
  <si>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</si>
  <si>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</si>
  <si>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</si>
  <si>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</si>
  <si>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</si>
  <si>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</si>
  <si>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ที่  แนวสะพาน</t>
  </si>
  <si>
    <t>BM. อุทกวิทยา</t>
  </si>
  <si>
    <t>หมายเลข</t>
  </si>
  <si>
    <t>B40</t>
  </si>
  <si>
    <t>0(R.1)</t>
  </si>
  <si>
    <t>BM. อุทกวิทยาตลิ่งฝั่งซ้ายผ่านขวางลำน้ำ</t>
  </si>
  <si>
    <t xml:space="preserve">( แผ่นที่  2  )   </t>
  </si>
  <si>
    <t>คอบน(R2)</t>
  </si>
  <si>
    <t>0( คอล่าง )</t>
  </si>
  <si>
    <t>เชียงใหม่</t>
  </si>
  <si>
    <t>TP3</t>
  </si>
  <si>
    <t>BM</t>
  </si>
  <si>
    <t>นายณัฐพล เขมาชะ</t>
  </si>
  <si>
    <t>พ.ศ.        2562</t>
  </si>
  <si>
    <t xml:space="preserve">ผู้สำรวจ                     นาย ณัฐพล เขมาชะ   </t>
  </si>
  <si>
    <t>น้ำแม่ริม</t>
  </si>
  <si>
    <t>P.21</t>
  </si>
  <si>
    <t>แม่ริม</t>
  </si>
  <si>
    <t>ริมใต้</t>
  </si>
  <si>
    <t>12.00-12.39</t>
  </si>
  <si>
    <t>ผิวน้ำ(27)</t>
  </si>
  <si>
    <t>56(R2)</t>
  </si>
  <si>
    <t>56(คอล่าง)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</si>
</sst>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24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color rgb="FF0070C0"/>
      <name val="TH SarabunPSK"/>
      <family val="2"/>
    </font>
    <font>
      <b/>
      <sz val="10"/>
      <color indexed="17"/>
      <name val="TH SarabunPSK"/>
      <family val="2"/>
    </font>
    <font>
      <b/>
      <sz val="10"/>
      <color rgb="FF00B050"/>
      <name val="TH SarabunPSK"/>
      <family val="2"/>
    </font>
    <font>
      <b/>
      <sz val="10"/>
      <color rgb="FFFF0000"/>
      <name val="TH SarabunPSK"/>
      <family val="2"/>
    </font>
    <font>
      <b/>
      <sz val="10"/>
      <color rgb="FF0070C0"/>
      <name val="TH SarabunPSK"/>
      <family val="2"/>
    </font>
    <font>
      <b/>
      <sz val="10"/>
      <color rgb="FF00B0F0"/>
      <name val="TH SarabunPSK"/>
      <family val="2"/>
    </font>
    <font>
      <b/>
      <sz val="12"/>
      <color rgb="FF00B0F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4" fillId="0" borderId="0"/>
  </cellStyleXfs>
  <cellXfs count="208">
    <xf numFmtId="0" fontId="0" fillId="0" borderId="0" xfId="0"/>
    <xf numFmtId="0" fontId="2" fillId="0" borderId="0" xfId="1" applyFont="1" applyFill="1"/>
    <xf numFmtId="187" fontId="2" fillId="0" borderId="0" xfId="1" applyNumberFormat="1" applyFont="1" applyFill="1"/>
    <xf numFmtId="0" fontId="2" fillId="0" borderId="0" xfId="1" applyFont="1" applyFill="1" applyBorder="1"/>
    <xf numFmtId="0" fontId="2" fillId="0" borderId="0" xfId="3" applyFont="1"/>
    <xf numFmtId="0" fontId="6" fillId="0" borderId="17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18" xfId="5" applyFont="1" applyFill="1" applyBorder="1" applyAlignment="1">
      <alignment horizontal="center"/>
    </xf>
    <xf numFmtId="0" fontId="2" fillId="2" borderId="0" xfId="3" applyFont="1" applyFill="1"/>
    <xf numFmtId="1" fontId="6" fillId="0" borderId="19" xfId="4" applyNumberFormat="1" applyFont="1" applyFill="1" applyBorder="1" applyAlignment="1">
      <alignment horizontal="center"/>
    </xf>
    <xf numFmtId="187" fontId="6" fillId="0" borderId="9" xfId="4" applyNumberFormat="1" applyFont="1" applyFill="1" applyBorder="1" applyAlignment="1">
      <alignment horizontal="center"/>
    </xf>
    <xf numFmtId="187" fontId="9" fillId="0" borderId="20" xfId="5" applyNumberFormat="1" applyFont="1" applyFill="1" applyBorder="1"/>
    <xf numFmtId="1" fontId="6" fillId="0" borderId="21" xfId="4" applyNumberFormat="1" applyFont="1" applyFill="1" applyBorder="1" applyAlignment="1">
      <alignment horizontal="center"/>
    </xf>
    <xf numFmtId="187" fontId="6" fillId="0" borderId="8" xfId="4" applyNumberFormat="1" applyFont="1" applyFill="1" applyBorder="1" applyAlignment="1">
      <alignment horizontal="center"/>
    </xf>
    <xf numFmtId="0" fontId="2" fillId="0" borderId="0" xfId="3" applyFont="1" applyFill="1"/>
    <xf numFmtId="0" fontId="2" fillId="0" borderId="0" xfId="3" applyFont="1" applyBorder="1"/>
    <xf numFmtId="1" fontId="10" fillId="0" borderId="0" xfId="3" applyNumberFormat="1" applyFont="1" applyFill="1" applyBorder="1" applyAlignment="1">
      <alignment horizontal="center" vertical="center"/>
    </xf>
    <xf numFmtId="187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" fontId="6" fillId="0" borderId="22" xfId="3" applyNumberFormat="1" applyFont="1" applyFill="1" applyBorder="1" applyAlignment="1">
      <alignment horizontal="center" vertical="center"/>
    </xf>
    <xf numFmtId="1" fontId="6" fillId="0" borderId="23" xfId="3" applyNumberFormat="1" applyFont="1" applyFill="1" applyBorder="1" applyAlignment="1">
      <alignment horizontal="center" vertical="center"/>
    </xf>
    <xf numFmtId="1" fontId="6" fillId="0" borderId="24" xfId="3" applyNumberFormat="1" applyFont="1" applyFill="1" applyBorder="1" applyAlignment="1">
      <alignment horizontal="center" vertical="center"/>
    </xf>
    <xf numFmtId="1" fontId="6" fillId="0" borderId="25" xfId="3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187" fontId="6" fillId="0" borderId="26" xfId="3" applyNumberFormat="1" applyFont="1" applyFill="1" applyBorder="1" applyAlignment="1">
      <alignment horizontal="center" vertical="center"/>
    </xf>
    <xf numFmtId="187" fontId="6" fillId="0" borderId="27" xfId="3" applyNumberFormat="1" applyFont="1" applyFill="1" applyBorder="1" applyAlignment="1">
      <alignment horizontal="center" vertical="center"/>
    </xf>
    <xf numFmtId="187" fontId="6" fillId="0" borderId="28" xfId="3" applyNumberFormat="1" applyFont="1" applyFill="1" applyBorder="1" applyAlignment="1">
      <alignment horizontal="center" vertical="center"/>
    </xf>
    <xf numFmtId="187" fontId="6" fillId="0" borderId="29" xfId="3" applyNumberFormat="1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horizontal="center" vertical="center"/>
    </xf>
    <xf numFmtId="0" fontId="6" fillId="0" borderId="27" xfId="3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/>
    </xf>
    <xf numFmtId="0" fontId="6" fillId="0" borderId="33" xfId="3" applyFont="1" applyFill="1" applyBorder="1" applyAlignment="1">
      <alignment horizontal="center" vertical="center"/>
    </xf>
    <xf numFmtId="0" fontId="11" fillId="0" borderId="0" xfId="3" applyFont="1"/>
    <xf numFmtId="187" fontId="13" fillId="0" borderId="35" xfId="3" applyNumberFormat="1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/>
    </xf>
    <xf numFmtId="0" fontId="13" fillId="0" borderId="35" xfId="3" applyFont="1" applyFill="1" applyBorder="1" applyAlignment="1">
      <alignment horizontal="center" vertical="center"/>
    </xf>
    <xf numFmtId="0" fontId="11" fillId="0" borderId="0" xfId="3" applyFont="1" applyFill="1"/>
    <xf numFmtId="0" fontId="2" fillId="0" borderId="0" xfId="3" applyFont="1" applyFill="1" applyAlignment="1"/>
    <xf numFmtId="0" fontId="2" fillId="0" borderId="0" xfId="3" applyFont="1" applyFill="1" applyAlignment="1">
      <alignment vertical="center"/>
    </xf>
    <xf numFmtId="0" fontId="11" fillId="0" borderId="40" xfId="3" applyFont="1" applyFill="1" applyBorder="1"/>
    <xf numFmtId="1" fontId="11" fillId="0" borderId="21" xfId="4" applyNumberFormat="1" applyFont="1" applyFill="1" applyBorder="1" applyAlignment="1">
      <alignment horizontal="center"/>
    </xf>
    <xf numFmtId="187" fontId="11" fillId="0" borderId="8" xfId="4" applyNumberFormat="1" applyFont="1" applyFill="1" applyBorder="1" applyAlignment="1">
      <alignment horizontal="center"/>
    </xf>
    <xf numFmtId="1" fontId="11" fillId="0" borderId="41" xfId="4" applyNumberFormat="1" applyFont="1" applyFill="1" applyBorder="1" applyAlignment="1">
      <alignment horizontal="center"/>
    </xf>
    <xf numFmtId="187" fontId="11" fillId="0" borderId="6" xfId="4" applyNumberFormat="1" applyFont="1" applyFill="1" applyBorder="1" applyAlignment="1">
      <alignment horizontal="center"/>
    </xf>
    <xf numFmtId="0" fontId="11" fillId="0" borderId="42" xfId="3" applyFont="1" applyFill="1" applyBorder="1"/>
    <xf numFmtId="187" fontId="2" fillId="0" borderId="0" xfId="1" applyNumberFormat="1" applyFont="1" applyFill="1" applyBorder="1"/>
    <xf numFmtId="187" fontId="5" fillId="0" borderId="0" xfId="1" applyNumberFormat="1" applyFont="1" applyFill="1"/>
    <xf numFmtId="0" fontId="15" fillId="0" borderId="0" xfId="2" applyFont="1"/>
    <xf numFmtId="0" fontId="11" fillId="0" borderId="0" xfId="2" applyFont="1"/>
    <xf numFmtId="0" fontId="15" fillId="0" borderId="0" xfId="2" applyFont="1" applyBorder="1"/>
    <xf numFmtId="0" fontId="15" fillId="0" borderId="0" xfId="2" applyFont="1" applyAlignment="1"/>
    <xf numFmtId="0" fontId="15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1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187" fontId="15" fillId="0" borderId="0" xfId="2" applyNumberFormat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5" fillId="0" borderId="11" xfId="2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187" fontId="15" fillId="0" borderId="1" xfId="2" applyNumberFormat="1" applyFont="1" applyBorder="1" applyAlignment="1">
      <alignment horizontal="center"/>
    </xf>
    <xf numFmtId="0" fontId="15" fillId="0" borderId="9" xfId="2" applyFont="1" applyBorder="1" applyAlignment="1">
      <alignment horizontal="center" vertical="center"/>
    </xf>
    <xf numFmtId="187" fontId="15" fillId="0" borderId="9" xfId="2" applyNumberFormat="1" applyFont="1" applyBorder="1" applyAlignment="1">
      <alignment horizontal="center"/>
    </xf>
    <xf numFmtId="187" fontId="15" fillId="0" borderId="9" xfId="2" applyNumberFormat="1" applyFont="1" applyBorder="1" applyAlignment="1">
      <alignment horizontal="center" vertical="center"/>
    </xf>
    <xf numFmtId="187" fontId="15" fillId="0" borderId="0" xfId="2" applyNumberFormat="1" applyFont="1" applyAlignment="1">
      <alignment vertical="center"/>
    </xf>
    <xf numFmtId="187" fontId="15" fillId="0" borderId="8" xfId="2" applyNumberFormat="1" applyFont="1" applyBorder="1" applyAlignment="1">
      <alignment horizontal="center"/>
    </xf>
    <xf numFmtId="0" fontId="15" fillId="0" borderId="8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87" fontId="16" fillId="0" borderId="8" xfId="2" applyNumberFormat="1" applyFont="1" applyBorder="1" applyAlignment="1">
      <alignment horizontal="center"/>
    </xf>
    <xf numFmtId="0" fontId="17" fillId="0" borderId="0" xfId="2" applyFont="1" applyAlignment="1">
      <alignment vertical="center"/>
    </xf>
    <xf numFmtId="187" fontId="11" fillId="0" borderId="0" xfId="2" applyNumberFormat="1" applyFont="1"/>
    <xf numFmtId="1" fontId="15" fillId="0" borderId="8" xfId="2" applyNumberFormat="1" applyFont="1" applyBorder="1" applyAlignment="1">
      <alignment horizontal="center"/>
    </xf>
    <xf numFmtId="187" fontId="15" fillId="0" borderId="47" xfId="2" applyNumberFormat="1" applyFont="1" applyBorder="1" applyAlignment="1">
      <alignment horizontal="center"/>
    </xf>
    <xf numFmtId="0" fontId="15" fillId="0" borderId="6" xfId="1" applyFont="1" applyFill="1" applyBorder="1" applyAlignment="1">
      <alignment horizontal="center" vertical="center"/>
    </xf>
    <xf numFmtId="187" fontId="15" fillId="0" borderId="6" xfId="2" applyNumberFormat="1" applyFont="1" applyBorder="1" applyAlignment="1">
      <alignment horizontal="center"/>
    </xf>
    <xf numFmtId="1" fontId="15" fillId="0" borderId="6" xfId="2" applyNumberFormat="1" applyFont="1" applyBorder="1" applyAlignment="1">
      <alignment horizontal="center"/>
    </xf>
    <xf numFmtId="0" fontId="15" fillId="0" borderId="6" xfId="2" applyFont="1" applyBorder="1" applyAlignment="1">
      <alignment horizontal="center" vertical="center"/>
    </xf>
    <xf numFmtId="187" fontId="15" fillId="0" borderId="10" xfId="2" applyNumberFormat="1" applyFont="1" applyBorder="1" applyAlignment="1">
      <alignment horizontal="center"/>
    </xf>
    <xf numFmtId="0" fontId="15" fillId="0" borderId="10" xfId="2" applyFont="1" applyBorder="1"/>
    <xf numFmtId="0" fontId="11" fillId="0" borderId="10" xfId="2" applyFont="1" applyBorder="1"/>
    <xf numFmtId="187" fontId="11" fillId="0" borderId="10" xfId="2" applyNumberFormat="1" applyFont="1" applyBorder="1"/>
    <xf numFmtId="0" fontId="11" fillId="0" borderId="0" xfId="2" applyFont="1" applyBorder="1"/>
    <xf numFmtId="187" fontId="11" fillId="0" borderId="0" xfId="2" applyNumberFormat="1" applyFont="1" applyBorder="1"/>
    <xf numFmtId="187" fontId="11" fillId="0" borderId="11" xfId="2" applyNumberFormat="1" applyFont="1" applyBorder="1"/>
    <xf numFmtId="0" fontId="11" fillId="0" borderId="43" xfId="2" applyFont="1" applyBorder="1"/>
    <xf numFmtId="0" fontId="11" fillId="0" borderId="11" xfId="2" applyFont="1" applyBorder="1"/>
    <xf numFmtId="0" fontId="11" fillId="0" borderId="44" xfId="2" applyFont="1" applyBorder="1"/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5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/>
    </xf>
    <xf numFmtId="187" fontId="19" fillId="0" borderId="1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vertical="center"/>
    </xf>
    <xf numFmtId="187" fontId="5" fillId="0" borderId="8" xfId="1" applyNumberFormat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vertical="center"/>
    </xf>
    <xf numFmtId="187" fontId="20" fillId="0" borderId="8" xfId="1" applyNumberFormat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center" vertical="center"/>
    </xf>
    <xf numFmtId="187" fontId="22" fillId="0" borderId="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1" xfId="1" applyFont="1" applyFill="1" applyBorder="1" applyAlignment="1">
      <alignment vertical="center"/>
    </xf>
    <xf numFmtId="2" fontId="5" fillId="0" borderId="1" xfId="1" applyNumberFormat="1" applyFont="1" applyFill="1" applyBorder="1" applyAlignment="1">
      <alignment horizontal="center" vertical="center"/>
    </xf>
    <xf numFmtId="187" fontId="5" fillId="0" borderId="10" xfId="1" applyNumberFormat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2" fontId="5" fillId="0" borderId="6" xfId="1" applyNumberFormat="1" applyFont="1" applyFill="1" applyBorder="1" applyAlignment="1">
      <alignment horizontal="center" vertical="center"/>
    </xf>
    <xf numFmtId="187" fontId="5" fillId="0" borderId="6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/>
    </xf>
    <xf numFmtId="2" fontId="5" fillId="0" borderId="9" xfId="1" applyNumberFormat="1" applyFont="1" applyFill="1" applyBorder="1" applyAlignment="1">
      <alignment horizontal="center" vertical="center"/>
    </xf>
    <xf numFmtId="187" fontId="5" fillId="0" borderId="9" xfId="1" applyNumberFormat="1" applyFont="1" applyFill="1" applyBorder="1" applyAlignment="1">
      <alignment horizontal="center" vertical="center"/>
    </xf>
    <xf numFmtId="187" fontId="5" fillId="0" borderId="45" xfId="1" applyNumberFormat="1" applyFont="1" applyFill="1" applyBorder="1" applyAlignment="1">
      <alignment horizontal="center" vertical="center"/>
    </xf>
    <xf numFmtId="187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2" fontId="5" fillId="0" borderId="0" xfId="1" applyNumberFormat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vertical="center"/>
    </xf>
    <xf numFmtId="2" fontId="5" fillId="0" borderId="48" xfId="1" applyNumberFormat="1" applyFont="1" applyFill="1" applyBorder="1" applyAlignment="1">
      <alignment horizontal="center" vertical="center"/>
    </xf>
    <xf numFmtId="187" fontId="5" fillId="0" borderId="48" xfId="1" applyNumberFormat="1" applyFont="1" applyFill="1" applyBorder="1" applyAlignment="1">
      <alignment horizontal="center" vertical="center"/>
    </xf>
    <xf numFmtId="187" fontId="5" fillId="0" borderId="47" xfId="1" applyNumberFormat="1" applyFont="1" applyFill="1" applyBorder="1" applyAlignment="1">
      <alignment horizontal="center" vertical="center"/>
    </xf>
    <xf numFmtId="2" fontId="5" fillId="0" borderId="49" xfId="1" applyNumberFormat="1" applyFont="1" applyFill="1" applyBorder="1" applyAlignment="1">
      <alignment horizontal="center" vertical="center"/>
    </xf>
    <xf numFmtId="187" fontId="5" fillId="0" borderId="12" xfId="1" applyNumberFormat="1" applyFont="1" applyFill="1" applyBorder="1" applyAlignment="1">
      <alignment horizontal="center" vertical="center"/>
    </xf>
    <xf numFmtId="187" fontId="5" fillId="0" borderId="51" xfId="1" applyNumberFormat="1" applyFont="1" applyFill="1" applyBorder="1" applyAlignment="1">
      <alignment horizontal="center" vertical="center"/>
    </xf>
    <xf numFmtId="2" fontId="5" fillId="0" borderId="50" xfId="1" applyNumberFormat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vertical="center"/>
    </xf>
    <xf numFmtId="187" fontId="5" fillId="0" borderId="46" xfId="1" applyNumberFormat="1" applyFont="1" applyFill="1" applyBorder="1" applyAlignment="1">
      <alignment horizontal="center" vertical="center"/>
    </xf>
    <xf numFmtId="0" fontId="2" fillId="0" borderId="52" xfId="1" applyFont="1" applyFill="1" applyBorder="1"/>
    <xf numFmtId="0" fontId="19" fillId="0" borderId="8" xfId="1" applyFont="1" applyFill="1" applyBorder="1" applyAlignment="1">
      <alignment horizontal="center" vertical="center"/>
    </xf>
    <xf numFmtId="187" fontId="19" fillId="0" borderId="8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top"/>
    </xf>
    <xf numFmtId="187" fontId="22" fillId="0" borderId="8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187" fontId="20" fillId="0" borderId="50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1" fontId="16" fillId="0" borderId="8" xfId="2" applyNumberFormat="1" applyFont="1" applyBorder="1" applyAlignment="1">
      <alignment horizontal="center"/>
    </xf>
    <xf numFmtId="1" fontId="23" fillId="0" borderId="1" xfId="2" applyNumberFormat="1" applyFont="1" applyBorder="1" applyAlignment="1">
      <alignment horizontal="center"/>
    </xf>
    <xf numFmtId="187" fontId="23" fillId="0" borderId="1" xfId="2" applyNumberFormat="1" applyFont="1" applyBorder="1" applyAlignment="1">
      <alignment horizontal="center"/>
    </xf>
    <xf numFmtId="187" fontId="15" fillId="0" borderId="46" xfId="2" applyNumberFormat="1" applyFont="1" applyBorder="1" applyAlignment="1">
      <alignment horizontal="center"/>
    </xf>
    <xf numFmtId="2" fontId="5" fillId="0" borderId="12" xfId="1" applyNumberFormat="1" applyFont="1" applyFill="1" applyBorder="1" applyAlignment="1">
      <alignment horizontal="center" vertical="center"/>
    </xf>
    <xf numFmtId="187" fontId="5" fillId="0" borderId="10" xfId="1" applyNumberFormat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15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5" fillId="0" borderId="11" xfId="1" applyFont="1" applyFill="1" applyBorder="1" applyAlignment="1">
      <alignment horizontal="center" shrinkToFit="1"/>
    </xf>
    <xf numFmtId="0" fontId="15" fillId="0" borderId="10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left" vertical="center"/>
    </xf>
    <xf numFmtId="0" fontId="15" fillId="0" borderId="11" xfId="2" applyFont="1" applyBorder="1" applyAlignment="1">
      <alignment horizontal="left" vertical="center"/>
    </xf>
    <xf numFmtId="0" fontId="12" fillId="3" borderId="0" xfId="5" applyFont="1" applyFill="1" applyAlignment="1">
      <alignment horizontal="center" vertical="center"/>
    </xf>
    <xf numFmtId="0" fontId="6" fillId="0" borderId="13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15" fontId="7" fillId="0" borderId="15" xfId="3" applyNumberFormat="1" applyFont="1" applyFill="1" applyBorder="1" applyAlignment="1">
      <alignment horizontal="center" vertical="center"/>
    </xf>
    <xf numFmtId="15" fontId="7" fillId="0" borderId="4" xfId="3" applyNumberFormat="1" applyFont="1" applyFill="1" applyBorder="1" applyAlignment="1">
      <alignment horizontal="center" vertical="center"/>
    </xf>
    <xf numFmtId="15" fontId="7" fillId="0" borderId="16" xfId="3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7" xfId="3" applyFont="1" applyFill="1" applyBorder="1" applyAlignment="1">
      <alignment horizontal="center" vertical="center"/>
    </xf>
    <xf numFmtId="0" fontId="4" fillId="0" borderId="38" xfId="3" applyFont="1" applyFill="1" applyBorder="1" applyAlignment="1">
      <alignment horizontal="center" vertical="center"/>
    </xf>
    <xf numFmtId="15" fontId="3" fillId="0" borderId="34" xfId="3" applyNumberFormat="1" applyFont="1" applyFill="1" applyBorder="1" applyAlignment="1">
      <alignment horizontal="center" vertical="center"/>
    </xf>
    <xf numFmtId="15" fontId="3" fillId="0" borderId="38" xfId="3" applyNumberFormat="1" applyFont="1" applyFill="1" applyBorder="1" applyAlignment="1">
      <alignment horizontal="center" vertical="center"/>
    </xf>
    <xf numFmtId="15" fontId="3" fillId="0" borderId="39" xfId="3" applyNumberFormat="1" applyFont="1" applyFill="1" applyBorder="1" applyAlignment="1">
      <alignment horizontal="center" vertical="center"/>
    </xf>
  </cellXfs>
  <cellStyles count="7">
    <cellStyle name="Normal" xfId="0" builtinId="0"/>
    <cellStyle name="ปกติ 2" xfId="5"/>
    <cellStyle name="ปกติ 3" xfId="6"/>
    <cellStyle name="ปกติ_Crossection - PingBasin" xfId="4"/>
    <cellStyle name="ปกติ_P.1" xfId="3"/>
    <cellStyle name="ปกติ_อท" xfId="1"/>
    <cellStyle name="ปกติ_อท.1-1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69664"/>
        <c:axId val="99984128"/>
      </c:scatterChart>
      <c:valAx>
        <c:axId val="99969664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9984128"/>
        <c:crossesAt val="251"/>
        <c:crossBetween val="midCat"/>
        <c:majorUnit val="10"/>
        <c:minorUnit val="5"/>
      </c:valAx>
      <c:valAx>
        <c:axId val="99984128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996966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169512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46</xdr:row>
      <xdr:rowOff>28575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="" xmlns:a16="http://schemas.microsoft.com/office/drawing/2014/main" id="{32634AC2-08E3-41D3-99B9-30DCD0624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12122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opLeftCell="A7" zoomScale="118" zoomScaleNormal="118" workbookViewId="0">
      <selection activeCell="M20" sqref="M20"/>
    </sheetView>
  </sheetViews>
  <sheetFormatPr defaultRowHeight="12.75"/>
  <cols>
    <col min="1" max="1" width="10.75" style="1" customWidth="1"/>
    <col min="2" max="11" width="5.875" style="1" customWidth="1"/>
    <col min="12" max="12" width="4.75" style="1" customWidth="1"/>
    <col min="13" max="13" width="11.375" style="1" customWidth="1"/>
    <col min="14" max="16384" width="9" style="1"/>
  </cols>
  <sheetData>
    <row r="1" spans="1:16">
      <c r="A1" s="103" t="s">
        <v>0</v>
      </c>
      <c r="B1" s="103"/>
      <c r="C1" s="103"/>
      <c r="D1" s="103"/>
      <c r="E1" s="103"/>
      <c r="M1" s="104" t="s">
        <v>1</v>
      </c>
    </row>
    <row r="2" spans="1:16" ht="16.5" customHeight="1">
      <c r="A2" s="103" t="s">
        <v>2</v>
      </c>
      <c r="B2" s="103"/>
      <c r="C2" s="103"/>
      <c r="D2" s="103"/>
      <c r="E2" s="103"/>
    </row>
    <row r="3" spans="1:16" ht="19.5" customHeight="1">
      <c r="F3" s="178"/>
      <c r="G3" s="178"/>
      <c r="H3" s="178"/>
    </row>
    <row r="4" spans="1:16" ht="26.25" customHeight="1">
      <c r="A4" s="179" t="s">
        <v>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6" ht="24" customHeight="1">
      <c r="A5" s="105" t="s">
        <v>4</v>
      </c>
      <c r="B5" s="179" t="s">
        <v>88</v>
      </c>
      <c r="C5" s="179"/>
      <c r="D5" s="106" t="s">
        <v>5</v>
      </c>
      <c r="E5" s="179" t="s">
        <v>89</v>
      </c>
      <c r="F5" s="179"/>
      <c r="G5" s="106" t="s">
        <v>6</v>
      </c>
      <c r="H5" s="179" t="s">
        <v>90</v>
      </c>
      <c r="I5" s="179"/>
      <c r="J5" s="106" t="s">
        <v>7</v>
      </c>
      <c r="K5" s="179" t="s">
        <v>82</v>
      </c>
      <c r="L5" s="179"/>
      <c r="M5" s="105" t="s">
        <v>8</v>
      </c>
    </row>
    <row r="6" spans="1:16" ht="27" customHeight="1">
      <c r="A6" s="107" t="s">
        <v>9</v>
      </c>
      <c r="B6" s="187" t="s">
        <v>78</v>
      </c>
      <c r="C6" s="187"/>
      <c r="D6" s="187"/>
      <c r="E6" s="187"/>
      <c r="F6" s="187"/>
      <c r="G6" s="106" t="s">
        <v>10</v>
      </c>
      <c r="H6" s="188" t="s">
        <v>64</v>
      </c>
      <c r="I6" s="188"/>
      <c r="J6" s="188"/>
      <c r="K6" s="188"/>
      <c r="L6" s="188"/>
      <c r="M6" s="188"/>
    </row>
    <row r="7" spans="1:16" ht="5.25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6">
      <c r="A8" s="180" t="s">
        <v>11</v>
      </c>
      <c r="B8" s="182" t="s">
        <v>12</v>
      </c>
      <c r="C8" s="182"/>
      <c r="D8" s="183" t="s">
        <v>13</v>
      </c>
      <c r="E8" s="184"/>
      <c r="F8" s="108" t="s">
        <v>14</v>
      </c>
      <c r="G8" s="182" t="s">
        <v>15</v>
      </c>
      <c r="H8" s="182"/>
      <c r="I8" s="182"/>
      <c r="J8" s="182" t="s">
        <v>16</v>
      </c>
      <c r="K8" s="182"/>
      <c r="L8" s="180" t="s">
        <v>17</v>
      </c>
      <c r="M8" s="180"/>
      <c r="N8" s="105"/>
    </row>
    <row r="9" spans="1:16">
      <c r="A9" s="181"/>
      <c r="B9" s="109" t="s">
        <v>18</v>
      </c>
      <c r="C9" s="109" t="s">
        <v>19</v>
      </c>
      <c r="D9" s="109" t="s">
        <v>18</v>
      </c>
      <c r="E9" s="109" t="s">
        <v>19</v>
      </c>
      <c r="F9" s="109" t="s">
        <v>20</v>
      </c>
      <c r="G9" s="109" t="s">
        <v>18</v>
      </c>
      <c r="H9" s="109" t="s">
        <v>21</v>
      </c>
      <c r="I9" s="109" t="s">
        <v>19</v>
      </c>
      <c r="J9" s="109" t="s">
        <v>22</v>
      </c>
      <c r="K9" s="109" t="s">
        <v>23</v>
      </c>
      <c r="L9" s="181"/>
      <c r="M9" s="181"/>
    </row>
    <row r="10" spans="1:16" ht="17.100000000000001" customHeight="1">
      <c r="A10" s="110" t="s">
        <v>24</v>
      </c>
      <c r="B10" s="111"/>
      <c r="C10" s="111"/>
      <c r="D10" s="111"/>
      <c r="E10" s="111"/>
      <c r="F10" s="111"/>
      <c r="G10" s="112">
        <v>1.4550000000000001</v>
      </c>
      <c r="H10" s="112"/>
      <c r="I10" s="112"/>
      <c r="J10" s="112"/>
      <c r="K10" s="112"/>
      <c r="L10" s="112"/>
      <c r="M10" s="113">
        <v>325.20600000000002</v>
      </c>
    </row>
    <row r="11" spans="1:16" ht="17.100000000000001" customHeight="1">
      <c r="A11" s="114"/>
      <c r="B11" s="115">
        <v>-50</v>
      </c>
      <c r="C11" s="115"/>
      <c r="D11" s="115"/>
      <c r="E11" s="115"/>
      <c r="F11" s="115"/>
      <c r="G11" s="116"/>
      <c r="H11" s="116">
        <v>1.5429999999999999</v>
      </c>
      <c r="I11" s="116"/>
      <c r="J11" s="116"/>
      <c r="K11" s="116">
        <f>G10-H11</f>
        <v>-8.7999999999999856E-2</v>
      </c>
      <c r="L11" s="116"/>
      <c r="M11" s="116">
        <f>M10+K11</f>
        <v>325.11799999999999</v>
      </c>
      <c r="O11" s="2"/>
    </row>
    <row r="12" spans="1:16" ht="17.100000000000001" customHeight="1">
      <c r="A12" s="115"/>
      <c r="B12" s="115">
        <v>-40</v>
      </c>
      <c r="C12" s="115"/>
      <c r="D12" s="115"/>
      <c r="E12" s="115"/>
      <c r="F12" s="115"/>
      <c r="G12" s="116"/>
      <c r="H12" s="116">
        <v>1.5349999999999999</v>
      </c>
      <c r="I12" s="116"/>
      <c r="J12" s="116">
        <v>8.0000000000000002E-3</v>
      </c>
      <c r="K12" s="116"/>
      <c r="L12" s="116"/>
      <c r="M12" s="116">
        <f>M11+J12</f>
        <v>325.12599999999998</v>
      </c>
      <c r="O12" s="57"/>
    </row>
    <row r="13" spans="1:16" ht="17.100000000000001" customHeight="1">
      <c r="A13" s="115"/>
      <c r="B13" s="115">
        <v>-30</v>
      </c>
      <c r="C13" s="115"/>
      <c r="D13" s="115"/>
      <c r="E13" s="115"/>
      <c r="F13" s="115"/>
      <c r="G13" s="116"/>
      <c r="H13" s="116">
        <v>1.5289999999999999</v>
      </c>
      <c r="I13" s="116"/>
      <c r="J13" s="116">
        <v>6.0000000000000001E-3</v>
      </c>
      <c r="K13" s="116"/>
      <c r="L13" s="116"/>
      <c r="M13" s="116">
        <f>M12+J13</f>
        <v>325.13199999999995</v>
      </c>
      <c r="P13" s="114"/>
    </row>
    <row r="14" spans="1:16" ht="17.100000000000001" customHeight="1">
      <c r="A14" s="115"/>
      <c r="B14" s="115">
        <v>-20</v>
      </c>
      <c r="C14" s="115"/>
      <c r="D14" s="115"/>
      <c r="E14" s="115"/>
      <c r="F14" s="115"/>
      <c r="G14" s="116"/>
      <c r="H14" s="116">
        <v>1.4950000000000001</v>
      </c>
      <c r="I14" s="116"/>
      <c r="J14" s="116">
        <f>H13-H14</f>
        <v>3.3999999999999808E-2</v>
      </c>
      <c r="K14" s="116"/>
      <c r="L14" s="116"/>
      <c r="M14" s="116">
        <f>M13+J14</f>
        <v>325.16599999999994</v>
      </c>
      <c r="P14" s="114"/>
    </row>
    <row r="15" spans="1:16" ht="17.100000000000001" customHeight="1">
      <c r="A15" s="115"/>
      <c r="B15" s="115">
        <v>-10</v>
      </c>
      <c r="C15" s="115"/>
      <c r="D15" s="115"/>
      <c r="E15" s="115"/>
      <c r="F15" s="115"/>
      <c r="G15" s="116"/>
      <c r="H15" s="116">
        <v>1.4690000000000001</v>
      </c>
      <c r="I15" s="116"/>
      <c r="J15" s="116">
        <f>H14-H15</f>
        <v>2.6000000000000023E-2</v>
      </c>
      <c r="K15" s="116"/>
      <c r="L15" s="116"/>
      <c r="M15" s="116">
        <f>M14+J15</f>
        <v>325.19199999999995</v>
      </c>
    </row>
    <row r="16" spans="1:16" ht="17.100000000000001" customHeight="1">
      <c r="A16" s="117" t="s">
        <v>69</v>
      </c>
      <c r="B16" s="115"/>
      <c r="C16" s="115">
        <v>0</v>
      </c>
      <c r="D16" s="118"/>
      <c r="E16" s="118"/>
      <c r="F16" s="118"/>
      <c r="G16" s="116"/>
      <c r="H16" s="116">
        <v>1.7310000000000001</v>
      </c>
      <c r="I16" s="116"/>
      <c r="J16" s="116"/>
      <c r="K16" s="116">
        <v>-0.26200000000000001</v>
      </c>
      <c r="L16" s="116"/>
      <c r="M16" s="119">
        <f t="shared" ref="M16" si="0">M15+K16</f>
        <v>324.92999999999995</v>
      </c>
    </row>
    <row r="17" spans="1:16" ht="17.100000000000001" customHeight="1">
      <c r="A17" s="114" t="s">
        <v>70</v>
      </c>
      <c r="B17" s="115"/>
      <c r="C17" s="115">
        <v>0</v>
      </c>
      <c r="D17" s="118"/>
      <c r="E17" s="118"/>
      <c r="F17" s="118"/>
      <c r="G17" s="116"/>
      <c r="H17" s="116">
        <v>1.996</v>
      </c>
      <c r="I17" s="116"/>
      <c r="J17" s="116"/>
      <c r="K17" s="116">
        <f>H16-H17</f>
        <v>-0.2649999999999999</v>
      </c>
      <c r="L17" s="116"/>
      <c r="M17" s="116">
        <f>M16+K17</f>
        <v>324.66499999999996</v>
      </c>
    </row>
    <row r="18" spans="1:16" ht="17.100000000000001" customHeight="1">
      <c r="A18" s="114"/>
      <c r="B18" s="115"/>
      <c r="C18" s="115">
        <v>2</v>
      </c>
      <c r="D18" s="118"/>
      <c r="E18" s="118"/>
      <c r="F18" s="118"/>
      <c r="G18" s="116"/>
      <c r="H18" s="116">
        <v>2.2530000000000001</v>
      </c>
      <c r="I18" s="116"/>
      <c r="J18" s="116"/>
      <c r="K18" s="116">
        <f t="shared" ref="K18:K23" si="1">H17-H18</f>
        <v>-0.25700000000000012</v>
      </c>
      <c r="L18" s="116"/>
      <c r="M18" s="116">
        <f>M17+K18</f>
        <v>324.40799999999996</v>
      </c>
    </row>
    <row r="19" spans="1:16" ht="17.100000000000001" customHeight="1">
      <c r="A19" s="114"/>
      <c r="B19" s="115"/>
      <c r="C19" s="115">
        <v>4</v>
      </c>
      <c r="D19" s="118"/>
      <c r="E19" s="118"/>
      <c r="F19" s="118"/>
      <c r="G19" s="116"/>
      <c r="H19" s="116">
        <v>2.5550000000000002</v>
      </c>
      <c r="I19" s="116"/>
      <c r="J19" s="116"/>
      <c r="K19" s="116">
        <f t="shared" si="1"/>
        <v>-0.30200000000000005</v>
      </c>
      <c r="L19" s="116"/>
      <c r="M19" s="116">
        <f>M18+K19</f>
        <v>324.10599999999994</v>
      </c>
    </row>
    <row r="20" spans="1:16" ht="17.100000000000001" customHeight="1">
      <c r="A20" s="114"/>
      <c r="B20" s="115"/>
      <c r="C20" s="115">
        <v>6</v>
      </c>
      <c r="D20" s="118"/>
      <c r="E20" s="118"/>
      <c r="F20" s="118"/>
      <c r="G20" s="116"/>
      <c r="H20" s="116">
        <v>3.2389999999999999</v>
      </c>
      <c r="I20" s="116"/>
      <c r="J20" s="116"/>
      <c r="K20" s="116">
        <f t="shared" si="1"/>
        <v>-0.68399999999999972</v>
      </c>
      <c r="L20" s="116"/>
      <c r="M20" s="116">
        <f t="shared" ref="M20:M23" si="2">M19+K20</f>
        <v>323.42199999999991</v>
      </c>
    </row>
    <row r="21" spans="1:16" ht="17.100000000000001" customHeight="1">
      <c r="A21" s="115"/>
      <c r="B21" s="115"/>
      <c r="C21" s="115">
        <v>8</v>
      </c>
      <c r="D21" s="118"/>
      <c r="E21" s="118"/>
      <c r="F21" s="118"/>
      <c r="G21" s="116"/>
      <c r="H21" s="116">
        <v>3.6110000000000002</v>
      </c>
      <c r="I21" s="116"/>
      <c r="J21" s="116"/>
      <c r="K21" s="116">
        <f t="shared" si="1"/>
        <v>-0.37200000000000033</v>
      </c>
      <c r="L21" s="116"/>
      <c r="M21" s="116">
        <f t="shared" si="2"/>
        <v>323.0499999999999</v>
      </c>
      <c r="O21" s="3"/>
      <c r="P21" s="3"/>
    </row>
    <row r="22" spans="1:16" ht="17.100000000000001" customHeight="1">
      <c r="A22" s="120"/>
      <c r="B22" s="115"/>
      <c r="C22" s="115">
        <v>10</v>
      </c>
      <c r="D22" s="118"/>
      <c r="E22" s="118"/>
      <c r="F22" s="118"/>
      <c r="G22" s="116"/>
      <c r="H22" s="116">
        <v>3.7709999999999999</v>
      </c>
      <c r="I22" s="116"/>
      <c r="J22" s="116"/>
      <c r="K22" s="116">
        <f t="shared" si="1"/>
        <v>-0.1599999999999997</v>
      </c>
      <c r="L22" s="116"/>
      <c r="M22" s="116">
        <f t="shared" si="2"/>
        <v>322.88999999999987</v>
      </c>
      <c r="O22" s="56"/>
      <c r="P22" s="3"/>
    </row>
    <row r="23" spans="1:16" ht="17.100000000000001" customHeight="1">
      <c r="A23" s="120"/>
      <c r="B23" s="115"/>
      <c r="C23" s="115">
        <v>12</v>
      </c>
      <c r="D23" s="118"/>
      <c r="E23" s="118"/>
      <c r="F23" s="121"/>
      <c r="G23" s="116"/>
      <c r="H23" s="116">
        <v>3.9</v>
      </c>
      <c r="I23" s="116"/>
      <c r="J23" s="116"/>
      <c r="K23" s="116">
        <f t="shared" si="1"/>
        <v>-0.129</v>
      </c>
      <c r="L23" s="116"/>
      <c r="M23" s="116">
        <f t="shared" si="2"/>
        <v>322.76099999999985</v>
      </c>
      <c r="O23" s="122"/>
      <c r="P23" s="3"/>
    </row>
    <row r="24" spans="1:16" ht="17.100000000000001" customHeight="1">
      <c r="A24" s="115" t="s">
        <v>71</v>
      </c>
      <c r="B24" s="115"/>
      <c r="C24" s="115"/>
      <c r="D24" s="118"/>
      <c r="E24" s="118"/>
      <c r="F24" s="121"/>
      <c r="G24" s="116">
        <v>0.32600000000000001</v>
      </c>
      <c r="H24" s="116"/>
      <c r="I24" s="116">
        <v>3.8</v>
      </c>
      <c r="J24" s="116">
        <f>H23-I24</f>
        <v>0.10000000000000009</v>
      </c>
      <c r="K24" s="116"/>
      <c r="L24" s="116"/>
      <c r="M24" s="116">
        <f>M23+J24</f>
        <v>322.86099999999988</v>
      </c>
      <c r="O24" s="122"/>
      <c r="P24" s="3"/>
    </row>
    <row r="25" spans="1:16" ht="17.100000000000001" customHeight="1">
      <c r="A25" s="115"/>
      <c r="B25" s="115"/>
      <c r="C25" s="115">
        <v>14</v>
      </c>
      <c r="D25" s="118"/>
      <c r="E25" s="118"/>
      <c r="F25" s="121"/>
      <c r="G25" s="116"/>
      <c r="H25" s="116">
        <v>0.43</v>
      </c>
      <c r="I25" s="116"/>
      <c r="J25" s="116"/>
      <c r="K25" s="116">
        <f>G24-H25</f>
        <v>-0.10399999999999998</v>
      </c>
      <c r="L25" s="116"/>
      <c r="M25" s="116">
        <f t="shared" ref="M25:M32" si="3">M24+K25</f>
        <v>322.75699999999989</v>
      </c>
      <c r="O25" s="122"/>
      <c r="P25" s="3"/>
    </row>
    <row r="26" spans="1:16" ht="17.100000000000001" customHeight="1">
      <c r="A26" s="115"/>
      <c r="B26" s="115"/>
      <c r="C26" s="115">
        <v>16</v>
      </c>
      <c r="D26" s="118"/>
      <c r="E26" s="118"/>
      <c r="F26" s="121"/>
      <c r="G26" s="116"/>
      <c r="H26" s="116">
        <v>0.48899999999999999</v>
      </c>
      <c r="I26" s="116"/>
      <c r="J26" s="116"/>
      <c r="K26" s="116">
        <f t="shared" ref="K26:K31" si="4">H25-H26</f>
        <v>-5.8999999999999997E-2</v>
      </c>
      <c r="L26" s="116"/>
      <c r="M26" s="116">
        <f t="shared" si="3"/>
        <v>322.69799999999987</v>
      </c>
      <c r="O26" s="122"/>
      <c r="P26" s="3"/>
    </row>
    <row r="27" spans="1:16" ht="17.100000000000001" customHeight="1">
      <c r="A27" s="120"/>
      <c r="B27" s="115"/>
      <c r="C27" s="115">
        <v>18</v>
      </c>
      <c r="D27" s="118"/>
      <c r="E27" s="118"/>
      <c r="F27" s="121"/>
      <c r="G27" s="116"/>
      <c r="H27" s="116">
        <v>0.66200000000000003</v>
      </c>
      <c r="I27" s="116"/>
      <c r="J27" s="116"/>
      <c r="K27" s="116">
        <f t="shared" si="4"/>
        <v>-0.17300000000000004</v>
      </c>
      <c r="L27" s="116"/>
      <c r="M27" s="116">
        <f t="shared" si="3"/>
        <v>322.52499999999986</v>
      </c>
      <c r="O27" s="122"/>
      <c r="P27" s="3"/>
    </row>
    <row r="28" spans="1:16" ht="17.100000000000001" customHeight="1">
      <c r="A28" s="115"/>
      <c r="B28" s="115"/>
      <c r="C28" s="115">
        <v>20</v>
      </c>
      <c r="D28" s="118"/>
      <c r="E28" s="118"/>
      <c r="F28" s="121"/>
      <c r="G28" s="116"/>
      <c r="H28" s="116">
        <v>0.93899999999999995</v>
      </c>
      <c r="I28" s="116"/>
      <c r="J28" s="116"/>
      <c r="K28" s="116">
        <f t="shared" si="4"/>
        <v>-0.27699999999999991</v>
      </c>
      <c r="L28" s="116"/>
      <c r="M28" s="116">
        <f t="shared" si="3"/>
        <v>322.24799999999988</v>
      </c>
      <c r="O28" s="122"/>
      <c r="P28" s="3"/>
    </row>
    <row r="29" spans="1:16" ht="17.100000000000001" customHeight="1">
      <c r="A29" s="115"/>
      <c r="B29" s="115"/>
      <c r="C29" s="115">
        <v>22</v>
      </c>
      <c r="D29" s="118"/>
      <c r="E29" s="118"/>
      <c r="F29" s="121"/>
      <c r="G29" s="116"/>
      <c r="H29" s="116">
        <v>1.075</v>
      </c>
      <c r="I29" s="116"/>
      <c r="J29" s="116"/>
      <c r="K29" s="116">
        <f t="shared" si="4"/>
        <v>-0.13600000000000001</v>
      </c>
      <c r="L29" s="116"/>
      <c r="M29" s="116">
        <f t="shared" si="3"/>
        <v>322.11199999999985</v>
      </c>
      <c r="O29" s="122"/>
      <c r="P29" s="3"/>
    </row>
    <row r="30" spans="1:16" ht="17.100000000000001" customHeight="1">
      <c r="A30" s="157"/>
      <c r="B30" s="115"/>
      <c r="C30" s="115">
        <v>24</v>
      </c>
      <c r="D30" s="118"/>
      <c r="E30" s="118"/>
      <c r="F30" s="121"/>
      <c r="G30" s="116"/>
      <c r="H30" s="116">
        <v>1.524</v>
      </c>
      <c r="I30" s="116"/>
      <c r="J30" s="116"/>
      <c r="K30" s="116">
        <f t="shared" si="4"/>
        <v>-0.44900000000000007</v>
      </c>
      <c r="L30" s="116"/>
      <c r="M30" s="116">
        <f t="shared" si="3"/>
        <v>321.66299999999984</v>
      </c>
      <c r="O30" s="122"/>
      <c r="P30" s="3"/>
    </row>
    <row r="31" spans="1:16" ht="17.100000000000001" customHeight="1">
      <c r="A31" s="115"/>
      <c r="B31" s="115"/>
      <c r="C31" s="115">
        <v>26</v>
      </c>
      <c r="D31" s="118"/>
      <c r="E31" s="118"/>
      <c r="F31" s="121"/>
      <c r="G31" s="116"/>
      <c r="H31" s="116">
        <v>2.468</v>
      </c>
      <c r="I31" s="116"/>
      <c r="J31" s="116"/>
      <c r="K31" s="116">
        <f t="shared" si="4"/>
        <v>-0.94399999999999995</v>
      </c>
      <c r="L31" s="116"/>
      <c r="M31" s="116">
        <f t="shared" si="3"/>
        <v>320.71899999999982</v>
      </c>
      <c r="O31" s="122"/>
      <c r="P31" s="3"/>
    </row>
    <row r="32" spans="1:16" ht="17.100000000000001" customHeight="1">
      <c r="A32" s="168" t="s">
        <v>61</v>
      </c>
      <c r="B32" s="115"/>
      <c r="C32" s="115">
        <v>27</v>
      </c>
      <c r="D32" s="118"/>
      <c r="E32" s="118"/>
      <c r="F32" s="121"/>
      <c r="G32" s="116"/>
      <c r="H32" s="116">
        <v>2.9969999999999999</v>
      </c>
      <c r="I32" s="116"/>
      <c r="J32" s="116"/>
      <c r="K32" s="116">
        <v>-0.52900000000000003</v>
      </c>
      <c r="L32" s="116"/>
      <c r="M32" s="158">
        <f t="shared" si="3"/>
        <v>320.18999999999983</v>
      </c>
      <c r="O32" s="122"/>
      <c r="P32" s="3"/>
    </row>
    <row r="33" spans="1:16" ht="17.100000000000001" customHeight="1">
      <c r="A33" s="115"/>
      <c r="B33" s="115"/>
      <c r="C33" s="115">
        <v>28</v>
      </c>
      <c r="D33" s="118"/>
      <c r="E33" s="118"/>
      <c r="F33" s="121">
        <v>0.48</v>
      </c>
      <c r="G33" s="116"/>
      <c r="H33" s="116"/>
      <c r="I33" s="116"/>
      <c r="J33" s="116"/>
      <c r="K33" s="116"/>
      <c r="L33" s="116"/>
      <c r="M33" s="116">
        <f>M32-F33</f>
        <v>319.70999999999981</v>
      </c>
      <c r="O33" s="122"/>
      <c r="P33" s="3"/>
    </row>
    <row r="34" spans="1:16" ht="17.100000000000001" customHeight="1">
      <c r="A34" s="115"/>
      <c r="B34" s="115"/>
      <c r="C34" s="115">
        <v>30</v>
      </c>
      <c r="D34" s="118"/>
      <c r="E34" s="118"/>
      <c r="F34" s="121">
        <v>0.62</v>
      </c>
      <c r="G34" s="116"/>
      <c r="H34" s="116"/>
      <c r="I34" s="116"/>
      <c r="J34" s="116"/>
      <c r="L34" s="116"/>
      <c r="M34" s="116">
        <f>M32-F34</f>
        <v>319.56999999999982</v>
      </c>
      <c r="O34" s="3"/>
      <c r="P34" s="3"/>
    </row>
    <row r="35" spans="1:16" ht="17.100000000000001" customHeight="1">
      <c r="A35" s="114"/>
      <c r="B35" s="115"/>
      <c r="C35" s="115">
        <v>32</v>
      </c>
      <c r="D35" s="118"/>
      <c r="E35" s="118"/>
      <c r="F35" s="121">
        <v>0.65</v>
      </c>
      <c r="G35" s="116"/>
      <c r="H35" s="116"/>
      <c r="I35" s="116"/>
      <c r="J35" s="116"/>
      <c r="K35" s="116"/>
      <c r="L35" s="116"/>
      <c r="M35" s="116">
        <f>M32-F35</f>
        <v>319.53999999999985</v>
      </c>
    </row>
    <row r="36" spans="1:16" ht="17.100000000000001" customHeight="1">
      <c r="A36" s="114"/>
      <c r="B36" s="115"/>
      <c r="C36" s="115">
        <v>34</v>
      </c>
      <c r="D36" s="118"/>
      <c r="E36" s="118"/>
      <c r="F36" s="121">
        <v>0.2</v>
      </c>
      <c r="G36" s="116"/>
      <c r="H36" s="116"/>
      <c r="I36" s="116"/>
      <c r="J36" s="116"/>
      <c r="K36" s="116"/>
      <c r="L36" s="116"/>
      <c r="M36" s="116">
        <f>M32-F36</f>
        <v>319.98999999999984</v>
      </c>
    </row>
    <row r="37" spans="1:16" ht="17.100000000000001" customHeight="1">
      <c r="A37" s="114"/>
      <c r="B37" s="115"/>
      <c r="C37" s="115">
        <v>38</v>
      </c>
      <c r="D37" s="118"/>
      <c r="E37" s="118"/>
      <c r="F37" s="121"/>
      <c r="G37" s="116"/>
      <c r="H37" s="116">
        <v>2.0489999999999999</v>
      </c>
      <c r="I37" s="116"/>
      <c r="J37" s="116">
        <f>H32-H37</f>
        <v>0.94799999999999995</v>
      </c>
      <c r="K37" s="116"/>
      <c r="L37" s="116"/>
      <c r="M37" s="116">
        <f>M32+J37</f>
        <v>321.13799999999981</v>
      </c>
    </row>
    <row r="38" spans="1:16" ht="17.100000000000001" customHeight="1">
      <c r="A38" s="114"/>
      <c r="B38" s="115"/>
      <c r="C38" s="115">
        <v>40</v>
      </c>
      <c r="D38" s="118"/>
      <c r="E38" s="118"/>
      <c r="F38" s="121"/>
      <c r="G38" s="116"/>
      <c r="H38" s="116">
        <v>1.83</v>
      </c>
      <c r="I38" s="116"/>
      <c r="J38" s="116">
        <f>H37-H38</f>
        <v>0.21899999999999986</v>
      </c>
      <c r="K38" s="116"/>
      <c r="L38" s="116"/>
      <c r="M38" s="116">
        <f>M37+J38</f>
        <v>321.3569999999998</v>
      </c>
    </row>
    <row r="39" spans="1:16" ht="17.100000000000001" customHeight="1">
      <c r="A39" s="114"/>
      <c r="B39" s="115"/>
      <c r="C39" s="115">
        <v>42</v>
      </c>
      <c r="D39" s="118"/>
      <c r="E39" s="118"/>
      <c r="F39" s="121"/>
      <c r="G39" s="116"/>
      <c r="H39" s="116">
        <v>1.5780000000000001</v>
      </c>
      <c r="I39" s="116"/>
      <c r="J39" s="116">
        <f>H38-H39</f>
        <v>0.252</v>
      </c>
      <c r="K39" s="116"/>
      <c r="L39" s="116"/>
      <c r="M39" s="116">
        <f>M38+J39</f>
        <v>321.60899999999981</v>
      </c>
    </row>
    <row r="40" spans="1:16" ht="17.100000000000001" customHeight="1">
      <c r="A40" s="114"/>
      <c r="B40" s="115"/>
      <c r="C40" s="123">
        <v>44</v>
      </c>
      <c r="D40" s="118"/>
      <c r="E40" s="118"/>
      <c r="F40" s="121"/>
      <c r="G40" s="116"/>
      <c r="H40" s="116">
        <v>1.8779999999999999</v>
      </c>
      <c r="I40" s="116"/>
      <c r="J40" s="116"/>
      <c r="K40" s="116">
        <f>H39-H40</f>
        <v>-0.29999999999999982</v>
      </c>
      <c r="L40" s="116"/>
      <c r="M40" s="116">
        <f>M39+K40</f>
        <v>321.3089999999998</v>
      </c>
    </row>
    <row r="41" spans="1:16" ht="17.100000000000001" customHeight="1">
      <c r="A41" s="117"/>
      <c r="B41" s="115"/>
      <c r="C41" s="115">
        <v>46</v>
      </c>
      <c r="D41" s="118"/>
      <c r="E41" s="118"/>
      <c r="F41" s="121"/>
      <c r="G41" s="116"/>
      <c r="H41" s="116">
        <v>1.226</v>
      </c>
      <c r="I41" s="116"/>
      <c r="J41" s="116">
        <f>H40-H41</f>
        <v>0.65199999999999991</v>
      </c>
      <c r="K41" s="116"/>
      <c r="L41" s="116"/>
      <c r="M41" s="116">
        <f>M40+J41</f>
        <v>321.96099999999979</v>
      </c>
      <c r="O41" s="2"/>
    </row>
    <row r="42" spans="1:16" ht="33" customHeight="1">
      <c r="A42" s="124"/>
      <c r="B42" s="104" t="s">
        <v>25</v>
      </c>
      <c r="C42" s="186" t="s">
        <v>85</v>
      </c>
      <c r="D42" s="186"/>
      <c r="E42" s="186"/>
      <c r="F42" s="125" t="s">
        <v>26</v>
      </c>
      <c r="G42" s="104"/>
      <c r="H42" s="104" t="s">
        <v>27</v>
      </c>
      <c r="I42" s="186"/>
      <c r="J42" s="186"/>
      <c r="K42" s="186"/>
      <c r="L42" s="186"/>
      <c r="M42" s="3"/>
    </row>
    <row r="43" spans="1:16" ht="22.5" customHeight="1">
      <c r="A43" s="3"/>
      <c r="B43" s="104" t="s">
        <v>28</v>
      </c>
      <c r="C43" s="185">
        <v>242172</v>
      </c>
      <c r="D43" s="186"/>
      <c r="E43" s="186"/>
      <c r="F43" s="104"/>
      <c r="G43" s="104"/>
      <c r="H43" s="104" t="s">
        <v>28</v>
      </c>
      <c r="I43" s="186"/>
      <c r="J43" s="186"/>
      <c r="K43" s="186"/>
      <c r="L43" s="186"/>
      <c r="M43" s="3"/>
    </row>
    <row r="45" spans="1:16" ht="16.5" customHeight="1"/>
    <row r="46" spans="1:16" ht="19.5" customHeight="1"/>
    <row r="47" spans="1:16" ht="26.25" customHeight="1">
      <c r="A47" s="103" t="s">
        <v>0</v>
      </c>
      <c r="B47" s="103"/>
      <c r="C47" s="103"/>
      <c r="D47" s="103"/>
      <c r="E47" s="103"/>
      <c r="M47" s="104" t="s">
        <v>1</v>
      </c>
    </row>
    <row r="48" spans="1:16" ht="24" customHeight="1">
      <c r="A48" s="103" t="s">
        <v>2</v>
      </c>
      <c r="B48" s="103"/>
      <c r="C48" s="103"/>
      <c r="D48" s="103"/>
      <c r="E48" s="103"/>
    </row>
    <row r="49" spans="1:17" ht="27" customHeight="1">
      <c r="F49" s="164"/>
      <c r="G49" s="164"/>
      <c r="H49" s="164"/>
    </row>
    <row r="50" spans="1:17">
      <c r="A50" s="165" t="s">
        <v>3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05"/>
    </row>
    <row r="51" spans="1:17">
      <c r="A51" s="105" t="s">
        <v>4</v>
      </c>
      <c r="B51" s="165" t="s">
        <v>88</v>
      </c>
      <c r="C51" s="165"/>
      <c r="D51" s="165" t="s">
        <v>5</v>
      </c>
      <c r="E51" s="165" t="s">
        <v>89</v>
      </c>
      <c r="F51" s="165"/>
      <c r="G51" s="165" t="s">
        <v>6</v>
      </c>
      <c r="H51" s="165" t="s">
        <v>90</v>
      </c>
      <c r="I51" s="165"/>
      <c r="J51" s="165" t="s">
        <v>7</v>
      </c>
      <c r="K51" s="165" t="s">
        <v>82</v>
      </c>
      <c r="L51" s="165"/>
      <c r="M51" s="105" t="s">
        <v>79</v>
      </c>
    </row>
    <row r="52" spans="1:17" ht="17.100000000000001" customHeight="1">
      <c r="A52" s="166" t="s">
        <v>9</v>
      </c>
      <c r="B52" s="189" t="s">
        <v>78</v>
      </c>
      <c r="C52" s="189"/>
      <c r="D52" s="189"/>
      <c r="E52" s="189"/>
      <c r="F52" s="189"/>
      <c r="G52" s="165" t="s">
        <v>10</v>
      </c>
      <c r="H52" s="166" t="s">
        <v>64</v>
      </c>
      <c r="I52" s="166"/>
      <c r="J52" s="166"/>
      <c r="K52" s="166"/>
      <c r="L52" s="166"/>
      <c r="M52" s="166"/>
      <c r="O52" s="2"/>
    </row>
    <row r="53" spans="1:17" ht="17.100000000000001" customHeight="1">
      <c r="A53" s="159" t="s">
        <v>11</v>
      </c>
      <c r="B53" s="161" t="s">
        <v>12</v>
      </c>
      <c r="C53" s="161"/>
      <c r="D53" s="162" t="s">
        <v>13</v>
      </c>
      <c r="E53" s="163"/>
      <c r="F53" s="108" t="s">
        <v>14</v>
      </c>
      <c r="G53" s="161" t="s">
        <v>15</v>
      </c>
      <c r="H53" s="161"/>
      <c r="I53" s="161"/>
      <c r="J53" s="161" t="s">
        <v>16</v>
      </c>
      <c r="K53" s="161"/>
      <c r="L53" s="159" t="s">
        <v>17</v>
      </c>
      <c r="M53" s="159"/>
      <c r="O53" s="2"/>
    </row>
    <row r="54" spans="1:17" ht="17.100000000000001" customHeight="1">
      <c r="A54" s="160"/>
      <c r="B54" s="109" t="s">
        <v>18</v>
      </c>
      <c r="C54" s="109" t="s">
        <v>19</v>
      </c>
      <c r="D54" s="109" t="s">
        <v>18</v>
      </c>
      <c r="E54" s="109" t="s">
        <v>19</v>
      </c>
      <c r="F54" s="109" t="s">
        <v>20</v>
      </c>
      <c r="G54" s="109" t="s">
        <v>18</v>
      </c>
      <c r="H54" s="109" t="s">
        <v>21</v>
      </c>
      <c r="I54" s="109" t="s">
        <v>19</v>
      </c>
      <c r="J54" s="109" t="s">
        <v>22</v>
      </c>
      <c r="K54" s="109" t="s">
        <v>23</v>
      </c>
      <c r="L54" s="160"/>
      <c r="M54" s="160"/>
      <c r="O54" s="2"/>
    </row>
    <row r="55" spans="1:17" ht="17.100000000000001" customHeight="1">
      <c r="A55" s="114"/>
      <c r="B55" s="159"/>
      <c r="C55" s="159">
        <v>48</v>
      </c>
      <c r="D55" s="126"/>
      <c r="E55" s="126"/>
      <c r="F55" s="127"/>
      <c r="G55" s="112"/>
      <c r="H55" s="112">
        <v>0.755</v>
      </c>
      <c r="I55" s="112"/>
      <c r="J55" s="128">
        <f>H41-H55</f>
        <v>0.47099999999999997</v>
      </c>
      <c r="K55" s="112"/>
      <c r="L55" s="112"/>
      <c r="M55" s="112">
        <f>M41+J55</f>
        <v>322.43199999999979</v>
      </c>
      <c r="N55" s="116"/>
      <c r="O55" s="116"/>
    </row>
    <row r="56" spans="1:17" ht="17.100000000000001" customHeight="1">
      <c r="A56" s="114"/>
      <c r="B56" s="115"/>
      <c r="C56" s="115">
        <v>50</v>
      </c>
      <c r="D56" s="118"/>
      <c r="E56" s="118"/>
      <c r="F56" s="121"/>
      <c r="G56" s="116"/>
      <c r="H56" s="116">
        <v>0.68</v>
      </c>
      <c r="I56" s="116"/>
      <c r="J56" s="116">
        <f>H55-H56</f>
        <v>7.4999999999999956E-2</v>
      </c>
      <c r="K56" s="116"/>
      <c r="L56" s="116"/>
      <c r="M56" s="116">
        <f>M55+J56</f>
        <v>322.50699999999978</v>
      </c>
      <c r="N56" s="116"/>
      <c r="O56" s="116"/>
      <c r="P56" s="116"/>
      <c r="Q56" s="116"/>
    </row>
    <row r="57" spans="1:17" ht="17.100000000000001" customHeight="1">
      <c r="A57" s="115"/>
      <c r="B57" s="115"/>
      <c r="C57" s="115">
        <v>52</v>
      </c>
      <c r="D57" s="118"/>
      <c r="E57" s="118"/>
      <c r="F57" s="121"/>
      <c r="G57" s="116"/>
      <c r="H57" s="116">
        <v>0.51300000000000001</v>
      </c>
      <c r="I57" s="116"/>
      <c r="J57" s="116">
        <f>H56-H57</f>
        <v>0.16700000000000004</v>
      </c>
      <c r="K57" s="116"/>
      <c r="L57" s="116"/>
      <c r="M57" s="116">
        <f>M56+J57</f>
        <v>322.67399999999975</v>
      </c>
      <c r="O57" s="2"/>
    </row>
    <row r="58" spans="1:17" ht="17.100000000000001" customHeight="1">
      <c r="A58" s="115" t="s">
        <v>72</v>
      </c>
      <c r="B58" s="115"/>
      <c r="C58" s="115"/>
      <c r="D58" s="118"/>
      <c r="E58" s="118"/>
      <c r="F58" s="121"/>
      <c r="G58" s="116">
        <v>2.9</v>
      </c>
      <c r="H58" s="116"/>
      <c r="I58" s="116">
        <v>0.60299999999999998</v>
      </c>
      <c r="J58" s="116"/>
      <c r="K58" s="116">
        <f>H57-I58</f>
        <v>-8.9999999999999969E-2</v>
      </c>
      <c r="L58" s="116"/>
      <c r="M58" s="116">
        <f>M57+K58</f>
        <v>322.58399999999978</v>
      </c>
      <c r="N58" s="154"/>
      <c r="O58" s="2"/>
    </row>
    <row r="59" spans="1:17" ht="17.100000000000001" customHeight="1">
      <c r="A59" s="115"/>
      <c r="B59" s="115"/>
      <c r="C59" s="115">
        <v>54</v>
      </c>
      <c r="D59" s="118"/>
      <c r="E59" s="118"/>
      <c r="F59" s="121"/>
      <c r="G59" s="116"/>
      <c r="H59" s="116">
        <v>2.395</v>
      </c>
      <c r="I59" s="116"/>
      <c r="J59" s="116">
        <f>G58-H59</f>
        <v>0.50499999999999989</v>
      </c>
      <c r="K59" s="116"/>
      <c r="L59" s="116"/>
      <c r="M59" s="116">
        <f>M58+J59</f>
        <v>323.08899999999977</v>
      </c>
      <c r="O59" s="2"/>
    </row>
    <row r="60" spans="1:17" ht="17.100000000000001" customHeight="1">
      <c r="A60" s="142" t="s">
        <v>70</v>
      </c>
      <c r="B60" s="142"/>
      <c r="C60" s="142">
        <v>56</v>
      </c>
      <c r="D60" s="143"/>
      <c r="E60" s="143"/>
      <c r="F60" s="144"/>
      <c r="G60" s="145"/>
      <c r="H60" s="145">
        <v>1.5649999999999999</v>
      </c>
      <c r="I60" s="145"/>
      <c r="J60" s="145">
        <f>H59-H60</f>
        <v>0.83000000000000007</v>
      </c>
      <c r="K60" s="145"/>
      <c r="L60" s="145"/>
      <c r="M60" s="145">
        <f>M59+J60</f>
        <v>323.91899999999976</v>
      </c>
      <c r="O60" s="2"/>
    </row>
    <row r="61" spans="1:17" ht="17.100000000000001" customHeight="1">
      <c r="A61" s="176" t="s">
        <v>80</v>
      </c>
      <c r="B61" s="151"/>
      <c r="C61" s="151">
        <v>56</v>
      </c>
      <c r="D61" s="152"/>
      <c r="E61" s="118"/>
      <c r="F61" s="150"/>
      <c r="G61" s="153"/>
      <c r="H61" s="116">
        <v>0.50700000000000001</v>
      </c>
      <c r="I61" s="116"/>
      <c r="J61" s="116">
        <v>1.0580000000000001</v>
      </c>
      <c r="K61" s="149"/>
      <c r="L61" s="116"/>
      <c r="M61" s="167">
        <f>M60+J61</f>
        <v>324.97699999999975</v>
      </c>
      <c r="N61" s="116"/>
      <c r="O61" s="2"/>
    </row>
    <row r="62" spans="1:17" ht="17.100000000000001" customHeight="1">
      <c r="A62" s="115" t="s">
        <v>83</v>
      </c>
      <c r="B62" s="133"/>
      <c r="C62" s="133"/>
      <c r="D62" s="118"/>
      <c r="E62" s="118"/>
      <c r="F62" s="135"/>
      <c r="G62" s="148">
        <v>1.44</v>
      </c>
      <c r="H62" s="148"/>
      <c r="I62" s="116">
        <v>0.3</v>
      </c>
      <c r="J62" s="116">
        <f>H61-I62</f>
        <v>0.20700000000000002</v>
      </c>
      <c r="K62" s="116"/>
      <c r="L62" s="116"/>
      <c r="M62" s="148">
        <f>M61+J62</f>
        <v>325.18399999999974</v>
      </c>
      <c r="O62" s="2"/>
    </row>
    <row r="63" spans="1:17" ht="17.100000000000001" customHeight="1">
      <c r="A63" s="115"/>
      <c r="B63" s="115"/>
      <c r="C63" s="115">
        <v>60</v>
      </c>
      <c r="D63" s="118"/>
      <c r="E63" s="118"/>
      <c r="F63" s="121"/>
      <c r="G63" s="116"/>
      <c r="H63" s="145">
        <v>1.46</v>
      </c>
      <c r="I63" s="148"/>
      <c r="J63" s="145"/>
      <c r="K63" s="116">
        <f>G62-H63</f>
        <v>-2.0000000000000018E-2</v>
      </c>
      <c r="L63" s="136"/>
      <c r="M63" s="145">
        <f t="shared" ref="M63:M68" si="5">M62+K63</f>
        <v>325.16399999999976</v>
      </c>
      <c r="O63" s="2"/>
    </row>
    <row r="64" spans="1:17" ht="17.100000000000001" customHeight="1">
      <c r="A64" s="115"/>
      <c r="B64" s="115"/>
      <c r="C64" s="115">
        <v>70</v>
      </c>
      <c r="D64" s="118"/>
      <c r="E64" s="118"/>
      <c r="F64" s="121"/>
      <c r="G64" s="136"/>
      <c r="H64" s="116">
        <v>1.4850000000000001</v>
      </c>
      <c r="I64" s="116"/>
      <c r="J64" s="116"/>
      <c r="K64" s="136">
        <f>H63-H64</f>
        <v>-2.5000000000000133E-2</v>
      </c>
      <c r="L64" s="136"/>
      <c r="M64" s="116">
        <f t="shared" si="5"/>
        <v>325.13899999999978</v>
      </c>
      <c r="O64" s="2"/>
    </row>
    <row r="65" spans="1:16" ht="17.100000000000001" customHeight="1">
      <c r="A65" s="115"/>
      <c r="B65" s="115"/>
      <c r="C65" s="115">
        <v>80</v>
      </c>
      <c r="D65" s="118"/>
      <c r="E65" s="118"/>
      <c r="F65" s="121"/>
      <c r="G65" s="116"/>
      <c r="H65" s="116">
        <v>1.55</v>
      </c>
      <c r="I65" s="116"/>
      <c r="J65" s="116"/>
      <c r="K65" s="116">
        <f>H64-H65</f>
        <v>-6.4999999999999947E-2</v>
      </c>
      <c r="L65" s="116"/>
      <c r="M65" s="116">
        <f t="shared" si="5"/>
        <v>325.07399999999978</v>
      </c>
      <c r="O65" s="2"/>
    </row>
    <row r="66" spans="1:16" ht="17.100000000000001" customHeight="1">
      <c r="A66" s="115"/>
      <c r="B66" s="115"/>
      <c r="C66" s="115">
        <v>90</v>
      </c>
      <c r="D66" s="118"/>
      <c r="E66" s="118"/>
      <c r="F66" s="147"/>
      <c r="G66" s="146"/>
      <c r="H66" s="116">
        <v>1.5629999999999999</v>
      </c>
      <c r="I66" s="116"/>
      <c r="J66" s="116"/>
      <c r="K66" s="116">
        <f>H65-H66</f>
        <v>-1.2999999999999901E-2</v>
      </c>
      <c r="L66" s="116"/>
      <c r="M66" s="116">
        <f t="shared" si="5"/>
        <v>325.06099999999981</v>
      </c>
      <c r="O66" s="2"/>
    </row>
    <row r="67" spans="1:16" ht="17.100000000000001" customHeight="1">
      <c r="A67" s="115"/>
      <c r="B67" s="115"/>
      <c r="C67" s="115">
        <v>100</v>
      </c>
      <c r="D67" s="118"/>
      <c r="E67" s="118"/>
      <c r="F67" s="121"/>
      <c r="G67" s="116"/>
      <c r="H67" s="116">
        <v>1.5649999999999999</v>
      </c>
      <c r="I67" s="116"/>
      <c r="J67" s="116"/>
      <c r="K67" s="116">
        <f>H66-H67</f>
        <v>-2.0000000000000018E-3</v>
      </c>
      <c r="L67" s="116"/>
      <c r="M67" s="116">
        <f t="shared" si="5"/>
        <v>325.0589999999998</v>
      </c>
      <c r="O67" s="2"/>
    </row>
    <row r="68" spans="1:16" ht="17.100000000000001" customHeight="1">
      <c r="A68" s="115"/>
      <c r="B68" s="115"/>
      <c r="C68" s="115">
        <v>110</v>
      </c>
      <c r="D68" s="118"/>
      <c r="E68" s="118"/>
      <c r="F68" s="121"/>
      <c r="G68" s="116"/>
      <c r="H68" s="116">
        <v>1.5660000000000001</v>
      </c>
      <c r="I68" s="116"/>
      <c r="J68" s="116"/>
      <c r="K68" s="116">
        <f>H67-H68</f>
        <v>-1.0000000000001119E-3</v>
      </c>
      <c r="L68" s="116"/>
      <c r="M68" s="116">
        <f t="shared" si="5"/>
        <v>325.05799999999982</v>
      </c>
      <c r="O68" s="2"/>
      <c r="P68" s="2"/>
    </row>
    <row r="69" spans="1:16" ht="17.100000000000001" customHeight="1">
      <c r="A69" s="155" t="s">
        <v>84</v>
      </c>
      <c r="B69" s="115"/>
      <c r="C69" s="115"/>
      <c r="D69" s="118"/>
      <c r="E69" s="118"/>
      <c r="F69" s="121"/>
      <c r="G69" s="116"/>
      <c r="H69" s="116"/>
      <c r="I69" s="116">
        <v>1.4179999999999999</v>
      </c>
      <c r="J69" s="116">
        <v>0.14799999999999999</v>
      </c>
      <c r="K69" s="116"/>
      <c r="L69" s="116"/>
      <c r="M69" s="156">
        <f>M68+J69</f>
        <v>325.20599999999985</v>
      </c>
      <c r="O69" s="2"/>
    </row>
    <row r="70" spans="1:16" ht="17.100000000000001" customHeight="1">
      <c r="A70" s="160"/>
      <c r="B70" s="160"/>
      <c r="C70" s="160"/>
      <c r="D70" s="130"/>
      <c r="E70" s="130"/>
      <c r="F70" s="131"/>
      <c r="G70" s="132"/>
      <c r="H70" s="132"/>
      <c r="I70" s="132"/>
      <c r="J70" s="132"/>
      <c r="K70" s="132"/>
      <c r="L70" s="132"/>
      <c r="M70" s="132"/>
      <c r="O70" s="2"/>
    </row>
    <row r="71" spans="1:16" ht="17.100000000000001" customHeight="1">
      <c r="A71" s="169"/>
      <c r="B71" s="133"/>
      <c r="C71" s="133"/>
      <c r="D71" s="134"/>
      <c r="E71" s="134"/>
      <c r="F71" s="135"/>
      <c r="G71" s="136">
        <f>G62+G58+G24+G10</f>
        <v>6.1209999999999996</v>
      </c>
      <c r="H71" s="136"/>
      <c r="I71" s="136">
        <f>I69+I62+I58+I24</f>
        <v>6.1209999999999996</v>
      </c>
      <c r="J71" s="136">
        <f>J69+J62+J61+J60+J59+J57+J56+J55+J41+J39+J38+J37+J24+J15+J14+J13+J12</f>
        <v>5.7059999999999995</v>
      </c>
      <c r="K71" s="136">
        <f>K68+K67+K66+K65+K64+K63+K58+K40+K32+K31+K30+K29+K28+K27+K26+K25+K23+K22+K21+K20+K19+K18+K17+K16+K11</f>
        <v>-5.7059999999999986</v>
      </c>
      <c r="L71" s="136"/>
      <c r="M71" s="136">
        <v>325.20600000000002</v>
      </c>
      <c r="O71" s="2"/>
    </row>
    <row r="72" spans="1:16" ht="17.100000000000001" customHeight="1">
      <c r="A72" s="115"/>
      <c r="B72" s="115"/>
      <c r="C72" s="115"/>
      <c r="D72" s="118"/>
      <c r="E72" s="118"/>
      <c r="F72" s="121"/>
      <c r="G72" s="132">
        <v>6.1210000000000004</v>
      </c>
      <c r="H72" s="132"/>
      <c r="I72" s="132"/>
      <c r="J72" s="132">
        <v>-5.7060000000000004</v>
      </c>
      <c r="K72" s="132"/>
      <c r="L72" s="132"/>
      <c r="M72" s="132">
        <v>325.20600000000002</v>
      </c>
      <c r="O72" s="2"/>
    </row>
    <row r="73" spans="1:16" ht="17.100000000000001" customHeight="1" thickBot="1">
      <c r="A73" s="115"/>
      <c r="B73" s="115"/>
      <c r="C73" s="115"/>
      <c r="D73" s="118"/>
      <c r="E73" s="118"/>
      <c r="F73" s="121"/>
      <c r="G73" s="137">
        <v>0</v>
      </c>
      <c r="H73" s="137"/>
      <c r="I73" s="137"/>
      <c r="J73" s="137">
        <v>0</v>
      </c>
      <c r="K73" s="137"/>
      <c r="L73" s="137"/>
      <c r="M73" s="137">
        <v>0</v>
      </c>
      <c r="O73" s="2"/>
    </row>
    <row r="74" spans="1:16" ht="17.100000000000001" customHeight="1" thickTop="1">
      <c r="A74" s="115"/>
      <c r="B74" s="115"/>
      <c r="C74" s="115"/>
      <c r="D74" s="118"/>
      <c r="E74" s="118"/>
      <c r="F74" s="135"/>
      <c r="G74" s="116"/>
      <c r="H74" s="116"/>
      <c r="I74" s="116"/>
      <c r="J74" s="116"/>
      <c r="K74" s="116"/>
      <c r="L74" s="116"/>
      <c r="M74" s="116"/>
      <c r="O74" s="2"/>
    </row>
    <row r="75" spans="1:16" ht="17.100000000000001" customHeight="1">
      <c r="A75" s="115"/>
      <c r="B75" s="115"/>
      <c r="C75" s="115"/>
      <c r="D75" s="118"/>
      <c r="E75" s="118"/>
      <c r="F75" s="121"/>
      <c r="G75" s="116"/>
      <c r="H75" s="145"/>
      <c r="I75" s="145"/>
      <c r="J75" s="145"/>
      <c r="K75" s="145"/>
      <c r="L75" s="145"/>
      <c r="M75" s="116"/>
      <c r="O75" s="2"/>
    </row>
    <row r="76" spans="1:16" ht="17.100000000000001" customHeight="1">
      <c r="A76" s="115"/>
      <c r="B76" s="115"/>
      <c r="C76" s="115"/>
      <c r="D76" s="118"/>
      <c r="E76" s="118"/>
      <c r="F76" s="121"/>
      <c r="G76" s="116"/>
      <c r="H76" s="145"/>
      <c r="I76" s="145"/>
      <c r="J76" s="145"/>
      <c r="K76" s="116"/>
      <c r="L76" s="145"/>
      <c r="M76" s="116"/>
      <c r="O76" s="2"/>
    </row>
    <row r="77" spans="1:16" ht="17.100000000000001" customHeight="1">
      <c r="A77" s="115"/>
      <c r="B77" s="115"/>
      <c r="C77" s="115"/>
      <c r="D77" s="118"/>
      <c r="E77" s="118"/>
      <c r="F77" s="121"/>
      <c r="G77" s="116"/>
      <c r="H77" s="116"/>
      <c r="I77" s="116"/>
      <c r="J77" s="116"/>
      <c r="K77" s="136"/>
      <c r="L77" s="116"/>
      <c r="M77" s="136"/>
      <c r="O77" s="2"/>
    </row>
    <row r="78" spans="1:16" ht="17.100000000000001" customHeight="1">
      <c r="A78" s="115"/>
      <c r="B78" s="115"/>
      <c r="C78" s="115"/>
      <c r="D78" s="118"/>
      <c r="E78" s="118"/>
      <c r="F78" s="121"/>
      <c r="G78" s="116"/>
      <c r="H78" s="116"/>
      <c r="I78" s="116"/>
      <c r="J78" s="116"/>
      <c r="K78" s="116"/>
      <c r="L78" s="116"/>
      <c r="M78" s="116"/>
      <c r="O78" s="2"/>
    </row>
    <row r="79" spans="1:16" ht="17.100000000000001" customHeight="1">
      <c r="A79" s="142"/>
      <c r="B79" s="142"/>
      <c r="C79" s="142"/>
      <c r="D79" s="143"/>
      <c r="E79" s="143"/>
      <c r="F79" s="121"/>
      <c r="G79" s="145"/>
      <c r="H79" s="145"/>
      <c r="I79" s="116"/>
      <c r="J79" s="145"/>
      <c r="K79" s="145"/>
      <c r="L79" s="145"/>
      <c r="M79" s="145"/>
      <c r="O79" s="2"/>
    </row>
    <row r="80" spans="1:16" ht="17.100000000000001" customHeight="1">
      <c r="A80" s="142"/>
      <c r="B80" s="142"/>
      <c r="C80" s="142"/>
      <c r="D80" s="118"/>
      <c r="E80" s="143"/>
      <c r="F80" s="174"/>
      <c r="G80" s="145"/>
      <c r="H80" s="116"/>
      <c r="I80" s="116"/>
      <c r="J80" s="145"/>
      <c r="K80" s="145"/>
      <c r="L80" s="145"/>
      <c r="M80" s="145"/>
      <c r="O80" s="2"/>
    </row>
    <row r="81" spans="1:15" s="3" customFormat="1" ht="17.100000000000001" customHeight="1">
      <c r="A81" s="115"/>
      <c r="B81" s="115"/>
      <c r="C81" s="115"/>
      <c r="D81" s="134"/>
      <c r="E81" s="118"/>
      <c r="F81" s="121"/>
      <c r="G81" s="116"/>
      <c r="H81" s="136"/>
      <c r="I81" s="136"/>
      <c r="J81" s="116"/>
      <c r="K81" s="116"/>
      <c r="L81" s="116"/>
      <c r="M81" s="116"/>
      <c r="O81" s="56"/>
    </row>
    <row r="82" spans="1:15" s="3" customFormat="1" ht="17.100000000000001" customHeight="1">
      <c r="A82" s="115"/>
      <c r="B82" s="115"/>
      <c r="C82" s="115"/>
      <c r="D82" s="118"/>
      <c r="E82" s="118"/>
      <c r="F82" s="121"/>
      <c r="G82" s="116"/>
      <c r="H82" s="145"/>
      <c r="I82" s="145"/>
      <c r="J82" s="145"/>
      <c r="K82" s="145"/>
      <c r="L82" s="145"/>
      <c r="M82" s="116"/>
      <c r="O82" s="56"/>
    </row>
    <row r="83" spans="1:15" s="3" customFormat="1" ht="17.100000000000001" customHeight="1">
      <c r="A83" s="115"/>
      <c r="B83" s="115"/>
      <c r="C83" s="115"/>
      <c r="D83" s="118"/>
      <c r="E83" s="118"/>
      <c r="F83" s="121"/>
      <c r="G83" s="148"/>
      <c r="H83" s="145"/>
      <c r="I83" s="145"/>
      <c r="J83" s="145"/>
      <c r="K83" s="116"/>
      <c r="L83" s="145"/>
      <c r="M83" s="116"/>
      <c r="O83" s="56"/>
    </row>
    <row r="84" spans="1:15" s="3" customFormat="1" ht="17.100000000000001" customHeight="1">
      <c r="A84" s="115"/>
      <c r="B84" s="115"/>
      <c r="C84" s="115"/>
      <c r="D84" s="118"/>
      <c r="E84" s="118"/>
      <c r="F84" s="121"/>
      <c r="G84" s="116"/>
      <c r="H84" s="116"/>
      <c r="I84" s="116"/>
      <c r="J84" s="116"/>
      <c r="K84" s="136"/>
      <c r="L84" s="116"/>
      <c r="M84" s="136"/>
      <c r="O84" s="56"/>
    </row>
    <row r="85" spans="1:15" s="3" customFormat="1" ht="17.100000000000001" customHeight="1">
      <c r="A85" s="115"/>
      <c r="B85" s="115"/>
      <c r="C85" s="115"/>
      <c r="D85" s="118"/>
      <c r="E85" s="118"/>
      <c r="F85" s="121"/>
      <c r="G85" s="116"/>
      <c r="H85" s="116"/>
      <c r="I85" s="116"/>
      <c r="J85" s="116"/>
      <c r="K85" s="116"/>
      <c r="L85" s="116"/>
      <c r="M85" s="116"/>
      <c r="O85" s="56"/>
    </row>
    <row r="86" spans="1:15" s="3" customFormat="1" ht="17.100000000000001" customHeight="1">
      <c r="A86" s="160"/>
      <c r="B86" s="160"/>
      <c r="C86" s="160"/>
      <c r="D86" s="130"/>
      <c r="E86" s="130"/>
      <c r="F86" s="131"/>
      <c r="G86" s="132"/>
      <c r="H86" s="132"/>
      <c r="I86" s="132"/>
      <c r="J86" s="132"/>
      <c r="K86" s="132"/>
      <c r="L86" s="132"/>
      <c r="M86" s="132"/>
      <c r="O86" s="56"/>
    </row>
    <row r="87" spans="1:15" s="3" customFormat="1" ht="17.100000000000001" customHeight="1">
      <c r="A87" s="177"/>
      <c r="B87" s="139"/>
      <c r="C87" s="139"/>
      <c r="D87" s="140"/>
      <c r="E87" s="140"/>
      <c r="F87" s="141"/>
      <c r="G87" s="138"/>
      <c r="H87" s="138"/>
      <c r="I87" s="138"/>
      <c r="J87" s="138"/>
      <c r="K87" s="138"/>
      <c r="L87" s="138"/>
      <c r="M87" s="175"/>
      <c r="O87" s="56"/>
    </row>
    <row r="88" spans="1:15" ht="17.100000000000001" customHeight="1">
      <c r="A88" s="139"/>
      <c r="B88" s="104" t="s">
        <v>25</v>
      </c>
      <c r="C88" s="186" t="s">
        <v>85</v>
      </c>
      <c r="D88" s="186"/>
      <c r="E88" s="186"/>
      <c r="F88" s="125" t="s">
        <v>26</v>
      </c>
      <c r="G88" s="104"/>
      <c r="H88" s="104" t="s">
        <v>27</v>
      </c>
      <c r="I88" s="138"/>
      <c r="J88" s="138"/>
      <c r="K88" s="138"/>
      <c r="L88" s="138"/>
      <c r="M88" s="138"/>
      <c r="N88" s="3"/>
      <c r="O88" s="2"/>
    </row>
    <row r="89" spans="1:15" ht="17.100000000000001" customHeight="1">
      <c r="A89" s="139"/>
      <c r="B89" s="104" t="s">
        <v>28</v>
      </c>
      <c r="C89" s="185">
        <v>242172</v>
      </c>
      <c r="D89" s="186"/>
      <c r="E89" s="186"/>
      <c r="F89" s="104"/>
      <c r="G89" s="104"/>
      <c r="H89" s="104" t="s">
        <v>28</v>
      </c>
      <c r="I89" s="138"/>
      <c r="J89" s="138"/>
      <c r="K89" s="138"/>
      <c r="L89" s="138"/>
      <c r="M89" s="138"/>
      <c r="N89" s="3"/>
      <c r="O89" s="2"/>
    </row>
    <row r="90" spans="1:15" ht="16.5" customHeight="1">
      <c r="A90" s="139"/>
      <c r="B90" s="139"/>
      <c r="C90" s="139"/>
      <c r="D90" s="140"/>
      <c r="E90" s="140"/>
      <c r="F90" s="141"/>
      <c r="G90" s="138"/>
      <c r="H90" s="138"/>
      <c r="I90" s="138"/>
      <c r="J90" s="138"/>
      <c r="K90" s="138"/>
      <c r="L90" s="138"/>
      <c r="M90" s="138"/>
      <c r="N90" s="3"/>
    </row>
    <row r="91" spans="1:15" ht="17.100000000000001" customHeight="1">
      <c r="A91" s="133"/>
      <c r="B91" s="133"/>
      <c r="C91" s="133"/>
      <c r="D91" s="134"/>
      <c r="E91" s="134"/>
      <c r="F91" s="135"/>
      <c r="G91" s="136"/>
      <c r="H91" s="136"/>
      <c r="I91" s="136"/>
      <c r="J91" s="136"/>
      <c r="K91" s="136"/>
      <c r="L91" s="136"/>
      <c r="M91" s="136"/>
    </row>
    <row r="92" spans="1:15" ht="17.100000000000001" customHeight="1">
      <c r="A92" s="115"/>
      <c r="B92" s="115"/>
      <c r="C92" s="115"/>
      <c r="D92" s="118"/>
      <c r="E92" s="118"/>
      <c r="F92" s="121"/>
      <c r="G92" s="116"/>
      <c r="H92" s="116"/>
      <c r="I92" s="116"/>
      <c r="J92" s="116"/>
      <c r="K92" s="116"/>
      <c r="L92" s="116"/>
      <c r="M92" s="116"/>
    </row>
    <row r="93" spans="1:15" ht="17.100000000000001" customHeight="1">
      <c r="A93" s="115"/>
      <c r="B93" s="115"/>
      <c r="C93" s="115"/>
      <c r="D93" s="118"/>
      <c r="E93" s="118"/>
      <c r="F93" s="121"/>
      <c r="G93" s="116"/>
      <c r="H93" s="116"/>
      <c r="I93" s="116"/>
      <c r="K93" s="116"/>
      <c r="L93" s="116"/>
      <c r="M93" s="116"/>
    </row>
    <row r="94" spans="1:15" ht="17.100000000000001" customHeight="1">
      <c r="A94" s="115"/>
      <c r="B94" s="115"/>
      <c r="C94" s="115"/>
      <c r="D94" s="118"/>
      <c r="E94" s="118"/>
      <c r="F94" s="121"/>
      <c r="G94" s="116"/>
      <c r="H94" s="116"/>
      <c r="I94" s="116"/>
      <c r="J94" s="116"/>
      <c r="K94" s="116"/>
      <c r="L94" s="116"/>
      <c r="M94" s="116"/>
    </row>
    <row r="95" spans="1:15" ht="17.100000000000001" customHeight="1">
      <c r="A95" s="115"/>
      <c r="B95" s="115"/>
      <c r="C95" s="115"/>
      <c r="D95" s="118"/>
      <c r="E95" s="118"/>
      <c r="F95" s="121"/>
      <c r="G95" s="116"/>
      <c r="H95" s="116"/>
      <c r="I95" s="116"/>
      <c r="J95" s="116"/>
      <c r="K95" s="116"/>
      <c r="L95" s="116"/>
      <c r="M95" s="116"/>
    </row>
    <row r="96" spans="1:15" ht="17.100000000000001" customHeight="1">
      <c r="A96" s="115"/>
      <c r="B96" s="115"/>
      <c r="C96" s="115"/>
      <c r="D96" s="118"/>
      <c r="E96" s="118"/>
      <c r="F96" s="121"/>
      <c r="G96" s="116"/>
      <c r="H96" s="116"/>
      <c r="I96" s="116"/>
      <c r="J96" s="116"/>
      <c r="K96" s="116"/>
      <c r="L96" s="116"/>
      <c r="M96" s="116"/>
    </row>
    <row r="97" spans="1:15" ht="17.100000000000001" customHeight="1">
      <c r="A97" s="115"/>
      <c r="B97" s="115"/>
      <c r="C97" s="115"/>
      <c r="D97" s="115"/>
      <c r="E97" s="115"/>
      <c r="F97" s="115"/>
      <c r="G97" s="116"/>
      <c r="H97" s="116"/>
      <c r="I97" s="116"/>
      <c r="J97" s="116"/>
      <c r="K97" s="116"/>
      <c r="L97" s="115"/>
      <c r="M97" s="116"/>
    </row>
    <row r="98" spans="1:15" ht="17.100000000000001" customHeight="1">
      <c r="A98" s="115"/>
      <c r="B98" s="115"/>
      <c r="C98" s="115"/>
      <c r="D98" s="115"/>
      <c r="E98" s="115"/>
      <c r="F98" s="115"/>
      <c r="G98" s="116"/>
      <c r="H98" s="116"/>
      <c r="I98" s="116"/>
      <c r="J98" s="116"/>
      <c r="K98" s="116"/>
      <c r="L98" s="115"/>
      <c r="M98" s="116"/>
    </row>
    <row r="99" spans="1:15" ht="17.100000000000001" customHeight="1">
      <c r="A99" s="115"/>
      <c r="B99" s="115"/>
      <c r="C99" s="115"/>
      <c r="D99" s="115"/>
      <c r="E99" s="115"/>
      <c r="F99" s="115"/>
      <c r="G99" s="116"/>
      <c r="H99" s="116"/>
      <c r="I99" s="116"/>
      <c r="J99" s="116"/>
      <c r="K99" s="116"/>
      <c r="L99" s="115"/>
      <c r="M99" s="116"/>
    </row>
    <row r="100" spans="1:15" ht="17.100000000000001" customHeight="1">
      <c r="A100" s="115"/>
      <c r="B100" s="115"/>
      <c r="C100" s="115"/>
      <c r="D100" s="115"/>
      <c r="E100" s="115"/>
      <c r="F100" s="121"/>
      <c r="G100" s="116"/>
      <c r="H100" s="116"/>
      <c r="I100" s="116"/>
      <c r="J100" s="116"/>
      <c r="K100" s="116"/>
      <c r="L100" s="115"/>
      <c r="M100" s="116"/>
      <c r="O100" s="2"/>
    </row>
    <row r="101" spans="1:15" ht="17.100000000000001" customHeight="1">
      <c r="A101" s="115"/>
      <c r="B101" s="115"/>
      <c r="C101" s="115"/>
      <c r="D101" s="115"/>
      <c r="E101" s="115"/>
      <c r="F101" s="115"/>
      <c r="G101" s="116"/>
      <c r="H101" s="116"/>
      <c r="I101" s="116"/>
      <c r="J101" s="116"/>
      <c r="K101" s="116"/>
      <c r="L101" s="115"/>
      <c r="M101" s="116"/>
    </row>
    <row r="102" spans="1:15" ht="17.100000000000001" customHeight="1">
      <c r="A102" s="115"/>
      <c r="B102" s="115"/>
      <c r="C102" s="115"/>
      <c r="D102" s="115"/>
      <c r="E102" s="115"/>
      <c r="F102" s="115"/>
      <c r="G102" s="116"/>
      <c r="H102" s="116"/>
      <c r="I102" s="116"/>
      <c r="J102" s="116"/>
      <c r="K102" s="116"/>
      <c r="L102" s="115"/>
      <c r="M102" s="116"/>
    </row>
    <row r="103" spans="1:15" ht="17.100000000000001" customHeight="1">
      <c r="A103" s="121"/>
      <c r="B103" s="115"/>
      <c r="C103" s="115"/>
      <c r="D103" s="115"/>
      <c r="E103" s="115"/>
      <c r="F103" s="115"/>
      <c r="G103" s="116"/>
      <c r="H103" s="116"/>
      <c r="I103" s="116"/>
      <c r="J103" s="116"/>
      <c r="K103" s="116"/>
      <c r="L103" s="115"/>
      <c r="M103" s="116"/>
    </row>
    <row r="104" spans="1:15" ht="17.100000000000001" customHeight="1">
      <c r="A104" s="121"/>
      <c r="B104" s="115"/>
      <c r="C104" s="115"/>
      <c r="D104" s="115"/>
      <c r="E104" s="115"/>
      <c r="F104" s="115"/>
      <c r="G104" s="116"/>
      <c r="H104" s="116"/>
      <c r="I104" s="116"/>
      <c r="J104" s="116"/>
      <c r="K104" s="116"/>
      <c r="L104" s="115"/>
      <c r="M104" s="116"/>
    </row>
    <row r="105" spans="1:15" ht="17.100000000000001" customHeight="1">
      <c r="A105" s="121"/>
      <c r="B105" s="115"/>
      <c r="C105" s="115"/>
      <c r="D105" s="115"/>
      <c r="E105" s="115"/>
      <c r="F105" s="115"/>
      <c r="G105" s="116"/>
      <c r="H105" s="116"/>
      <c r="I105" s="116"/>
      <c r="J105" s="116"/>
      <c r="K105" s="116"/>
      <c r="L105" s="115"/>
      <c r="M105" s="116"/>
    </row>
    <row r="106" spans="1:15" ht="17.100000000000001" customHeight="1">
      <c r="A106" s="121"/>
      <c r="B106" s="115"/>
      <c r="C106" s="115"/>
      <c r="D106" s="115"/>
      <c r="E106" s="115"/>
      <c r="F106" s="115"/>
      <c r="G106" s="116"/>
      <c r="H106" s="116"/>
      <c r="I106" s="116"/>
      <c r="J106" s="116"/>
      <c r="K106" s="116"/>
      <c r="L106" s="115"/>
      <c r="M106" s="116"/>
    </row>
    <row r="107" spans="1:15" ht="17.100000000000001" customHeight="1">
      <c r="A107" s="121"/>
      <c r="B107" s="115"/>
      <c r="C107" s="115"/>
      <c r="D107" s="115"/>
      <c r="E107" s="115"/>
      <c r="F107" s="115"/>
      <c r="G107" s="116"/>
      <c r="H107" s="116"/>
      <c r="I107" s="116"/>
      <c r="J107" s="116"/>
      <c r="K107" s="116"/>
      <c r="L107" s="115"/>
      <c r="M107" s="116"/>
    </row>
    <row r="108" spans="1:15" ht="17.100000000000001" customHeight="1">
      <c r="A108" s="121"/>
      <c r="B108" s="115"/>
      <c r="C108" s="115"/>
      <c r="D108" s="115"/>
      <c r="E108" s="115"/>
      <c r="F108" s="115"/>
      <c r="G108" s="116"/>
      <c r="H108" s="116"/>
      <c r="I108" s="116"/>
      <c r="J108" s="116"/>
      <c r="K108" s="116"/>
      <c r="L108" s="115"/>
      <c r="M108" s="116"/>
    </row>
    <row r="109" spans="1:15" ht="17.100000000000001" customHeight="1">
      <c r="A109" s="121"/>
      <c r="B109" s="115"/>
      <c r="C109" s="115"/>
      <c r="D109" s="115"/>
      <c r="E109" s="115"/>
      <c r="F109" s="115"/>
      <c r="G109" s="116"/>
      <c r="H109" s="116"/>
      <c r="I109" s="116"/>
      <c r="J109" s="116"/>
      <c r="K109" s="116"/>
      <c r="L109" s="115"/>
      <c r="M109" s="116"/>
    </row>
    <row r="110" spans="1:15" ht="17.100000000000001" customHeight="1">
      <c r="A110" s="121"/>
      <c r="B110" s="115"/>
      <c r="C110" s="115"/>
      <c r="D110" s="115"/>
      <c r="E110" s="115"/>
      <c r="F110" s="115"/>
      <c r="G110" s="116"/>
      <c r="H110" s="116"/>
      <c r="I110" s="116"/>
      <c r="J110" s="116"/>
      <c r="K110" s="116"/>
      <c r="L110" s="115"/>
      <c r="M110" s="116"/>
    </row>
    <row r="111" spans="1:15" ht="17.100000000000001" customHeight="1">
      <c r="A111" s="121"/>
      <c r="B111" s="115"/>
      <c r="C111" s="115"/>
      <c r="D111" s="115"/>
      <c r="E111" s="115"/>
      <c r="F111" s="115"/>
      <c r="G111" s="116"/>
      <c r="H111" s="116"/>
      <c r="I111" s="116"/>
      <c r="J111" s="116"/>
      <c r="K111" s="116"/>
      <c r="L111" s="115"/>
      <c r="M111" s="116"/>
    </row>
    <row r="112" spans="1:15" ht="17.100000000000001" customHeight="1">
      <c r="A112" s="121"/>
      <c r="B112" s="115"/>
      <c r="C112" s="115"/>
      <c r="D112" s="115"/>
      <c r="E112" s="115"/>
      <c r="F112" s="115"/>
      <c r="G112" s="116"/>
      <c r="H112" s="116"/>
      <c r="I112" s="116"/>
      <c r="J112" s="116"/>
      <c r="K112" s="116"/>
      <c r="L112" s="115"/>
      <c r="M112" s="116"/>
    </row>
    <row r="113" spans="1:15" ht="17.100000000000001" customHeight="1">
      <c r="A113" s="121"/>
      <c r="B113" s="115"/>
      <c r="C113" s="115"/>
      <c r="D113" s="115"/>
      <c r="E113" s="115"/>
      <c r="F113" s="115"/>
      <c r="G113" s="116"/>
      <c r="H113" s="116"/>
      <c r="I113" s="116"/>
      <c r="J113" s="116"/>
      <c r="K113" s="116"/>
      <c r="L113" s="115"/>
      <c r="M113" s="116"/>
    </row>
    <row r="114" spans="1:15" ht="17.100000000000001" customHeight="1">
      <c r="A114" s="115"/>
      <c r="B114" s="115"/>
      <c r="C114" s="115"/>
      <c r="D114" s="115"/>
      <c r="E114" s="115"/>
      <c r="F114" s="121"/>
      <c r="G114" s="116"/>
      <c r="H114" s="116"/>
      <c r="I114" s="116"/>
      <c r="J114" s="116"/>
      <c r="K114" s="116"/>
      <c r="L114" s="115"/>
      <c r="M114" s="116"/>
    </row>
    <row r="115" spans="1:15" ht="17.100000000000001" customHeight="1">
      <c r="A115" s="115"/>
      <c r="B115" s="115"/>
      <c r="C115" s="115"/>
      <c r="D115" s="115"/>
      <c r="E115" s="115"/>
      <c r="F115" s="115"/>
      <c r="G115" s="116"/>
      <c r="H115" s="116"/>
      <c r="I115" s="116"/>
      <c r="J115" s="116"/>
      <c r="K115" s="116"/>
      <c r="L115" s="115"/>
      <c r="M115" s="116"/>
    </row>
    <row r="116" spans="1:15" ht="17.100000000000001" customHeight="1">
      <c r="A116" s="115"/>
      <c r="B116" s="115"/>
      <c r="C116" s="115"/>
      <c r="D116" s="115"/>
      <c r="E116" s="115"/>
      <c r="F116" s="115"/>
      <c r="G116" s="116"/>
      <c r="H116" s="116"/>
      <c r="I116" s="116"/>
      <c r="J116" s="116"/>
      <c r="K116" s="116"/>
      <c r="L116" s="115"/>
      <c r="M116" s="116"/>
      <c r="O116" s="2"/>
    </row>
    <row r="117" spans="1:15" ht="17.100000000000001" customHeight="1">
      <c r="A117" s="115"/>
      <c r="B117" s="115"/>
      <c r="C117" s="115"/>
      <c r="D117" s="115"/>
      <c r="E117" s="115"/>
      <c r="F117" s="115"/>
      <c r="G117" s="116"/>
      <c r="H117" s="116"/>
      <c r="I117" s="116"/>
      <c r="J117" s="116"/>
      <c r="K117" s="116"/>
      <c r="L117" s="115"/>
      <c r="M117" s="116"/>
    </row>
    <row r="118" spans="1:15" ht="17.100000000000001" customHeight="1">
      <c r="A118" s="129"/>
      <c r="B118" s="129"/>
      <c r="C118" s="129"/>
      <c r="D118" s="129"/>
      <c r="E118" s="129"/>
      <c r="F118" s="129"/>
      <c r="G118" s="132"/>
      <c r="H118" s="132"/>
      <c r="I118" s="132"/>
      <c r="J118" s="132"/>
      <c r="K118" s="132"/>
      <c r="L118" s="129"/>
      <c r="M118" s="132"/>
    </row>
    <row r="119" spans="1:15" ht="33" customHeight="1">
      <c r="A119" s="124"/>
      <c r="B119" s="104" t="s">
        <v>25</v>
      </c>
      <c r="C119" s="186">
        <f>C75</f>
        <v>0</v>
      </c>
      <c r="D119" s="186"/>
      <c r="E119" s="186"/>
      <c r="F119" s="125" t="s">
        <v>26</v>
      </c>
      <c r="G119" s="104"/>
      <c r="H119" s="104" t="s">
        <v>27</v>
      </c>
      <c r="I119" s="186"/>
      <c r="J119" s="186"/>
      <c r="K119" s="186"/>
      <c r="L119" s="186"/>
      <c r="M119" s="3"/>
    </row>
    <row r="120" spans="1:15" ht="22.5" customHeight="1">
      <c r="A120" s="3"/>
      <c r="B120" s="104" t="s">
        <v>28</v>
      </c>
      <c r="C120" s="185">
        <v>241758</v>
      </c>
      <c r="D120" s="186"/>
      <c r="E120" s="186"/>
      <c r="F120" s="104"/>
      <c r="G120" s="104"/>
      <c r="H120" s="104" t="s">
        <v>28</v>
      </c>
      <c r="I120" s="186"/>
      <c r="J120" s="186"/>
      <c r="K120" s="186"/>
      <c r="L120" s="186"/>
      <c r="M120" s="3"/>
    </row>
  </sheetData>
  <mergeCells count="25">
    <mergeCell ref="C120:E120"/>
    <mergeCell ref="I120:L120"/>
    <mergeCell ref="B6:F6"/>
    <mergeCell ref="H6:M6"/>
    <mergeCell ref="L8:M9"/>
    <mergeCell ref="C42:E42"/>
    <mergeCell ref="I42:L42"/>
    <mergeCell ref="C43:E43"/>
    <mergeCell ref="I43:L43"/>
    <mergeCell ref="B52:F52"/>
    <mergeCell ref="C89:E89"/>
    <mergeCell ref="C88:E88"/>
    <mergeCell ref="C119:E119"/>
    <mergeCell ref="I119:L119"/>
    <mergeCell ref="A8:A9"/>
    <mergeCell ref="B8:C8"/>
    <mergeCell ref="D8:E8"/>
    <mergeCell ref="G8:I8"/>
    <mergeCell ref="J8:K8"/>
    <mergeCell ref="F3:H3"/>
    <mergeCell ref="A4:M4"/>
    <mergeCell ref="B5:C5"/>
    <mergeCell ref="E5:F5"/>
    <mergeCell ref="H5:I5"/>
    <mergeCell ref="K5:L5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zoomScale="110" zoomScaleNormal="110" workbookViewId="0">
      <selection activeCell="F30" sqref="F30"/>
    </sheetView>
  </sheetViews>
  <sheetFormatPr defaultRowHeight="15"/>
  <cols>
    <col min="1" max="8" width="10.75" style="59" customWidth="1"/>
    <col min="9" max="9" width="6.5" style="59" customWidth="1"/>
    <col min="10" max="10" width="5.75" style="59" hidden="1" customWidth="1"/>
    <col min="11" max="11" width="9" style="59"/>
    <col min="12" max="12" width="6.5" style="59" customWidth="1"/>
    <col min="13" max="13" width="9.625" style="59" customWidth="1"/>
    <col min="14" max="16384" width="9" style="59"/>
  </cols>
  <sheetData>
    <row r="1" spans="1:13" ht="26.25" customHeight="1">
      <c r="A1" s="58" t="s">
        <v>0</v>
      </c>
      <c r="H1" s="60" t="s">
        <v>29</v>
      </c>
    </row>
    <row r="2" spans="1:13" ht="23.25" customHeight="1">
      <c r="A2" s="58" t="s">
        <v>2</v>
      </c>
    </row>
    <row r="4" spans="1:13" ht="33" customHeight="1">
      <c r="A4" s="191" t="s">
        <v>30</v>
      </c>
      <c r="B4" s="191"/>
      <c r="C4" s="191"/>
      <c r="D4" s="191"/>
      <c r="E4" s="191"/>
      <c r="F4" s="191"/>
      <c r="G4" s="191"/>
      <c r="H4" s="191"/>
      <c r="I4" s="61"/>
      <c r="J4" s="61"/>
      <c r="K4" s="61"/>
      <c r="L4" s="61"/>
      <c r="M4" s="61"/>
    </row>
    <row r="5" spans="1:13" ht="24.6" customHeight="1">
      <c r="A5" s="62" t="s">
        <v>31</v>
      </c>
      <c r="B5" s="63" t="s">
        <v>88</v>
      </c>
      <c r="C5" s="63" t="s">
        <v>5</v>
      </c>
      <c r="D5" s="63" t="s">
        <v>89</v>
      </c>
      <c r="E5" s="62" t="s">
        <v>73</v>
      </c>
      <c r="G5" s="62" t="s">
        <v>32</v>
      </c>
      <c r="H5" s="62" t="s">
        <v>91</v>
      </c>
      <c r="I5" s="62"/>
    </row>
    <row r="6" spans="1:13" ht="24.6" customHeight="1">
      <c r="A6" s="62" t="s">
        <v>33</v>
      </c>
      <c r="B6" s="63" t="s">
        <v>90</v>
      </c>
      <c r="C6" s="62" t="s">
        <v>34</v>
      </c>
      <c r="D6" s="64" t="s">
        <v>82</v>
      </c>
      <c r="E6" s="192" t="s">
        <v>35</v>
      </c>
      <c r="F6" s="192"/>
      <c r="G6" s="192" t="s">
        <v>36</v>
      </c>
      <c r="H6" s="192"/>
      <c r="I6" s="62"/>
      <c r="M6" s="65"/>
    </row>
    <row r="7" spans="1:13" ht="24.6" customHeight="1">
      <c r="A7" s="62"/>
      <c r="B7" s="62"/>
      <c r="D7" s="62"/>
      <c r="E7" s="62"/>
      <c r="G7" s="192" t="s">
        <v>37</v>
      </c>
      <c r="H7" s="192"/>
      <c r="I7" s="62"/>
    </row>
    <row r="8" spans="1:13" ht="24.6" customHeight="1">
      <c r="A8" s="62" t="s">
        <v>38</v>
      </c>
      <c r="B8" s="66">
        <v>242172</v>
      </c>
      <c r="C8" s="62" t="s">
        <v>39</v>
      </c>
      <c r="D8" s="62"/>
      <c r="E8" s="63" t="s">
        <v>74</v>
      </c>
      <c r="F8" s="67" t="s">
        <v>40</v>
      </c>
      <c r="G8" s="63">
        <v>325.20600000000002</v>
      </c>
      <c r="H8" s="62" t="s">
        <v>41</v>
      </c>
      <c r="I8" s="62"/>
    </row>
    <row r="9" spans="1:13" ht="24.6" customHeight="1">
      <c r="A9" s="192"/>
      <c r="B9" s="192"/>
      <c r="C9" s="62" t="s">
        <v>42</v>
      </c>
      <c r="E9" s="192" t="s">
        <v>86</v>
      </c>
      <c r="F9" s="192"/>
      <c r="G9" s="192" t="s">
        <v>43</v>
      </c>
      <c r="H9" s="192"/>
      <c r="I9" s="63"/>
      <c r="J9" s="63"/>
    </row>
    <row r="10" spans="1:13" ht="24.6" customHeight="1">
      <c r="A10" s="62"/>
      <c r="B10" s="62"/>
      <c r="C10" s="192" t="s">
        <v>44</v>
      </c>
      <c r="D10" s="192"/>
      <c r="E10" s="192"/>
      <c r="F10" s="192"/>
      <c r="G10" s="67" t="s">
        <v>75</v>
      </c>
      <c r="H10" s="63" t="s">
        <v>76</v>
      </c>
      <c r="I10" s="63"/>
      <c r="J10" s="62"/>
    </row>
    <row r="11" spans="1:13" ht="24.6" customHeight="1">
      <c r="A11" s="62" t="s">
        <v>45</v>
      </c>
      <c r="B11" s="62"/>
      <c r="C11" s="68">
        <v>320.19</v>
      </c>
      <c r="D11" s="62" t="s">
        <v>46</v>
      </c>
      <c r="E11" s="63"/>
      <c r="F11" s="67" t="s">
        <v>47</v>
      </c>
      <c r="G11" s="67" t="s">
        <v>92</v>
      </c>
      <c r="H11" s="67"/>
      <c r="J11" s="59" t="e">
        <f>G10-H11</f>
        <v>#VALUE!</v>
      </c>
      <c r="L11" s="62"/>
      <c r="M11" s="62"/>
    </row>
    <row r="12" spans="1:13" ht="24.6" customHeight="1">
      <c r="A12" s="62" t="s">
        <v>48</v>
      </c>
      <c r="B12" s="62"/>
      <c r="C12" s="62" t="s">
        <v>49</v>
      </c>
      <c r="D12" s="62" t="s">
        <v>50</v>
      </c>
      <c r="G12" s="62"/>
      <c r="H12" s="62"/>
      <c r="I12" s="62"/>
      <c r="J12" s="62"/>
      <c r="K12" s="62"/>
      <c r="L12" s="69"/>
      <c r="M12" s="62"/>
    </row>
    <row r="13" spans="1:13" ht="24.6" customHeight="1">
      <c r="A13" s="62" t="s">
        <v>51</v>
      </c>
      <c r="B13" s="62"/>
      <c r="C13" s="62" t="s">
        <v>49</v>
      </c>
      <c r="D13" s="62" t="s">
        <v>50</v>
      </c>
      <c r="E13" s="62"/>
      <c r="G13" s="62"/>
      <c r="H13" s="62"/>
      <c r="I13" s="62"/>
      <c r="J13" s="62"/>
      <c r="K13" s="62"/>
      <c r="L13" s="69"/>
      <c r="M13" s="62"/>
    </row>
    <row r="14" spans="1:13" ht="26.25" customHeight="1">
      <c r="A14" s="193" t="s">
        <v>87</v>
      </c>
      <c r="B14" s="193"/>
      <c r="C14" s="193"/>
      <c r="D14" s="193"/>
      <c r="E14" s="70" t="s">
        <v>27</v>
      </c>
      <c r="F14" s="70"/>
      <c r="G14" s="70"/>
      <c r="H14" s="71"/>
      <c r="I14" s="63"/>
      <c r="J14" s="62"/>
      <c r="K14" s="62"/>
      <c r="M14" s="62"/>
    </row>
    <row r="15" spans="1:13" ht="24.75" customHeight="1">
      <c r="A15" s="72" t="s">
        <v>52</v>
      </c>
      <c r="B15" s="72" t="s">
        <v>53</v>
      </c>
      <c r="C15" s="72" t="s">
        <v>52</v>
      </c>
      <c r="D15" s="72" t="s">
        <v>53</v>
      </c>
      <c r="E15" s="72" t="s">
        <v>52</v>
      </c>
      <c r="F15" s="72" t="s">
        <v>53</v>
      </c>
      <c r="G15" s="72" t="s">
        <v>52</v>
      </c>
      <c r="H15" s="72" t="s">
        <v>53</v>
      </c>
      <c r="J15" s="62"/>
      <c r="K15" s="62"/>
      <c r="M15" s="62"/>
    </row>
    <row r="16" spans="1:13" ht="21.95" customHeight="1">
      <c r="A16" s="73" t="s">
        <v>54</v>
      </c>
      <c r="B16" s="73" t="s">
        <v>55</v>
      </c>
      <c r="C16" s="73" t="s">
        <v>54</v>
      </c>
      <c r="D16" s="73" t="s">
        <v>55</v>
      </c>
      <c r="E16" s="73" t="s">
        <v>54</v>
      </c>
      <c r="F16" s="73" t="s">
        <v>55</v>
      </c>
      <c r="G16" s="73" t="s">
        <v>54</v>
      </c>
      <c r="H16" s="73" t="s">
        <v>55</v>
      </c>
      <c r="J16" s="62"/>
      <c r="K16" s="62"/>
      <c r="M16" s="62"/>
    </row>
    <row r="17" spans="1:14" ht="21.75" customHeight="1">
      <c r="A17" s="74" t="s">
        <v>56</v>
      </c>
      <c r="B17" s="74"/>
      <c r="C17" s="74" t="s">
        <v>56</v>
      </c>
      <c r="D17" s="74"/>
      <c r="E17" s="74" t="s">
        <v>56</v>
      </c>
      <c r="F17" s="74"/>
      <c r="G17" s="74" t="s">
        <v>56</v>
      </c>
      <c r="H17" s="74"/>
      <c r="J17" s="62"/>
      <c r="K17" s="62"/>
      <c r="M17" s="62"/>
    </row>
    <row r="18" spans="1:14" ht="18" customHeight="1">
      <c r="A18" s="75">
        <v>-50</v>
      </c>
      <c r="B18" s="76">
        <v>325.11799999999999</v>
      </c>
      <c r="C18" s="171" t="s">
        <v>93</v>
      </c>
      <c r="D18" s="172">
        <v>320.18999999999983</v>
      </c>
      <c r="E18" s="77">
        <v>100</v>
      </c>
      <c r="F18" s="78">
        <v>325.05899999999986</v>
      </c>
      <c r="G18" s="75"/>
      <c r="H18" s="79"/>
      <c r="J18" s="62"/>
      <c r="K18" s="80"/>
      <c r="M18" s="62"/>
    </row>
    <row r="19" spans="1:14" ht="18" customHeight="1">
      <c r="A19" s="75">
        <v>-40</v>
      </c>
      <c r="B19" s="81">
        <v>325.12599999999998</v>
      </c>
      <c r="C19" s="75">
        <v>28</v>
      </c>
      <c r="D19" s="81">
        <v>319.70999999999981</v>
      </c>
      <c r="E19" s="75">
        <v>110</v>
      </c>
      <c r="F19" s="81">
        <v>325.05799999999988</v>
      </c>
      <c r="G19" s="77"/>
      <c r="H19" s="81"/>
      <c r="J19" s="62"/>
      <c r="K19" s="62"/>
      <c r="M19" s="62"/>
    </row>
    <row r="20" spans="1:14" ht="18" customHeight="1">
      <c r="A20" s="82">
        <v>-30</v>
      </c>
      <c r="B20" s="81">
        <v>325.13199999999995</v>
      </c>
      <c r="C20" s="75">
        <v>30</v>
      </c>
      <c r="D20" s="81">
        <v>319.56999999999982</v>
      </c>
      <c r="E20" s="77"/>
      <c r="F20" s="81"/>
      <c r="G20" s="75"/>
      <c r="H20" s="81"/>
      <c r="J20" s="62"/>
      <c r="K20" s="80"/>
      <c r="M20" s="62"/>
    </row>
    <row r="21" spans="1:14" ht="18" customHeight="1">
      <c r="A21" s="82">
        <v>-20</v>
      </c>
      <c r="B21" s="81">
        <v>325.16599999999994</v>
      </c>
      <c r="C21" s="82">
        <v>32</v>
      </c>
      <c r="D21" s="81">
        <v>319.53999999999985</v>
      </c>
      <c r="E21" s="75"/>
      <c r="F21" s="81"/>
      <c r="G21" s="77"/>
      <c r="H21" s="81"/>
      <c r="J21" s="62"/>
      <c r="K21" s="80"/>
      <c r="M21" s="62"/>
    </row>
    <row r="22" spans="1:14" ht="18" customHeight="1">
      <c r="A22" s="82">
        <v>-10</v>
      </c>
      <c r="B22" s="81">
        <v>325.19199999999995</v>
      </c>
      <c r="C22" s="75">
        <v>34</v>
      </c>
      <c r="D22" s="81">
        <v>319.98999999999984</v>
      </c>
      <c r="E22" s="77"/>
      <c r="F22" s="81"/>
      <c r="G22" s="75"/>
      <c r="H22" s="81"/>
      <c r="J22" s="62"/>
      <c r="K22" s="80"/>
      <c r="M22" s="62"/>
    </row>
    <row r="23" spans="1:14" ht="18" customHeight="1">
      <c r="A23" s="83" t="s">
        <v>77</v>
      </c>
      <c r="B23" s="84">
        <v>324.93</v>
      </c>
      <c r="C23" s="82">
        <v>38</v>
      </c>
      <c r="D23" s="81">
        <v>321.13799999999981</v>
      </c>
      <c r="E23" s="75"/>
      <c r="F23" s="81"/>
      <c r="G23" s="77"/>
      <c r="H23" s="81"/>
      <c r="K23" s="80"/>
      <c r="M23" s="62"/>
    </row>
    <row r="24" spans="1:14" ht="18" customHeight="1">
      <c r="A24" s="82" t="s">
        <v>81</v>
      </c>
      <c r="B24" s="81">
        <v>324.66500000000002</v>
      </c>
      <c r="C24" s="82">
        <v>40</v>
      </c>
      <c r="D24" s="81">
        <v>321.3569999999998</v>
      </c>
      <c r="E24" s="77"/>
      <c r="F24" s="81"/>
      <c r="G24" s="77"/>
      <c r="H24" s="81"/>
      <c r="K24" s="80"/>
      <c r="M24" s="62"/>
    </row>
    <row r="25" spans="1:14" ht="18" customHeight="1">
      <c r="A25" s="82">
        <v>2</v>
      </c>
      <c r="B25" s="81">
        <v>324.40799999999996</v>
      </c>
      <c r="C25" s="82">
        <v>42</v>
      </c>
      <c r="D25" s="81">
        <v>321.60899999999981</v>
      </c>
      <c r="E25" s="75"/>
      <c r="F25" s="81"/>
      <c r="G25" s="75"/>
      <c r="H25" s="81"/>
      <c r="K25" s="80"/>
      <c r="M25" s="62"/>
    </row>
    <row r="26" spans="1:14" ht="18" customHeight="1">
      <c r="A26" s="82">
        <v>4</v>
      </c>
      <c r="B26" s="81">
        <v>324.10599999999994</v>
      </c>
      <c r="C26" s="82">
        <v>44</v>
      </c>
      <c r="D26" s="81">
        <v>321.3089999999998</v>
      </c>
      <c r="E26" s="77"/>
      <c r="F26" s="81"/>
      <c r="G26" s="77"/>
      <c r="H26" s="81"/>
      <c r="K26" s="80"/>
      <c r="M26" s="62"/>
    </row>
    <row r="27" spans="1:14" ht="18" customHeight="1">
      <c r="A27" s="82">
        <v>6</v>
      </c>
      <c r="B27" s="81">
        <v>323.42199999999991</v>
      </c>
      <c r="C27" s="75">
        <v>46</v>
      </c>
      <c r="D27" s="81">
        <v>321.96099999999979</v>
      </c>
      <c r="E27" s="75"/>
      <c r="F27" s="81"/>
      <c r="G27" s="75"/>
      <c r="H27" s="81"/>
      <c r="K27" s="80"/>
      <c r="M27" s="85"/>
    </row>
    <row r="28" spans="1:14" ht="18" customHeight="1">
      <c r="A28" s="82">
        <v>8</v>
      </c>
      <c r="B28" s="81">
        <v>323.0499999999999</v>
      </c>
      <c r="C28" s="82">
        <v>48</v>
      </c>
      <c r="D28" s="81">
        <v>322.43199999999979</v>
      </c>
      <c r="E28" s="75"/>
      <c r="F28" s="81"/>
      <c r="G28" s="77"/>
      <c r="H28" s="81"/>
      <c r="M28" s="86"/>
    </row>
    <row r="29" spans="1:14" ht="18" customHeight="1">
      <c r="A29" s="82">
        <v>10</v>
      </c>
      <c r="B29" s="81">
        <v>322.88999999999987</v>
      </c>
      <c r="C29" s="82">
        <v>50</v>
      </c>
      <c r="D29" s="81">
        <v>322.50699999999978</v>
      </c>
      <c r="E29" s="75"/>
      <c r="F29" s="81"/>
      <c r="G29" s="75"/>
      <c r="H29" s="81"/>
      <c r="M29" s="86"/>
      <c r="N29" s="59">
        <v>94.02</v>
      </c>
    </row>
    <row r="30" spans="1:14" ht="18" customHeight="1">
      <c r="A30" s="82">
        <v>12</v>
      </c>
      <c r="B30" s="81">
        <v>322.76099999999985</v>
      </c>
      <c r="C30" s="82">
        <v>52</v>
      </c>
      <c r="D30" s="81">
        <v>322.67399999999975</v>
      </c>
      <c r="E30" s="75"/>
      <c r="F30" s="81"/>
      <c r="G30" s="75"/>
      <c r="H30" s="81"/>
      <c r="M30" s="86"/>
    </row>
    <row r="31" spans="1:14" ht="18" customHeight="1">
      <c r="A31" s="82">
        <v>14</v>
      </c>
      <c r="B31" s="81">
        <v>322.75699999999989</v>
      </c>
      <c r="C31" s="75">
        <v>54</v>
      </c>
      <c r="D31" s="81">
        <v>323.08899999999977</v>
      </c>
      <c r="E31" s="75"/>
      <c r="F31" s="81"/>
      <c r="G31" s="75"/>
      <c r="H31" s="81"/>
      <c r="M31" s="86"/>
    </row>
    <row r="32" spans="1:14" ht="18" customHeight="1">
      <c r="A32" s="82">
        <v>16</v>
      </c>
      <c r="B32" s="81">
        <v>322.69799999999987</v>
      </c>
      <c r="C32" s="87" t="s">
        <v>95</v>
      </c>
      <c r="D32" s="81">
        <v>323.91899999999976</v>
      </c>
      <c r="E32" s="75"/>
      <c r="F32" s="81"/>
      <c r="G32" s="75"/>
      <c r="H32" s="81"/>
      <c r="M32" s="86"/>
    </row>
    <row r="33" spans="1:16" ht="18" customHeight="1">
      <c r="A33" s="82">
        <v>18</v>
      </c>
      <c r="B33" s="81">
        <v>322.52499999999986</v>
      </c>
      <c r="C33" s="170" t="s">
        <v>94</v>
      </c>
      <c r="D33" s="84">
        <v>324.97699999999998</v>
      </c>
      <c r="E33" s="75"/>
      <c r="F33" s="81"/>
      <c r="G33" s="75"/>
      <c r="H33" s="81"/>
      <c r="J33" s="86" t="e">
        <f>#REF!-H33</f>
        <v>#REF!</v>
      </c>
      <c r="K33" s="62"/>
      <c r="M33" s="86"/>
    </row>
    <row r="34" spans="1:16" ht="18" customHeight="1">
      <c r="A34" s="82">
        <v>20</v>
      </c>
      <c r="B34" s="81">
        <v>322.24799999999988</v>
      </c>
      <c r="C34" s="87">
        <v>60</v>
      </c>
      <c r="D34" s="81">
        <v>325.16399999999982</v>
      </c>
      <c r="E34" s="75"/>
      <c r="F34" s="81"/>
      <c r="G34" s="75"/>
      <c r="H34" s="81"/>
      <c r="J34" s="86">
        <f t="shared" ref="J34" si="0">H33-H34</f>
        <v>0</v>
      </c>
      <c r="K34" s="62"/>
      <c r="M34" s="86"/>
    </row>
    <row r="35" spans="1:16" ht="18" customHeight="1">
      <c r="A35" s="82">
        <v>22</v>
      </c>
      <c r="B35" s="173">
        <v>322.11199999999985</v>
      </c>
      <c r="C35" s="87">
        <v>70</v>
      </c>
      <c r="D35" s="88">
        <v>325.13899999999984</v>
      </c>
      <c r="E35" s="75"/>
      <c r="F35" s="81"/>
      <c r="G35" s="75"/>
      <c r="H35" s="81"/>
      <c r="J35" s="86">
        <f>H34-H35</f>
        <v>0</v>
      </c>
      <c r="K35" s="62"/>
      <c r="M35" s="86"/>
    </row>
    <row r="36" spans="1:16" ht="15.75">
      <c r="A36" s="82">
        <v>24</v>
      </c>
      <c r="B36" s="81">
        <v>321.66299999999984</v>
      </c>
      <c r="C36" s="87">
        <v>80</v>
      </c>
      <c r="D36" s="81">
        <v>325.07399999999984</v>
      </c>
      <c r="E36" s="75"/>
      <c r="F36" s="81"/>
      <c r="G36" s="75"/>
      <c r="H36" s="81"/>
    </row>
    <row r="37" spans="1:16" ht="24" customHeight="1">
      <c r="A37" s="89">
        <v>26</v>
      </c>
      <c r="B37" s="90">
        <v>320.71899999999982</v>
      </c>
      <c r="C37" s="91">
        <v>90</v>
      </c>
      <c r="D37" s="90">
        <v>325.06099999999986</v>
      </c>
      <c r="E37" s="92"/>
      <c r="F37" s="90"/>
      <c r="G37" s="92"/>
      <c r="H37" s="90"/>
    </row>
    <row r="38" spans="1:16" ht="24" customHeight="1">
      <c r="A38" s="190" t="s">
        <v>57</v>
      </c>
      <c r="B38" s="190"/>
      <c r="C38" s="93">
        <v>319.7</v>
      </c>
      <c r="D38" s="94" t="s">
        <v>58</v>
      </c>
      <c r="E38" s="95"/>
      <c r="F38" s="95"/>
      <c r="G38" s="95"/>
      <c r="H38" s="95"/>
      <c r="I38" s="95"/>
      <c r="J38" s="95"/>
      <c r="K38" s="96"/>
      <c r="L38" s="95"/>
      <c r="M38" s="96"/>
    </row>
    <row r="39" spans="1:16" ht="18" customHeight="1">
      <c r="A39" s="97"/>
      <c r="B39" s="60"/>
      <c r="C39" s="60"/>
      <c r="D39" s="97"/>
      <c r="E39" s="97"/>
      <c r="F39" s="97"/>
      <c r="G39" s="97"/>
      <c r="H39" s="97"/>
      <c r="I39" s="97"/>
      <c r="J39" s="98"/>
      <c r="K39" s="97"/>
      <c r="L39" s="97"/>
      <c r="M39" s="98"/>
    </row>
    <row r="40" spans="1:16" ht="18" customHeight="1">
      <c r="B40" s="60"/>
      <c r="C40" s="60"/>
      <c r="D40" s="97"/>
      <c r="E40" s="97"/>
      <c r="F40" s="97"/>
      <c r="G40" s="97"/>
      <c r="H40" s="97"/>
      <c r="J40" s="86"/>
      <c r="K40" s="97"/>
      <c r="M40" s="86"/>
    </row>
    <row r="41" spans="1:16" ht="15.75">
      <c r="C41" s="60"/>
      <c r="J41" s="86"/>
      <c r="K41" s="97"/>
      <c r="M41" s="86"/>
      <c r="P41" s="86"/>
    </row>
    <row r="42" spans="1:16" ht="15.75">
      <c r="C42" s="60"/>
      <c r="J42" s="86"/>
      <c r="K42" s="97"/>
      <c r="M42" s="86"/>
      <c r="O42" s="86"/>
    </row>
    <row r="43" spans="1:16" ht="15.75">
      <c r="C43" s="60"/>
      <c r="J43" s="86"/>
      <c r="K43" s="97"/>
      <c r="M43" s="86"/>
    </row>
    <row r="44" spans="1:16" ht="15.75">
      <c r="C44" s="60"/>
      <c r="J44" s="86"/>
      <c r="K44" s="97"/>
      <c r="M44" s="86"/>
    </row>
    <row r="45" spans="1:16" ht="15.75">
      <c r="C45" s="60"/>
      <c r="J45" s="86"/>
      <c r="K45" s="97"/>
      <c r="M45" s="86"/>
    </row>
    <row r="46" spans="1:16" ht="15.75">
      <c r="C46" s="60"/>
      <c r="J46" s="86"/>
      <c r="K46" s="97"/>
      <c r="M46" s="86"/>
    </row>
    <row r="47" spans="1:16" ht="15.75">
      <c r="C47" s="60"/>
      <c r="J47" s="86"/>
      <c r="K47" s="97"/>
      <c r="M47" s="86"/>
    </row>
    <row r="48" spans="1:16" ht="15.75">
      <c r="C48" s="60"/>
      <c r="J48" s="86"/>
      <c r="K48" s="97"/>
      <c r="M48" s="86"/>
    </row>
    <row r="49" spans="3:13" ht="15.75">
      <c r="C49" s="60"/>
      <c r="J49" s="86"/>
      <c r="K49" s="97"/>
      <c r="M49" s="86"/>
    </row>
    <row r="50" spans="3:13">
      <c r="K50" s="86"/>
      <c r="M50" s="86"/>
    </row>
    <row r="51" spans="3:13">
      <c r="K51" s="99"/>
      <c r="M51" s="99"/>
    </row>
    <row r="72" spans="1:13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2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T6" sqref="T6"/>
    </sheetView>
  </sheetViews>
  <sheetFormatPr defaultRowHeight="12.75"/>
  <cols>
    <col min="1" max="12" width="6.125" style="4" customWidth="1"/>
    <col min="13" max="17" width="5.875" style="4" customWidth="1"/>
    <col min="18" max="16384" width="9" style="4"/>
  </cols>
  <sheetData>
    <row r="1" spans="14:17" ht="15" customHeight="1">
      <c r="O1" s="195">
        <v>2559</v>
      </c>
      <c r="P1" s="196"/>
      <c r="Q1" s="197"/>
    </row>
    <row r="2" spans="14:17" ht="15" customHeight="1">
      <c r="O2" s="198" t="str">
        <f>I52</f>
        <v>สำรวจเมื่อ 7 ม.ค.2558</v>
      </c>
      <c r="P2" s="199"/>
      <c r="Q2" s="200"/>
    </row>
    <row r="3" spans="14:17" ht="15" customHeight="1">
      <c r="O3" s="5" t="s">
        <v>59</v>
      </c>
      <c r="P3" s="6" t="s">
        <v>60</v>
      </c>
      <c r="Q3" s="7" t="s">
        <v>61</v>
      </c>
    </row>
    <row r="4" spans="14:17" ht="15" customHeight="1">
      <c r="N4" s="8"/>
      <c r="O4" s="9">
        <v>-50</v>
      </c>
      <c r="P4" s="10">
        <v>269.173</v>
      </c>
      <c r="Q4" s="11">
        <v>257.86</v>
      </c>
    </row>
    <row r="5" spans="14:17" ht="15" customHeight="1">
      <c r="O5" s="12">
        <v>-40</v>
      </c>
      <c r="P5" s="13">
        <v>268.697</v>
      </c>
      <c r="Q5" s="11">
        <v>257.86</v>
      </c>
    </row>
    <row r="6" spans="14:17" ht="15" customHeight="1">
      <c r="O6" s="12">
        <v>-30</v>
      </c>
      <c r="P6" s="13">
        <v>268.34300000000002</v>
      </c>
      <c r="Q6" s="11">
        <v>257.86</v>
      </c>
    </row>
    <row r="7" spans="14:17" ht="15" customHeight="1">
      <c r="O7" s="12">
        <v>-20</v>
      </c>
      <c r="P7" s="13">
        <v>267.92400000000004</v>
      </c>
      <c r="Q7" s="11">
        <v>257.86</v>
      </c>
    </row>
    <row r="8" spans="14:17" ht="15" customHeight="1">
      <c r="O8" s="12">
        <v>-10</v>
      </c>
      <c r="P8" s="13">
        <v>267.53200000000004</v>
      </c>
      <c r="Q8" s="11">
        <v>257.86</v>
      </c>
    </row>
    <row r="9" spans="14:17" ht="15" customHeight="1">
      <c r="O9" s="12">
        <v>0</v>
      </c>
      <c r="P9" s="13">
        <v>267.61600000000004</v>
      </c>
      <c r="Q9" s="11">
        <v>257.86</v>
      </c>
    </row>
    <row r="10" spans="14:17" ht="15" customHeight="1">
      <c r="O10" s="12">
        <v>0</v>
      </c>
      <c r="P10" s="13">
        <v>266.46800000000002</v>
      </c>
      <c r="Q10" s="11">
        <v>257.86</v>
      </c>
    </row>
    <row r="11" spans="14:17" ht="15" customHeight="1">
      <c r="O11" s="12">
        <v>2</v>
      </c>
      <c r="P11" s="13">
        <v>266.512</v>
      </c>
      <c r="Q11" s="11">
        <v>257.86</v>
      </c>
    </row>
    <row r="12" spans="14:17" ht="15" customHeight="1">
      <c r="O12" s="12">
        <v>4</v>
      </c>
      <c r="P12" s="13">
        <v>266.16800000000001</v>
      </c>
      <c r="Q12" s="11">
        <v>257.86</v>
      </c>
    </row>
    <row r="13" spans="14:17" ht="15" customHeight="1">
      <c r="O13" s="12">
        <v>6</v>
      </c>
      <c r="P13" s="13">
        <v>266.137</v>
      </c>
      <c r="Q13" s="11">
        <v>257.86</v>
      </c>
    </row>
    <row r="14" spans="14:17" ht="15" customHeight="1">
      <c r="N14" s="8"/>
      <c r="O14" s="12">
        <v>8</v>
      </c>
      <c r="P14" s="13">
        <v>265.565</v>
      </c>
      <c r="Q14" s="11">
        <v>257.86</v>
      </c>
    </row>
    <row r="15" spans="14:17" ht="15" customHeight="1">
      <c r="N15" s="14"/>
      <c r="O15" s="12">
        <v>10</v>
      </c>
      <c r="P15" s="13">
        <v>264.70699999999999</v>
      </c>
      <c r="Q15" s="11">
        <v>257.86</v>
      </c>
    </row>
    <row r="16" spans="14:17" ht="15" customHeight="1">
      <c r="N16" s="14"/>
      <c r="O16" s="12">
        <v>12</v>
      </c>
      <c r="P16" s="13">
        <v>264.05399999999997</v>
      </c>
      <c r="Q16" s="11">
        <v>257.86</v>
      </c>
    </row>
    <row r="17" spans="11:17" ht="15" customHeight="1">
      <c r="N17" s="14"/>
      <c r="O17" s="12">
        <v>14</v>
      </c>
      <c r="P17" s="13">
        <v>262.73699999999997</v>
      </c>
      <c r="Q17" s="11">
        <v>257.86</v>
      </c>
    </row>
    <row r="18" spans="11:17" ht="15" customHeight="1">
      <c r="N18" s="14"/>
      <c r="O18" s="12">
        <v>16</v>
      </c>
      <c r="P18" s="13">
        <v>262.58199999999999</v>
      </c>
      <c r="Q18" s="11">
        <v>257.86</v>
      </c>
    </row>
    <row r="19" spans="11:17" ht="15" customHeight="1">
      <c r="N19" s="14"/>
      <c r="O19" s="12">
        <v>18</v>
      </c>
      <c r="P19" s="13">
        <v>262.27300000000002</v>
      </c>
      <c r="Q19" s="11">
        <v>257.86</v>
      </c>
    </row>
    <row r="20" spans="11:17" ht="15" customHeight="1">
      <c r="N20" s="14"/>
      <c r="O20" s="12">
        <v>20</v>
      </c>
      <c r="P20" s="13">
        <v>260.56</v>
      </c>
      <c r="Q20" s="11">
        <v>257.86</v>
      </c>
    </row>
    <row r="21" spans="11:17" ht="15" customHeight="1">
      <c r="N21" s="14"/>
      <c r="O21" s="12">
        <v>22</v>
      </c>
      <c r="P21" s="13">
        <v>259.464</v>
      </c>
      <c r="Q21" s="11">
        <v>257.86</v>
      </c>
    </row>
    <row r="22" spans="11:17" ht="15" customHeight="1">
      <c r="N22" s="14"/>
      <c r="O22" s="12">
        <v>24</v>
      </c>
      <c r="P22" s="13">
        <v>258.65100000000001</v>
      </c>
      <c r="Q22" s="11">
        <v>257.86</v>
      </c>
    </row>
    <row r="23" spans="11:17" ht="15" customHeight="1">
      <c r="N23" s="14"/>
      <c r="O23" s="12">
        <v>26</v>
      </c>
      <c r="P23" s="13">
        <v>258.37200000000001</v>
      </c>
      <c r="Q23" s="11">
        <v>257.86</v>
      </c>
    </row>
    <row r="24" spans="11:17" ht="15" customHeight="1">
      <c r="N24" s="14"/>
      <c r="O24" s="12">
        <v>30</v>
      </c>
      <c r="P24" s="13">
        <v>255.773</v>
      </c>
      <c r="Q24" s="11">
        <v>257.86</v>
      </c>
    </row>
    <row r="25" spans="11:17" ht="15" customHeight="1">
      <c r="K25" s="15"/>
      <c r="L25" s="16"/>
      <c r="M25" s="16"/>
      <c r="N25" s="8"/>
      <c r="O25" s="12">
        <v>35</v>
      </c>
      <c r="P25" s="13">
        <v>254.583</v>
      </c>
      <c r="Q25" s="11">
        <v>257.86</v>
      </c>
    </row>
    <row r="26" spans="11:17" ht="15" customHeight="1">
      <c r="K26" s="15"/>
      <c r="L26" s="17"/>
      <c r="M26" s="17"/>
      <c r="N26" s="14"/>
      <c r="O26" s="12">
        <v>40</v>
      </c>
      <c r="P26" s="13">
        <v>254.40300000000002</v>
      </c>
      <c r="Q26" s="11">
        <v>257.86</v>
      </c>
    </row>
    <row r="27" spans="11:17" ht="15" customHeight="1">
      <c r="K27" s="15"/>
      <c r="L27" s="16"/>
      <c r="M27" s="16"/>
      <c r="N27" s="14"/>
      <c r="O27" s="12">
        <v>45</v>
      </c>
      <c r="P27" s="13">
        <v>255.65300000000002</v>
      </c>
      <c r="Q27" s="11">
        <v>257.86</v>
      </c>
    </row>
    <row r="28" spans="11:17" ht="15" customHeight="1">
      <c r="K28" s="15"/>
      <c r="L28" s="17"/>
      <c r="M28" s="17"/>
      <c r="N28" s="14"/>
      <c r="O28" s="12">
        <v>50</v>
      </c>
      <c r="P28" s="13">
        <v>258.12400000000002</v>
      </c>
      <c r="Q28" s="11">
        <v>257.86</v>
      </c>
    </row>
    <row r="29" spans="11:17" ht="15" customHeight="1">
      <c r="K29" s="15"/>
      <c r="L29" s="16"/>
      <c r="M29" s="16"/>
      <c r="N29" s="14"/>
      <c r="O29" s="12">
        <v>55</v>
      </c>
      <c r="P29" s="13">
        <v>256.34300000000002</v>
      </c>
      <c r="Q29" s="11">
        <v>257.86</v>
      </c>
    </row>
    <row r="30" spans="11:17" ht="15" customHeight="1">
      <c r="K30" s="15"/>
      <c r="L30" s="17"/>
      <c r="M30" s="17"/>
      <c r="N30" s="14"/>
      <c r="O30" s="12">
        <v>60</v>
      </c>
      <c r="P30" s="13">
        <v>256.75299999999999</v>
      </c>
      <c r="Q30" s="11">
        <v>257.86</v>
      </c>
    </row>
    <row r="31" spans="11:17" ht="15" customHeight="1">
      <c r="K31" s="15"/>
      <c r="L31" s="18"/>
      <c r="M31" s="18"/>
      <c r="N31" s="14"/>
      <c r="O31" s="12">
        <v>64</v>
      </c>
      <c r="P31" s="13">
        <v>257.90300000000002</v>
      </c>
      <c r="Q31" s="11">
        <v>257.86</v>
      </c>
    </row>
    <row r="32" spans="11:17" ht="15" customHeight="1">
      <c r="K32" s="15"/>
      <c r="L32" s="18"/>
      <c r="M32" s="18"/>
      <c r="N32" s="14"/>
      <c r="O32" s="12">
        <v>66</v>
      </c>
      <c r="P32" s="13">
        <v>258.16300000000001</v>
      </c>
      <c r="Q32" s="11">
        <v>257.86</v>
      </c>
    </row>
    <row r="33" spans="1:17" ht="15" customHeight="1">
      <c r="K33" s="15"/>
      <c r="L33" s="19"/>
      <c r="M33" s="20"/>
      <c r="N33" s="14"/>
      <c r="O33" s="12">
        <v>68</v>
      </c>
      <c r="P33" s="13">
        <v>258.23700000000002</v>
      </c>
      <c r="Q33" s="11">
        <v>257.86</v>
      </c>
    </row>
    <row r="34" spans="1:17" ht="15" customHeight="1">
      <c r="K34" s="15"/>
      <c r="L34" s="18"/>
      <c r="M34" s="18"/>
      <c r="N34" s="14"/>
      <c r="O34" s="12">
        <v>70</v>
      </c>
      <c r="P34" s="13">
        <v>258.42900000000003</v>
      </c>
      <c r="Q34" s="11">
        <v>257.86</v>
      </c>
    </row>
    <row r="35" spans="1:17" ht="15" customHeight="1">
      <c r="N35" s="14"/>
      <c r="O35" s="12">
        <v>72</v>
      </c>
      <c r="P35" s="13">
        <v>258.82800000000003</v>
      </c>
      <c r="Q35" s="11">
        <v>257.86</v>
      </c>
    </row>
    <row r="36" spans="1:17" ht="15" customHeight="1">
      <c r="A36" s="21" t="s">
        <v>59</v>
      </c>
      <c r="B36" s="22">
        <v>-50</v>
      </c>
      <c r="C36" s="23">
        <v>-40</v>
      </c>
      <c r="D36" s="23">
        <v>-30</v>
      </c>
      <c r="E36" s="23">
        <v>-20</v>
      </c>
      <c r="F36" s="23">
        <v>-10</v>
      </c>
      <c r="G36" s="23">
        <v>0</v>
      </c>
      <c r="H36" s="23">
        <v>0</v>
      </c>
      <c r="I36" s="23">
        <v>2</v>
      </c>
      <c r="J36" s="24">
        <v>4</v>
      </c>
      <c r="K36" s="24">
        <v>6</v>
      </c>
      <c r="L36" s="25">
        <v>8</v>
      </c>
      <c r="N36" s="8"/>
      <c r="O36" s="12">
        <v>74</v>
      </c>
      <c r="P36" s="13">
        <v>259.60900000000004</v>
      </c>
      <c r="Q36" s="11">
        <v>257.86</v>
      </c>
    </row>
    <row r="37" spans="1:17" ht="15" customHeight="1">
      <c r="A37" s="26" t="s">
        <v>60</v>
      </c>
      <c r="B37" s="27">
        <v>269.12400000000002</v>
      </c>
      <c r="C37" s="28">
        <v>268.62400000000002</v>
      </c>
      <c r="D37" s="28">
        <v>268.21800000000002</v>
      </c>
      <c r="E37" s="28">
        <v>267.84199999999998</v>
      </c>
      <c r="F37" s="28">
        <v>267.59399999999999</v>
      </c>
      <c r="G37" s="28">
        <v>267.61200000000002</v>
      </c>
      <c r="H37" s="28">
        <v>266.53100000000001</v>
      </c>
      <c r="I37" s="28">
        <v>266.44200000000001</v>
      </c>
      <c r="J37" s="29">
        <v>266.23500000000001</v>
      </c>
      <c r="K37" s="29">
        <v>265.99599999999998</v>
      </c>
      <c r="L37" s="30">
        <v>265.584</v>
      </c>
      <c r="N37" s="14"/>
      <c r="O37" s="12">
        <v>76</v>
      </c>
      <c r="P37" s="13">
        <v>261.70200000000006</v>
      </c>
      <c r="Q37" s="11">
        <v>257.86</v>
      </c>
    </row>
    <row r="38" spans="1:17" ht="15" customHeight="1">
      <c r="A38" s="21" t="s">
        <v>59</v>
      </c>
      <c r="B38" s="22">
        <v>10</v>
      </c>
      <c r="C38" s="23">
        <v>12</v>
      </c>
      <c r="D38" s="23">
        <v>14</v>
      </c>
      <c r="E38" s="23">
        <v>16</v>
      </c>
      <c r="F38" s="23">
        <v>18</v>
      </c>
      <c r="G38" s="23">
        <v>20</v>
      </c>
      <c r="H38" s="23">
        <v>22</v>
      </c>
      <c r="I38" s="24">
        <v>24</v>
      </c>
      <c r="J38" s="23">
        <v>26</v>
      </c>
      <c r="K38" s="24">
        <v>28</v>
      </c>
      <c r="L38" s="25">
        <v>30</v>
      </c>
      <c r="M38" s="20"/>
      <c r="N38" s="20"/>
      <c r="O38" s="12">
        <v>78</v>
      </c>
      <c r="P38" s="13">
        <v>262.01700000000005</v>
      </c>
      <c r="Q38" s="11">
        <v>257.86</v>
      </c>
    </row>
    <row r="39" spans="1:17" ht="15" customHeight="1">
      <c r="A39" s="26" t="s">
        <v>60</v>
      </c>
      <c r="B39" s="27">
        <v>264.64499999999998</v>
      </c>
      <c r="C39" s="28">
        <v>264.15600000000001</v>
      </c>
      <c r="D39" s="28">
        <v>262.98500000000001</v>
      </c>
      <c r="E39" s="28">
        <v>262.423</v>
      </c>
      <c r="F39" s="28">
        <v>262.214</v>
      </c>
      <c r="G39" s="28">
        <v>260.745</v>
      </c>
      <c r="H39" s="28">
        <v>259.63900000000001</v>
      </c>
      <c r="I39" s="29">
        <v>258.74200000000002</v>
      </c>
      <c r="J39" s="28">
        <v>257.98399999999998</v>
      </c>
      <c r="K39" s="29">
        <v>256.82</v>
      </c>
      <c r="L39" s="30">
        <v>255.73</v>
      </c>
      <c r="N39" s="14"/>
      <c r="O39" s="12">
        <v>80</v>
      </c>
      <c r="P39" s="13">
        <v>261.78000000000003</v>
      </c>
      <c r="Q39" s="11">
        <v>257.86</v>
      </c>
    </row>
    <row r="40" spans="1:17" ht="15" customHeight="1">
      <c r="A40" s="21" t="s">
        <v>59</v>
      </c>
      <c r="B40" s="22">
        <v>32</v>
      </c>
      <c r="C40" s="23">
        <v>34</v>
      </c>
      <c r="D40" s="23">
        <v>36</v>
      </c>
      <c r="E40" s="23">
        <v>38</v>
      </c>
      <c r="F40" s="23">
        <v>40</v>
      </c>
      <c r="G40" s="23">
        <v>42</v>
      </c>
      <c r="H40" s="24">
        <v>44</v>
      </c>
      <c r="I40" s="23">
        <v>46</v>
      </c>
      <c r="J40" s="31">
        <v>48</v>
      </c>
      <c r="K40" s="32">
        <v>50</v>
      </c>
      <c r="L40" s="33">
        <v>52</v>
      </c>
      <c r="N40" s="14"/>
      <c r="O40" s="12">
        <v>82</v>
      </c>
      <c r="P40" s="13">
        <v>262.04600000000005</v>
      </c>
      <c r="Q40" s="11">
        <v>257.86</v>
      </c>
    </row>
    <row r="41" spans="1:17" ht="15" customHeight="1">
      <c r="A41" s="26" t="s">
        <v>60</v>
      </c>
      <c r="B41" s="27">
        <v>254.91</v>
      </c>
      <c r="C41" s="28">
        <v>254.47</v>
      </c>
      <c r="D41" s="28">
        <v>254.36</v>
      </c>
      <c r="E41" s="28">
        <v>254.12</v>
      </c>
      <c r="F41" s="28">
        <v>254.2</v>
      </c>
      <c r="G41" s="28">
        <v>254.4</v>
      </c>
      <c r="H41" s="29">
        <v>254.99</v>
      </c>
      <c r="I41" s="28">
        <v>255.67</v>
      </c>
      <c r="J41" s="28">
        <v>256.61</v>
      </c>
      <c r="K41" s="29">
        <v>257.75</v>
      </c>
      <c r="L41" s="30">
        <v>256.95</v>
      </c>
      <c r="N41" s="14"/>
      <c r="O41" s="12">
        <v>84</v>
      </c>
      <c r="P41" s="13">
        <v>262.39200000000005</v>
      </c>
      <c r="Q41" s="11">
        <v>257.86</v>
      </c>
    </row>
    <row r="42" spans="1:17" ht="15" customHeight="1">
      <c r="A42" s="21" t="s">
        <v>59</v>
      </c>
      <c r="B42" s="34">
        <v>54</v>
      </c>
      <c r="C42" s="31">
        <v>56</v>
      </c>
      <c r="D42" s="31">
        <v>58</v>
      </c>
      <c r="E42" s="31">
        <v>60</v>
      </c>
      <c r="F42" s="31">
        <v>62</v>
      </c>
      <c r="G42" s="32">
        <v>64</v>
      </c>
      <c r="H42" s="31">
        <v>66</v>
      </c>
      <c r="I42" s="31">
        <v>68</v>
      </c>
      <c r="J42" s="31">
        <v>70</v>
      </c>
      <c r="K42" s="32">
        <v>72</v>
      </c>
      <c r="L42" s="33">
        <v>74</v>
      </c>
      <c r="N42" s="14"/>
      <c r="O42" s="12">
        <v>86</v>
      </c>
      <c r="P42" s="13">
        <v>263.05100000000004</v>
      </c>
      <c r="Q42" s="11">
        <v>257.86</v>
      </c>
    </row>
    <row r="43" spans="1:17" ht="15" customHeight="1">
      <c r="A43" s="26" t="s">
        <v>60</v>
      </c>
      <c r="B43" s="27">
        <v>256.16000000000003</v>
      </c>
      <c r="C43" s="28">
        <v>256.14</v>
      </c>
      <c r="D43" s="28">
        <v>256.11</v>
      </c>
      <c r="E43" s="28">
        <v>256.3</v>
      </c>
      <c r="F43" s="28">
        <v>256.79000000000002</v>
      </c>
      <c r="G43" s="29">
        <v>257.45999999999998</v>
      </c>
      <c r="H43" s="28">
        <v>257.95800000000003</v>
      </c>
      <c r="I43" s="28">
        <v>258.17500000000001</v>
      </c>
      <c r="J43" s="28">
        <v>258.35599999999999</v>
      </c>
      <c r="K43" s="29">
        <v>258.76299999999998</v>
      </c>
      <c r="L43" s="30">
        <v>259.536</v>
      </c>
      <c r="N43" s="14"/>
      <c r="O43" s="12">
        <v>88</v>
      </c>
      <c r="P43" s="13">
        <v>264.05900000000003</v>
      </c>
      <c r="Q43" s="11">
        <v>257.86</v>
      </c>
    </row>
    <row r="44" spans="1:17" ht="15" customHeight="1">
      <c r="A44" s="21" t="s">
        <v>59</v>
      </c>
      <c r="B44" s="34">
        <v>76</v>
      </c>
      <c r="C44" s="31">
        <v>78</v>
      </c>
      <c r="D44" s="31">
        <v>80</v>
      </c>
      <c r="E44" s="31">
        <v>82</v>
      </c>
      <c r="F44" s="31">
        <v>84</v>
      </c>
      <c r="G44" s="31">
        <v>86</v>
      </c>
      <c r="H44" s="31">
        <v>88</v>
      </c>
      <c r="I44" s="31">
        <v>90</v>
      </c>
      <c r="J44" s="31">
        <v>90</v>
      </c>
      <c r="K44" s="32">
        <v>100</v>
      </c>
      <c r="L44" s="33">
        <v>110</v>
      </c>
      <c r="N44" s="14"/>
      <c r="O44" s="12">
        <v>90</v>
      </c>
      <c r="P44" s="13">
        <v>265.30500000000001</v>
      </c>
      <c r="Q44" s="11">
        <v>257.86</v>
      </c>
    </row>
    <row r="45" spans="1:17" ht="15" customHeight="1">
      <c r="A45" s="35" t="s">
        <v>60</v>
      </c>
      <c r="B45" s="36">
        <v>261.74400000000003</v>
      </c>
      <c r="C45" s="37">
        <v>261.84500000000003</v>
      </c>
      <c r="D45" s="37">
        <v>261.94200000000001</v>
      </c>
      <c r="E45" s="37">
        <v>261.93400000000003</v>
      </c>
      <c r="F45" s="37">
        <v>262.45600000000002</v>
      </c>
      <c r="G45" s="37">
        <v>262.98200000000003</v>
      </c>
      <c r="H45" s="37">
        <v>263.98599999999999</v>
      </c>
      <c r="I45" s="37">
        <v>265.33600000000001</v>
      </c>
      <c r="J45" s="37">
        <v>267.34199999999998</v>
      </c>
      <c r="K45" s="38">
        <v>267.45100000000002</v>
      </c>
      <c r="L45" s="39">
        <v>267.46199999999999</v>
      </c>
      <c r="N45" s="14"/>
      <c r="O45" s="12">
        <v>90</v>
      </c>
      <c r="P45" s="13">
        <v>267.35899999999998</v>
      </c>
      <c r="Q45" s="11">
        <v>257.86</v>
      </c>
    </row>
    <row r="46" spans="1:17" ht="15" customHeight="1">
      <c r="A46" s="40" t="s">
        <v>59</v>
      </c>
      <c r="B46" s="41">
        <v>120</v>
      </c>
      <c r="C46" s="31">
        <v>130</v>
      </c>
      <c r="D46" s="31">
        <v>140</v>
      </c>
      <c r="E46" s="31"/>
      <c r="F46" s="31"/>
      <c r="G46" s="31"/>
      <c r="H46" s="31"/>
      <c r="I46" s="31"/>
      <c r="J46" s="31"/>
      <c r="K46" s="32"/>
      <c r="L46" s="33"/>
      <c r="N46" s="14"/>
      <c r="O46" s="12">
        <v>100</v>
      </c>
      <c r="P46" s="13">
        <v>267.50099999999998</v>
      </c>
      <c r="Q46" s="11">
        <v>257.86</v>
      </c>
    </row>
    <row r="47" spans="1:17" ht="15" customHeight="1">
      <c r="A47" s="35" t="s">
        <v>60</v>
      </c>
      <c r="B47" s="36">
        <v>267.45299999999997</v>
      </c>
      <c r="C47" s="37">
        <v>267.52199999999999</v>
      </c>
      <c r="D47" s="28">
        <v>267.63499999999999</v>
      </c>
      <c r="E47" s="37"/>
      <c r="F47" s="37"/>
      <c r="G47" s="37"/>
      <c r="H47" s="37"/>
      <c r="I47" s="37"/>
      <c r="J47" s="37"/>
      <c r="K47" s="38"/>
      <c r="L47" s="39"/>
      <c r="N47" s="8"/>
      <c r="O47" s="12">
        <v>110</v>
      </c>
      <c r="P47" s="13">
        <v>267.483</v>
      </c>
      <c r="Q47" s="11">
        <v>257.86</v>
      </c>
    </row>
    <row r="48" spans="1:17" ht="15" customHeight="1">
      <c r="A48" s="40" t="s">
        <v>59</v>
      </c>
      <c r="B48" s="41"/>
      <c r="C48" s="31"/>
      <c r="D48" s="31"/>
      <c r="E48" s="31"/>
      <c r="F48" s="31"/>
      <c r="G48" s="31"/>
      <c r="H48" s="31"/>
      <c r="I48" s="31"/>
      <c r="J48" s="31"/>
      <c r="K48" s="32"/>
      <c r="L48" s="33"/>
      <c r="N48" s="14"/>
      <c r="O48" s="12">
        <v>120</v>
      </c>
      <c r="P48" s="13">
        <v>267.47199999999998</v>
      </c>
      <c r="Q48" s="11">
        <v>257.86</v>
      </c>
    </row>
    <row r="49" spans="1:17" ht="15" customHeight="1">
      <c r="A49" s="35" t="s">
        <v>60</v>
      </c>
      <c r="B49" s="36"/>
      <c r="C49" s="37"/>
      <c r="D49" s="37"/>
      <c r="E49" s="37"/>
      <c r="F49" s="37"/>
      <c r="G49" s="37"/>
      <c r="H49" s="37"/>
      <c r="I49" s="37"/>
      <c r="J49" s="37"/>
      <c r="K49" s="38"/>
      <c r="L49" s="39"/>
      <c r="N49" s="14"/>
      <c r="O49" s="12">
        <v>130</v>
      </c>
      <c r="P49" s="13">
        <v>267.505</v>
      </c>
      <c r="Q49" s="11">
        <v>257.86</v>
      </c>
    </row>
    <row r="50" spans="1:17" ht="1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N50" s="14"/>
      <c r="O50" s="12">
        <v>140</v>
      </c>
      <c r="P50" s="13">
        <v>267.70400000000001</v>
      </c>
      <c r="Q50" s="11">
        <v>257.86</v>
      </c>
    </row>
    <row r="51" spans="1:17" s="42" customFormat="1" ht="24.95" customHeight="1">
      <c r="A51" s="201" t="s">
        <v>24</v>
      </c>
      <c r="B51" s="202"/>
      <c r="C51" s="43">
        <v>266.95999999999998</v>
      </c>
      <c r="D51" s="44" t="s">
        <v>62</v>
      </c>
      <c r="E51" s="201" t="s">
        <v>63</v>
      </c>
      <c r="F51" s="202"/>
      <c r="G51" s="43">
        <v>267.61200000000002</v>
      </c>
      <c r="H51" s="45" t="s">
        <v>62</v>
      </c>
      <c r="I51" s="201" t="s">
        <v>64</v>
      </c>
      <c r="J51" s="202"/>
      <c r="K51" s="46">
        <v>267.34199999999998</v>
      </c>
      <c r="L51" s="45" t="s">
        <v>62</v>
      </c>
      <c r="N51" s="47"/>
      <c r="O51" s="12"/>
      <c r="P51" s="13"/>
      <c r="Q51" s="11"/>
    </row>
    <row r="52" spans="1:17" s="42" customFormat="1" ht="24.95" customHeight="1">
      <c r="A52" s="203" t="s">
        <v>65</v>
      </c>
      <c r="B52" s="204"/>
      <c r="C52" s="43">
        <v>257</v>
      </c>
      <c r="D52" s="44" t="s">
        <v>62</v>
      </c>
      <c r="E52" s="203" t="s">
        <v>66</v>
      </c>
      <c r="F52" s="204"/>
      <c r="G52" s="43">
        <v>254.2</v>
      </c>
      <c r="H52" s="45" t="s">
        <v>62</v>
      </c>
      <c r="I52" s="205" t="s">
        <v>67</v>
      </c>
      <c r="J52" s="206"/>
      <c r="K52" s="206"/>
      <c r="L52" s="207"/>
      <c r="N52" s="47"/>
      <c r="O52" s="12"/>
      <c r="P52" s="13"/>
      <c r="Q52" s="11">
        <f>Q4-C52</f>
        <v>0.86000000000001364</v>
      </c>
    </row>
    <row r="53" spans="1:17" ht="1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N53" s="14"/>
      <c r="O53" s="12"/>
      <c r="P53" s="13"/>
      <c r="Q53" s="11"/>
    </row>
    <row r="54" spans="1:17" ht="15" customHeight="1">
      <c r="A54" s="42"/>
      <c r="B54" s="42"/>
      <c r="C54" s="42"/>
      <c r="D54" s="42"/>
      <c r="E54" s="42"/>
      <c r="H54" s="42"/>
      <c r="I54" s="42"/>
      <c r="J54" s="42"/>
      <c r="K54" s="42"/>
      <c r="L54" s="42"/>
      <c r="N54" s="14"/>
      <c r="O54" s="12"/>
      <c r="P54" s="13"/>
      <c r="Q54" s="11"/>
    </row>
    <row r="55" spans="1:17" ht="15" customHeight="1">
      <c r="N55" s="14"/>
      <c r="O55" s="12"/>
      <c r="P55" s="13"/>
      <c r="Q55" s="11"/>
    </row>
    <row r="56" spans="1:17" ht="15" customHeight="1">
      <c r="E56" s="194" t="s">
        <v>68</v>
      </c>
      <c r="F56" s="194"/>
      <c r="G56" s="194"/>
      <c r="H56" s="194"/>
      <c r="I56" s="194"/>
      <c r="N56" s="14"/>
      <c r="O56" s="12"/>
      <c r="P56" s="13"/>
      <c r="Q56" s="11"/>
    </row>
    <row r="57" spans="1:17" ht="15" customHeight="1">
      <c r="F57" s="48"/>
      <c r="G57" s="48"/>
      <c r="H57" s="48"/>
      <c r="N57" s="14"/>
      <c r="O57" s="12"/>
      <c r="P57" s="13"/>
      <c r="Q57" s="11"/>
    </row>
    <row r="58" spans="1:17" ht="15" customHeight="1">
      <c r="F58" s="49"/>
      <c r="G58" s="49"/>
      <c r="H58" s="49"/>
      <c r="N58" s="8"/>
      <c r="O58" s="12"/>
      <c r="P58" s="13"/>
      <c r="Q58" s="11"/>
    </row>
    <row r="59" spans="1:17" ht="15" customHeight="1">
      <c r="N59" s="14"/>
      <c r="O59" s="12"/>
      <c r="P59" s="13"/>
      <c r="Q59" s="11"/>
    </row>
    <row r="60" spans="1:17" ht="15" customHeight="1">
      <c r="N60" s="14"/>
      <c r="O60" s="12"/>
      <c r="P60" s="13"/>
      <c r="Q60" s="50"/>
    </row>
    <row r="61" spans="1:17" ht="15" customHeight="1">
      <c r="N61" s="14"/>
      <c r="O61" s="12"/>
      <c r="P61" s="13"/>
      <c r="Q61" s="50"/>
    </row>
    <row r="62" spans="1:17" ht="15" customHeight="1">
      <c r="N62" s="14"/>
      <c r="O62" s="12"/>
      <c r="P62" s="13"/>
      <c r="Q62" s="50"/>
    </row>
    <row r="63" spans="1:17" ht="15" customHeight="1">
      <c r="N63" s="14"/>
      <c r="O63" s="51"/>
      <c r="P63" s="52"/>
      <c r="Q63" s="50"/>
    </row>
    <row r="64" spans="1:17" ht="15" customHeight="1">
      <c r="N64" s="14"/>
      <c r="O64" s="51"/>
      <c r="P64" s="52"/>
      <c r="Q64" s="50"/>
    </row>
    <row r="65" spans="14:17" ht="15" customHeight="1">
      <c r="N65" s="14"/>
      <c r="O65" s="51"/>
      <c r="P65" s="52"/>
      <c r="Q65" s="50"/>
    </row>
    <row r="66" spans="14:17" ht="15" customHeight="1">
      <c r="N66" s="14"/>
      <c r="O66" s="51"/>
      <c r="P66" s="52"/>
      <c r="Q66" s="50"/>
    </row>
    <row r="67" spans="14:17" ht="15" customHeight="1">
      <c r="N67" s="14"/>
      <c r="O67" s="51"/>
      <c r="P67" s="52"/>
      <c r="Q67" s="50"/>
    </row>
    <row r="68" spans="14:17" ht="15" customHeight="1">
      <c r="N68" s="14"/>
      <c r="O68" s="51"/>
      <c r="P68" s="52"/>
      <c r="Q68" s="50"/>
    </row>
    <row r="69" spans="14:17" ht="15" customHeight="1">
      <c r="N69" s="14"/>
      <c r="O69" s="51"/>
      <c r="P69" s="52"/>
      <c r="Q69" s="50"/>
    </row>
    <row r="70" spans="14:17" ht="15">
      <c r="N70" s="14"/>
      <c r="O70" s="51"/>
      <c r="P70" s="52"/>
      <c r="Q70" s="50"/>
    </row>
    <row r="71" spans="14:17" ht="15">
      <c r="N71" s="14"/>
      <c r="O71" s="53"/>
      <c r="P71" s="54"/>
      <c r="Q71" s="55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Admin</cp:lastModifiedBy>
  <cp:lastPrinted>2020-02-11T05:16:47Z</cp:lastPrinted>
  <dcterms:created xsi:type="dcterms:W3CDTF">2017-11-15T07:22:33Z</dcterms:created>
  <dcterms:modified xsi:type="dcterms:W3CDTF">2020-02-19T02:08:31Z</dcterms:modified>
</cp:coreProperties>
</file>