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P.2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<sst xmlns="http://schemas.openxmlformats.org/spreadsheetml/2006/main" count="50" uniqueCount="25">
  <si>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</si>
  <si>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</si>
  <si>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</si>
  <si>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</si>
  <si>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</si>
  <si>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</si>
  <si>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</si>
  <si>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</si>
  <si>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</si>
  <si>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</si>
  <si>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</si>
  <si>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</si>
  <si>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</si>
  <si>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</si>
  <si>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</si>
  <si>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</si>
  <si>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</si>
  <si>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</si>
  <si>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</si>
  <si>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</si>
  <si>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การหาค่าปริมาณน้ำสูงสุด</t>
  </si>
  <si>
    <t>ปริมาณน้ำสูงสุดรายปี</t>
  </si>
  <si>
    <t>สถานี P.21</t>
  </si>
  <si>
    <t>ลบ.ม/วิ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</si>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</sst>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6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double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9" fillId="33" borderId="12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1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5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202" fontId="1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202" fontId="5" fillId="0" borderId="17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202" fontId="5" fillId="0" borderId="19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02" fontId="5" fillId="0" borderId="19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202" fontId="5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202" fontId="5" fillId="0" borderId="24" xfId="0" applyNumberFormat="1" applyFont="1" applyBorder="1" applyAlignment="1">
      <alignment horizontal="center"/>
    </xf>
    <xf numFmtId="202" fontId="5" fillId="0" borderId="25" xfId="0" applyNumberFormat="1" applyFont="1" applyFill="1" applyBorder="1" applyAlignment="1">
      <alignment horizontal="center"/>
    </xf>
    <xf numFmtId="202" fontId="5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202" fontId="5" fillId="0" borderId="27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202" fontId="5" fillId="0" borderId="28" xfId="0" applyNumberFormat="1" applyFont="1" applyFill="1" applyBorder="1" applyAlignment="1">
      <alignment horizontal="center"/>
    </xf>
    <xf numFmtId="202" fontId="54" fillId="0" borderId="29" xfId="0" applyNumberFormat="1" applyFont="1" applyBorder="1" applyAlignment="1">
      <alignment horizontal="center"/>
    </xf>
    <xf numFmtId="202" fontId="54" fillId="0" borderId="29" xfId="0" applyNumberFormat="1" applyFont="1" applyBorder="1" applyAlignment="1" applyProtection="1">
      <alignment horizontal="center"/>
      <protection/>
    </xf>
    <xf numFmtId="202" fontId="54" fillId="0" borderId="30" xfId="0" applyNumberFormat="1" applyFont="1" applyBorder="1" applyAlignment="1">
      <alignment horizontal="center"/>
    </xf>
    <xf numFmtId="202" fontId="55" fillId="0" borderId="29" xfId="0" applyNumberFormat="1" applyFont="1" applyBorder="1" applyAlignment="1">
      <alignment horizontal="center"/>
    </xf>
    <xf numFmtId="202" fontId="54" fillId="0" borderId="31" xfId="0" applyNumberFormat="1" applyFont="1" applyBorder="1" applyAlignment="1">
      <alignment horizontal="center"/>
    </xf>
    <xf numFmtId="202" fontId="5" fillId="0" borderId="19" xfId="0" applyNumberFormat="1" applyFont="1" applyFill="1" applyBorder="1" applyAlignment="1">
      <alignment horizontal="center" vertical="center"/>
    </xf>
    <xf numFmtId="202" fontId="5" fillId="0" borderId="22" xfId="0" applyNumberFormat="1" applyFont="1" applyFill="1" applyBorder="1" applyAlignment="1">
      <alignment horizontal="center"/>
    </xf>
    <xf numFmtId="1" fontId="3" fillId="0" borderId="32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202" fontId="5" fillId="0" borderId="32" xfId="0" applyNumberFormat="1" applyFont="1" applyBorder="1" applyAlignment="1">
      <alignment/>
    </xf>
    <xf numFmtId="202" fontId="5" fillId="0" borderId="0" xfId="0" applyNumberFormat="1" applyFont="1" applyBorder="1" applyAlignment="1">
      <alignment/>
    </xf>
    <xf numFmtId="0" fontId="2" fillId="33" borderId="3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1" fontId="3" fillId="33" borderId="33" xfId="0" applyNumberFormat="1" applyFont="1" applyFill="1" applyBorder="1" applyAlignment="1">
      <alignment horizontal="center"/>
    </xf>
    <xf numFmtId="1" fontId="3" fillId="33" borderId="34" xfId="0" applyNumberFormat="1" applyFont="1" applyFill="1" applyBorder="1" applyAlignment="1">
      <alignment horizontal="center"/>
    </xf>
    <xf numFmtId="1" fontId="5" fillId="33" borderId="33" xfId="0" applyNumberFormat="1" applyFont="1" applyFill="1" applyBorder="1" applyAlignment="1">
      <alignment horizontal="center"/>
    </xf>
    <xf numFmtId="1" fontId="5" fillId="33" borderId="3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P.21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น้ำแม่ริม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แม่ริม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2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P.21'!$D$36:$O$36</c:f>
              <c:numCache/>
            </c:numRef>
          </c:xVal>
          <c:yVal>
            <c:numRef>
              <c:f>'Return P.21'!$D$37:$O$37</c:f>
              <c:numCache/>
            </c:numRef>
          </c:yVal>
          <c:smooth val="0"/>
        </c:ser>
        <c:axId val="32092902"/>
        <c:axId val="17356087"/>
      </c:scatterChart>
      <c:valAx>
        <c:axId val="3209290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7356087"/>
        <c:crossesAt val="10"/>
        <c:crossBetween val="midCat"/>
        <c:dispUnits/>
        <c:majorUnit val="10"/>
      </c:valAx>
      <c:valAx>
        <c:axId val="17356087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42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20929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38100</xdr:rowOff>
    </xdr:from>
    <xdr:to>
      <xdr:col>17</xdr:col>
      <xdr:colOff>57150</xdr:colOff>
      <xdr:row>30</xdr:row>
      <xdr:rowOff>266700</xdr:rowOff>
    </xdr:to>
    <xdr:graphicFrame>
      <xdr:nvGraphicFramePr>
        <xdr:cNvPr id="1" name="Chart 1"/>
        <xdr:cNvGraphicFramePr/>
      </xdr:nvGraphicFramePr>
      <xdr:xfrm>
        <a:off x="2828925" y="38100"/>
        <a:ext cx="43529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2943225" y="109061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447925" y="10648950"/>
          <a:ext cx="523875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F85" sqref="F85"/>
    </sheetView>
  </sheetViews>
  <sheetFormatPr defaultColWidth="9.140625" defaultRowHeight="21.75"/>
  <cols>
    <col min="1" max="1" width="6.28125" style="1" customWidth="1"/>
    <col min="2" max="2" width="7.8515625" style="2" customWidth="1"/>
    <col min="3" max="5" width="6.421875" style="2" customWidth="1"/>
    <col min="6" max="6" width="6.42187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20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98" t="s">
        <v>22</v>
      </c>
      <c r="B3" s="99"/>
      <c r="C3" s="99"/>
      <c r="D3" s="99"/>
      <c r="E3" s="99"/>
      <c r="F3" s="99"/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COUNT(J41:J108)</f>
        <v>68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100" t="s">
        <v>21</v>
      </c>
      <c r="B4" s="101"/>
      <c r="C4" s="101"/>
      <c r="D4" s="101"/>
      <c r="E4" s="101"/>
      <c r="F4" s="101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AVERAGE(J41:J108)</f>
        <v>49.690000000000005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55" t="s">
        <v>1</v>
      </c>
      <c r="B5" s="56" t="s">
        <v>23</v>
      </c>
      <c r="C5" s="55" t="s">
        <v>1</v>
      </c>
      <c r="D5" s="56" t="s">
        <v>23</v>
      </c>
      <c r="E5" s="55" t="s">
        <v>1</v>
      </c>
      <c r="F5" s="56" t="s">
        <v>23</v>
      </c>
      <c r="K5" s="4" t="s">
        <v>0</v>
      </c>
      <c r="M5" s="9" t="s">
        <v>0</v>
      </c>
      <c r="T5" s="4" t="s">
        <v>6</v>
      </c>
      <c r="V5" s="10">
        <f>(VAR(J41:J108))</f>
        <v>283.21191641790995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54">
        <v>2497</v>
      </c>
      <c r="B6" s="79">
        <v>83</v>
      </c>
      <c r="C6" s="65">
        <v>2527</v>
      </c>
      <c r="D6" s="66">
        <v>28.55</v>
      </c>
      <c r="E6" s="57">
        <v>2557</v>
      </c>
      <c r="F6" s="89">
        <v>41.7</v>
      </c>
      <c r="K6" s="4" t="s">
        <v>7</v>
      </c>
      <c r="M6" s="9" t="s">
        <v>0</v>
      </c>
      <c r="T6" s="4" t="s">
        <v>8</v>
      </c>
      <c r="V6" s="10">
        <f>STDEV(J41:J108)</f>
        <v>16.828901224319726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2498</v>
      </c>
      <c r="B7" s="80">
        <v>70</v>
      </c>
      <c r="C7" s="67">
        <v>2528</v>
      </c>
      <c r="D7" s="68">
        <v>56.6</v>
      </c>
      <c r="E7" s="58">
        <v>2558</v>
      </c>
      <c r="F7" s="87">
        <v>29.6</v>
      </c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2499</v>
      </c>
      <c r="B8" s="80">
        <v>86</v>
      </c>
      <c r="C8" s="67">
        <v>2529</v>
      </c>
      <c r="D8" s="68">
        <v>50.4</v>
      </c>
      <c r="E8" s="58">
        <v>2559</v>
      </c>
      <c r="F8" s="87">
        <v>34.74</v>
      </c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2500</v>
      </c>
      <c r="B9" s="80">
        <v>52</v>
      </c>
      <c r="C9" s="67">
        <v>2530</v>
      </c>
      <c r="D9" s="68">
        <v>60.9</v>
      </c>
      <c r="E9" s="58">
        <v>2560</v>
      </c>
      <c r="F9" s="87">
        <v>64.94</v>
      </c>
      <c r="U9" s="2" t="s">
        <v>16</v>
      </c>
      <c r="V9" s="12">
        <f>+B80</f>
        <v>0.554285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2501</v>
      </c>
      <c r="B10" s="80">
        <v>48</v>
      </c>
      <c r="C10" s="67">
        <v>2531</v>
      </c>
      <c r="D10" s="68">
        <v>49.3</v>
      </c>
      <c r="E10" s="58">
        <v>2561</v>
      </c>
      <c r="F10" s="87">
        <v>48.08</v>
      </c>
      <c r="U10" s="2" t="s">
        <v>17</v>
      </c>
      <c r="V10" s="12">
        <f>+B81</f>
        <v>1.18342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2502</v>
      </c>
      <c r="B11" s="80">
        <v>69</v>
      </c>
      <c r="C11" s="67">
        <v>2532</v>
      </c>
      <c r="D11" s="68">
        <v>24.05</v>
      </c>
      <c r="E11" s="58">
        <v>2562</v>
      </c>
      <c r="F11" s="87">
        <v>30.56</v>
      </c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2503</v>
      </c>
      <c r="B12" s="80">
        <v>42</v>
      </c>
      <c r="C12" s="67">
        <v>2533</v>
      </c>
      <c r="D12" s="68">
        <v>43.8</v>
      </c>
      <c r="E12" s="58">
        <v>2563</v>
      </c>
      <c r="F12" s="87">
        <v>31.3</v>
      </c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2504</v>
      </c>
      <c r="B13" s="80">
        <v>60</v>
      </c>
      <c r="C13" s="67">
        <v>2534</v>
      </c>
      <c r="D13" s="68">
        <v>23.56</v>
      </c>
      <c r="E13" s="58">
        <v>2564</v>
      </c>
      <c r="F13" s="87">
        <v>34.4</v>
      </c>
      <c r="S13" s="17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2505</v>
      </c>
      <c r="B14" s="80">
        <v>58</v>
      </c>
      <c r="C14" s="67">
        <v>2535</v>
      </c>
      <c r="D14" s="68">
        <v>26.74</v>
      </c>
      <c r="E14" s="59"/>
      <c r="F14" s="87"/>
      <c r="S14" s="17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2506</v>
      </c>
      <c r="B15" s="80">
        <v>56</v>
      </c>
      <c r="C15" s="67">
        <v>2536</v>
      </c>
      <c r="D15" s="68">
        <v>33.08</v>
      </c>
      <c r="E15" s="59"/>
      <c r="F15" s="87"/>
      <c r="S15" s="13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2507</v>
      </c>
      <c r="B16" s="80">
        <v>60</v>
      </c>
      <c r="C16" s="67">
        <v>2537</v>
      </c>
      <c r="D16" s="68">
        <v>54.8</v>
      </c>
      <c r="E16" s="59"/>
      <c r="F16" s="87"/>
      <c r="S16" s="17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2508</v>
      </c>
      <c r="B17" s="80">
        <v>68</v>
      </c>
      <c r="C17" s="67">
        <v>2538</v>
      </c>
      <c r="D17" s="68">
        <v>54.5</v>
      </c>
      <c r="E17" s="59"/>
      <c r="F17" s="87"/>
      <c r="S17" s="17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2509</v>
      </c>
      <c r="B18" s="80">
        <v>55</v>
      </c>
      <c r="C18" s="67">
        <v>2539</v>
      </c>
      <c r="D18" s="68">
        <v>38.56</v>
      </c>
      <c r="E18" s="59"/>
      <c r="F18" s="87"/>
      <c r="S18" s="17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2510</v>
      </c>
      <c r="B19" s="80">
        <v>67</v>
      </c>
      <c r="C19" s="67">
        <v>2540</v>
      </c>
      <c r="D19" s="68">
        <v>37.7</v>
      </c>
      <c r="E19" s="59"/>
      <c r="F19" s="87"/>
      <c r="S19" s="17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2511</v>
      </c>
      <c r="B20" s="80">
        <v>44</v>
      </c>
      <c r="C20" s="67">
        <v>2541</v>
      </c>
      <c r="D20" s="68">
        <v>32.84</v>
      </c>
      <c r="E20" s="59"/>
      <c r="F20" s="87"/>
      <c r="S20" s="17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2512</v>
      </c>
      <c r="B21" s="80">
        <v>71</v>
      </c>
      <c r="C21" s="67">
        <v>2542</v>
      </c>
      <c r="D21" s="68">
        <v>42.76</v>
      </c>
      <c r="E21" s="59"/>
      <c r="F21" s="87"/>
      <c r="S21" s="17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2513</v>
      </c>
      <c r="B22" s="80">
        <v>65</v>
      </c>
      <c r="C22" s="67">
        <v>2543</v>
      </c>
      <c r="D22" s="68">
        <v>25.92</v>
      </c>
      <c r="E22" s="59"/>
      <c r="F22" s="87"/>
      <c r="S22" s="17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2514</v>
      </c>
      <c r="B23" s="80">
        <v>63</v>
      </c>
      <c r="C23" s="67">
        <v>2544</v>
      </c>
      <c r="D23" s="68">
        <v>46</v>
      </c>
      <c r="E23" s="59"/>
      <c r="F23" s="87"/>
      <c r="S23" s="17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2515</v>
      </c>
      <c r="B24" s="80">
        <v>59</v>
      </c>
      <c r="C24" s="69">
        <v>2545</v>
      </c>
      <c r="D24" s="92">
        <v>72.76</v>
      </c>
      <c r="E24" s="59"/>
      <c r="F24" s="87"/>
      <c r="S24" s="17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2516</v>
      </c>
      <c r="B25" s="80">
        <v>71</v>
      </c>
      <c r="C25" s="70">
        <v>2546</v>
      </c>
      <c r="D25" s="68">
        <v>35.77</v>
      </c>
      <c r="E25" s="59"/>
      <c r="F25" s="87"/>
      <c r="S25" s="17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2517</v>
      </c>
      <c r="B26" s="80">
        <v>44</v>
      </c>
      <c r="C26" s="69">
        <v>2547</v>
      </c>
      <c r="D26" s="68">
        <v>38.84</v>
      </c>
      <c r="E26" s="59"/>
      <c r="F26" s="87"/>
      <c r="S26" s="17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2518</v>
      </c>
      <c r="B27" s="80">
        <v>96</v>
      </c>
      <c r="C27" s="71">
        <v>2548</v>
      </c>
      <c r="D27" s="93">
        <v>59.56</v>
      </c>
      <c r="E27" s="59"/>
      <c r="F27" s="87"/>
      <c r="S27" s="17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2519</v>
      </c>
      <c r="B28" s="80">
        <v>36</v>
      </c>
      <c r="C28" s="72">
        <v>2549</v>
      </c>
      <c r="D28" s="76">
        <v>81.55</v>
      </c>
      <c r="E28" s="59"/>
      <c r="F28" s="87"/>
      <c r="S28" s="17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2520</v>
      </c>
      <c r="B29" s="81">
        <v>32</v>
      </c>
      <c r="C29" s="73">
        <v>2550</v>
      </c>
      <c r="D29" s="76">
        <v>43.6</v>
      </c>
      <c r="E29" s="59"/>
      <c r="F29" s="87"/>
      <c r="S29" s="17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8">
        <v>2521</v>
      </c>
      <c r="B30" s="82">
        <v>36</v>
      </c>
      <c r="C30" s="70">
        <v>2551</v>
      </c>
      <c r="D30" s="74">
        <v>35.48</v>
      </c>
      <c r="E30" s="59"/>
      <c r="F30" s="87"/>
      <c r="S30" s="17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62">
        <v>2522</v>
      </c>
      <c r="B31" s="80">
        <v>36</v>
      </c>
      <c r="C31" s="72">
        <v>2552</v>
      </c>
      <c r="D31" s="74">
        <v>44.96</v>
      </c>
      <c r="E31" s="60"/>
      <c r="F31" s="90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S31" s="17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83">
        <v>2523</v>
      </c>
      <c r="B32" s="84">
        <v>33</v>
      </c>
      <c r="C32" s="73">
        <v>2553</v>
      </c>
      <c r="D32" s="74">
        <v>37.7</v>
      </c>
      <c r="E32" s="61"/>
      <c r="F32" s="88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S32" s="17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62">
        <v>2524</v>
      </c>
      <c r="B33" s="80">
        <v>48</v>
      </c>
      <c r="C33" s="71">
        <v>2554</v>
      </c>
      <c r="D33" s="76">
        <v>86.8</v>
      </c>
      <c r="E33" s="62"/>
      <c r="F33" s="87"/>
      <c r="G33" s="94"/>
      <c r="H33" s="95"/>
      <c r="I33" s="95"/>
      <c r="J33" s="95"/>
      <c r="K33" s="95"/>
      <c r="L33" s="95"/>
      <c r="M33" s="95"/>
      <c r="N33" s="95"/>
      <c r="O33" s="95"/>
      <c r="P33" s="17"/>
      <c r="S33" s="17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83">
        <v>2525</v>
      </c>
      <c r="B34" s="84">
        <v>44.7</v>
      </c>
      <c r="C34" s="75">
        <v>2555</v>
      </c>
      <c r="D34" s="76">
        <v>40.28</v>
      </c>
      <c r="E34" s="63"/>
      <c r="F34" s="87"/>
      <c r="G34" s="96"/>
      <c r="H34" s="97"/>
      <c r="I34" s="97"/>
      <c r="J34" s="97"/>
      <c r="K34" s="97"/>
      <c r="L34" s="97"/>
      <c r="M34" s="97"/>
      <c r="N34" s="97"/>
      <c r="O34" s="97"/>
      <c r="P34" s="17"/>
      <c r="S34" s="17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85">
        <v>2526</v>
      </c>
      <c r="B35" s="86">
        <v>42.1</v>
      </c>
      <c r="C35" s="77">
        <v>2556</v>
      </c>
      <c r="D35" s="78">
        <v>61.44</v>
      </c>
      <c r="E35" s="64"/>
      <c r="F35" s="91"/>
      <c r="S35" s="17"/>
      <c r="T35" s="22"/>
      <c r="U35" s="22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 customHeight="1">
      <c r="A36" s="17"/>
      <c r="B36" s="102" t="s">
        <v>9</v>
      </c>
      <c r="C36" s="103"/>
      <c r="D36" s="24">
        <v>2</v>
      </c>
      <c r="E36" s="25">
        <v>3</v>
      </c>
      <c r="F36" s="25">
        <v>4</v>
      </c>
      <c r="G36" s="25">
        <v>5</v>
      </c>
      <c r="H36" s="25">
        <v>6</v>
      </c>
      <c r="I36" s="25">
        <v>10</v>
      </c>
      <c r="J36" s="25">
        <v>20</v>
      </c>
      <c r="K36" s="25">
        <v>25</v>
      </c>
      <c r="L36" s="25">
        <v>50</v>
      </c>
      <c r="M36" s="25">
        <v>100</v>
      </c>
      <c r="N36" s="25">
        <v>200</v>
      </c>
      <c r="O36" s="25">
        <v>500</v>
      </c>
      <c r="S36" s="17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 customHeight="1">
      <c r="A37" s="17"/>
      <c r="B37" s="104" t="s">
        <v>2</v>
      </c>
      <c r="C37" s="105"/>
      <c r="D37" s="27">
        <f aca="true" t="shared" si="1" ref="D37:O37">ROUND((((-LN(-LN(1-1/D36)))+$B$83*$B$84)/$B$83),2)</f>
        <v>47.02</v>
      </c>
      <c r="E37" s="26">
        <f t="shared" si="1"/>
        <v>54.64</v>
      </c>
      <c r="F37" s="28">
        <f t="shared" si="1"/>
        <v>59.53</v>
      </c>
      <c r="G37" s="28">
        <f t="shared" si="1"/>
        <v>63.14</v>
      </c>
      <c r="H37" s="28">
        <f t="shared" si="1"/>
        <v>66.01</v>
      </c>
      <c r="I37" s="28">
        <f t="shared" si="1"/>
        <v>73.81</v>
      </c>
      <c r="J37" s="28">
        <f t="shared" si="1"/>
        <v>84.05</v>
      </c>
      <c r="K37" s="28">
        <f t="shared" si="1"/>
        <v>87.29</v>
      </c>
      <c r="L37" s="28">
        <f t="shared" si="1"/>
        <v>97.3</v>
      </c>
      <c r="M37" s="28">
        <f t="shared" si="1"/>
        <v>107.22</v>
      </c>
      <c r="N37" s="28">
        <f t="shared" si="1"/>
        <v>117.12</v>
      </c>
      <c r="O37" s="28">
        <f t="shared" si="1"/>
        <v>130.17</v>
      </c>
      <c r="S37" s="17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17"/>
      <c r="B38" s="23"/>
      <c r="C38" s="29"/>
      <c r="D38" s="30" t="s">
        <v>10</v>
      </c>
      <c r="E38" s="31"/>
      <c r="F38" s="32" t="s">
        <v>18</v>
      </c>
      <c r="G38" s="32"/>
      <c r="H38" s="32"/>
      <c r="I38" s="32"/>
      <c r="J38" s="32"/>
      <c r="K38" s="32"/>
      <c r="L38" s="32"/>
      <c r="M38" s="33"/>
      <c r="N38" s="33"/>
      <c r="O38" s="34"/>
      <c r="S38" s="17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35"/>
      <c r="AC38" s="35"/>
    </row>
    <row r="39" spans="1:27" ht="18.75">
      <c r="A39" s="17"/>
      <c r="B39" s="23"/>
      <c r="C39" s="23"/>
      <c r="D39" s="23"/>
      <c r="E39" s="1"/>
      <c r="F39" s="2"/>
      <c r="S39" s="17"/>
      <c r="X39" s="6"/>
      <c r="Y39" s="6"/>
      <c r="Z39" s="6"/>
      <c r="AA39" s="6"/>
    </row>
    <row r="40" spans="1:28" ht="18.75">
      <c r="A40" s="15"/>
      <c r="B40" s="17"/>
      <c r="C40" s="17"/>
      <c r="D40" s="17"/>
      <c r="E40" s="14"/>
      <c r="S40" s="17"/>
      <c r="Y40" s="6"/>
      <c r="Z40" s="6"/>
      <c r="AA40" s="6"/>
      <c r="AB40" s="6"/>
    </row>
    <row r="41" spans="1:28" ht="18.75">
      <c r="A41" s="15"/>
      <c r="B41" s="23"/>
      <c r="C41" s="23"/>
      <c r="D41" s="23"/>
      <c r="E41" s="14"/>
      <c r="G41" s="36" t="s">
        <v>19</v>
      </c>
      <c r="I41" s="17">
        <v>2497</v>
      </c>
      <c r="J41" s="16">
        <v>83</v>
      </c>
      <c r="K41" s="17"/>
      <c r="S41" s="17"/>
      <c r="Y41" s="6"/>
      <c r="Z41" s="6"/>
      <c r="AA41" s="6"/>
      <c r="AB41" s="6"/>
    </row>
    <row r="42" spans="1:28" ht="18.75">
      <c r="A42" s="15"/>
      <c r="B42" s="21"/>
      <c r="C42" s="21"/>
      <c r="D42" s="21"/>
      <c r="E42" s="1"/>
      <c r="I42" s="17">
        <v>2498</v>
      </c>
      <c r="J42" s="16">
        <v>70</v>
      </c>
      <c r="K42" s="17"/>
      <c r="S42" s="17"/>
      <c r="Y42" s="6"/>
      <c r="Z42" s="6"/>
      <c r="AA42" s="6"/>
      <c r="AB42" s="6"/>
    </row>
    <row r="43" spans="1:28" ht="18.75">
      <c r="A43" s="15"/>
      <c r="B43" s="37"/>
      <c r="C43" s="37"/>
      <c r="D43" s="37"/>
      <c r="E43" s="1"/>
      <c r="I43" s="17">
        <v>2499</v>
      </c>
      <c r="J43" s="16">
        <v>86</v>
      </c>
      <c r="K43" s="17"/>
      <c r="S43" s="17"/>
      <c r="Y43" s="6"/>
      <c r="Z43" s="6"/>
      <c r="AA43" s="6"/>
      <c r="AB43" s="6"/>
    </row>
    <row r="44" spans="1:28" ht="18.75">
      <c r="A44" s="15"/>
      <c r="B44" s="21"/>
      <c r="C44" s="21"/>
      <c r="D44" s="21"/>
      <c r="E44" s="1"/>
      <c r="I44" s="17">
        <v>2500</v>
      </c>
      <c r="J44" s="16">
        <v>52</v>
      </c>
      <c r="K44" s="17"/>
      <c r="S44" s="17"/>
      <c r="Y44" s="6"/>
      <c r="Z44" s="6"/>
      <c r="AA44" s="6"/>
      <c r="AB44" s="6"/>
    </row>
    <row r="45" spans="1:28" ht="18.75">
      <c r="A45" s="15"/>
      <c r="B45" s="21"/>
      <c r="C45" s="21"/>
      <c r="D45" s="21"/>
      <c r="E45" s="38"/>
      <c r="I45" s="17">
        <v>2501</v>
      </c>
      <c r="J45" s="16">
        <v>48</v>
      </c>
      <c r="K45" s="17"/>
      <c r="S45" s="17"/>
      <c r="Y45" s="6"/>
      <c r="Z45" s="6"/>
      <c r="AA45" s="6"/>
      <c r="AB45" s="6"/>
    </row>
    <row r="46" spans="1:28" ht="18.75">
      <c r="A46" s="39"/>
      <c r="B46" s="40"/>
      <c r="C46" s="40"/>
      <c r="D46" s="40"/>
      <c r="E46" s="38"/>
      <c r="I46" s="17">
        <v>2502</v>
      </c>
      <c r="J46" s="16">
        <v>69</v>
      </c>
      <c r="K46" s="17"/>
      <c r="S46" s="17"/>
      <c r="Y46" s="6"/>
      <c r="Z46" s="6"/>
      <c r="AA46" s="6"/>
      <c r="AB46" s="6"/>
    </row>
    <row r="47" spans="1:28" ht="18.75">
      <c r="A47" s="39"/>
      <c r="B47" s="40"/>
      <c r="C47" s="40"/>
      <c r="D47" s="40"/>
      <c r="E47" s="38"/>
      <c r="I47" s="17">
        <v>2503</v>
      </c>
      <c r="J47" s="16">
        <v>42</v>
      </c>
      <c r="K47" s="17"/>
      <c r="S47" s="17"/>
      <c r="Y47" s="6"/>
      <c r="Z47" s="6"/>
      <c r="AA47" s="6"/>
      <c r="AB47" s="6"/>
    </row>
    <row r="48" spans="1:28" ht="18.75">
      <c r="A48" s="39"/>
      <c r="B48" s="40"/>
      <c r="C48" s="40"/>
      <c r="D48" s="40"/>
      <c r="E48" s="38"/>
      <c r="I48" s="17">
        <v>2504</v>
      </c>
      <c r="J48" s="16">
        <v>60</v>
      </c>
      <c r="K48" s="17"/>
      <c r="S48" s="17"/>
      <c r="Y48" s="6"/>
      <c r="Z48" s="6"/>
      <c r="AA48" s="6"/>
      <c r="AB48" s="6"/>
    </row>
    <row r="49" spans="1:28" ht="18.75">
      <c r="A49" s="39"/>
      <c r="B49" s="40"/>
      <c r="C49" s="40"/>
      <c r="D49" s="40"/>
      <c r="E49" s="38"/>
      <c r="I49" s="17">
        <v>2505</v>
      </c>
      <c r="J49" s="16">
        <v>58</v>
      </c>
      <c r="K49" s="17"/>
      <c r="S49" s="17"/>
      <c r="Y49" s="6"/>
      <c r="Z49" s="6"/>
      <c r="AA49" s="6"/>
      <c r="AB49" s="6"/>
    </row>
    <row r="50" spans="1:28" ht="18.75">
      <c r="A50" s="39"/>
      <c r="B50" s="40"/>
      <c r="C50" s="40"/>
      <c r="D50" s="40"/>
      <c r="E50" s="38"/>
      <c r="I50" s="17">
        <v>2506</v>
      </c>
      <c r="J50" s="16">
        <v>56</v>
      </c>
      <c r="K50" s="17"/>
      <c r="S50" s="17"/>
      <c r="Y50" s="6"/>
      <c r="Z50" s="6"/>
      <c r="AA50" s="6"/>
      <c r="AB50" s="6"/>
    </row>
    <row r="51" spans="1:28" ht="18.75">
      <c r="A51" s="39"/>
      <c r="B51" s="40"/>
      <c r="C51" s="40"/>
      <c r="D51" s="40"/>
      <c r="E51" s="38"/>
      <c r="I51" s="17">
        <v>2507</v>
      </c>
      <c r="J51" s="16">
        <v>60</v>
      </c>
      <c r="K51" s="17"/>
      <c r="S51" s="17"/>
      <c r="Y51" s="6"/>
      <c r="Z51" s="6"/>
      <c r="AA51" s="6"/>
      <c r="AB51" s="6"/>
    </row>
    <row r="52" spans="1:28" ht="18.75">
      <c r="A52" s="39"/>
      <c r="B52" s="40"/>
      <c r="C52" s="40"/>
      <c r="D52" s="40"/>
      <c r="E52" s="38"/>
      <c r="I52" s="17">
        <v>2508</v>
      </c>
      <c r="J52" s="16">
        <v>68</v>
      </c>
      <c r="K52" s="17"/>
      <c r="S52" s="17"/>
      <c r="Y52" s="6"/>
      <c r="Z52" s="6"/>
      <c r="AA52" s="6"/>
      <c r="AB52" s="6"/>
    </row>
    <row r="53" spans="1:28" ht="18.75">
      <c r="A53" s="39"/>
      <c r="B53" s="40"/>
      <c r="C53" s="40"/>
      <c r="D53" s="40"/>
      <c r="E53" s="38"/>
      <c r="I53" s="17">
        <v>2509</v>
      </c>
      <c r="J53" s="16">
        <v>55</v>
      </c>
      <c r="K53" s="17"/>
      <c r="S53" s="17"/>
      <c r="Y53" s="6"/>
      <c r="Z53" s="6"/>
      <c r="AA53" s="6"/>
      <c r="AB53" s="6"/>
    </row>
    <row r="54" spans="1:28" ht="18.75">
      <c r="A54" s="39"/>
      <c r="B54" s="38"/>
      <c r="C54" s="38"/>
      <c r="D54" s="38"/>
      <c r="E54" s="38"/>
      <c r="I54" s="17">
        <v>2510</v>
      </c>
      <c r="J54" s="16">
        <v>67</v>
      </c>
      <c r="K54" s="17"/>
      <c r="S54" s="17"/>
      <c r="Y54" s="6"/>
      <c r="Z54" s="6"/>
      <c r="AA54" s="6"/>
      <c r="AB54" s="6"/>
    </row>
    <row r="55" spans="1:28" ht="18.75">
      <c r="A55" s="39"/>
      <c r="B55" s="38"/>
      <c r="C55" s="38"/>
      <c r="D55" s="38"/>
      <c r="E55" s="38"/>
      <c r="I55" s="17">
        <v>2511</v>
      </c>
      <c r="J55" s="16">
        <v>44</v>
      </c>
      <c r="K55" s="17"/>
      <c r="S55" s="17"/>
      <c r="Y55" s="6"/>
      <c r="Z55" s="6"/>
      <c r="AA55" s="6"/>
      <c r="AB55" s="6"/>
    </row>
    <row r="56" spans="2:23" ht="18.75">
      <c r="B56" s="1"/>
      <c r="C56" s="1"/>
      <c r="D56" s="1"/>
      <c r="E56" s="1"/>
      <c r="I56" s="17">
        <v>2512</v>
      </c>
      <c r="J56" s="16">
        <v>71</v>
      </c>
      <c r="K56" s="17"/>
      <c r="S56" s="17"/>
      <c r="W56" s="4" t="s">
        <v>0</v>
      </c>
    </row>
    <row r="57" spans="2:26" ht="18.75">
      <c r="B57" s="1"/>
      <c r="C57" s="1"/>
      <c r="D57" s="1"/>
      <c r="E57" s="1"/>
      <c r="I57" s="17">
        <v>2513</v>
      </c>
      <c r="J57" s="16">
        <v>65</v>
      </c>
      <c r="K57" s="17"/>
      <c r="S57" s="17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17">
        <v>2514</v>
      </c>
      <c r="J58" s="16">
        <v>63</v>
      </c>
      <c r="K58" s="17"/>
      <c r="S58" s="17"/>
      <c r="Y58" s="6">
        <v>1</v>
      </c>
      <c r="Z58" s="41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17">
        <v>2515</v>
      </c>
      <c r="J59" s="16">
        <v>59</v>
      </c>
      <c r="K59" s="17"/>
      <c r="S59" s="17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17">
        <v>2516</v>
      </c>
      <c r="J60" s="16">
        <v>71</v>
      </c>
      <c r="K60" s="17"/>
      <c r="S60" s="17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17">
        <v>2517</v>
      </c>
      <c r="J61" s="16">
        <v>44</v>
      </c>
      <c r="K61" s="17"/>
      <c r="S61" s="17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17">
        <v>2518</v>
      </c>
      <c r="J62" s="16">
        <v>96</v>
      </c>
      <c r="K62" s="17"/>
      <c r="S62" s="42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43"/>
      <c r="C63" s="43"/>
      <c r="D63" s="43"/>
      <c r="E63" s="43"/>
      <c r="F63" s="43"/>
      <c r="G63" s="7"/>
      <c r="H63" s="7"/>
      <c r="I63" s="44">
        <v>2519</v>
      </c>
      <c r="J63" s="51">
        <v>36</v>
      </c>
      <c r="K63" s="4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45"/>
      <c r="C64" s="45"/>
      <c r="D64" s="45"/>
      <c r="E64" s="45"/>
      <c r="F64" s="45"/>
      <c r="G64" s="22"/>
      <c r="H64" s="22"/>
      <c r="I64" s="46">
        <v>2520</v>
      </c>
      <c r="J64" s="52">
        <v>32</v>
      </c>
      <c r="K64" s="47"/>
      <c r="L64" s="22"/>
      <c r="M64" s="22"/>
      <c r="N64" s="22"/>
      <c r="O64" s="22"/>
      <c r="P64" s="22"/>
      <c r="Q64" s="22"/>
      <c r="R64" s="22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17">
        <v>2521</v>
      </c>
      <c r="J65" s="16">
        <v>36</v>
      </c>
      <c r="K65" s="17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17">
        <v>2522</v>
      </c>
      <c r="J66" s="16">
        <v>36</v>
      </c>
      <c r="K66" s="17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17">
        <v>2523</v>
      </c>
      <c r="J67" s="16">
        <v>33</v>
      </c>
      <c r="K67" s="17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17">
        <v>2524</v>
      </c>
      <c r="J68" s="16">
        <v>48</v>
      </c>
      <c r="K68" s="17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17">
        <v>2525</v>
      </c>
      <c r="J69" s="16">
        <v>44.7</v>
      </c>
      <c r="K69" s="17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17">
        <v>2526</v>
      </c>
      <c r="J70" s="16">
        <v>42.1</v>
      </c>
      <c r="K70" s="17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17">
        <v>2527</v>
      </c>
      <c r="J71" s="16">
        <v>28.55</v>
      </c>
      <c r="K71" s="17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17">
        <v>2528</v>
      </c>
      <c r="J72" s="16">
        <v>56.6</v>
      </c>
      <c r="K72" s="17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17">
        <v>2529</v>
      </c>
      <c r="J73" s="16">
        <v>50.4</v>
      </c>
      <c r="K73" s="17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17">
        <v>2530</v>
      </c>
      <c r="J74" s="16">
        <v>60.9</v>
      </c>
      <c r="K74" s="17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17">
        <v>2531</v>
      </c>
      <c r="J75" s="16">
        <v>49.3</v>
      </c>
      <c r="K75" s="17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17">
        <v>2532</v>
      </c>
      <c r="J76" s="16">
        <v>24.05</v>
      </c>
      <c r="K76" s="17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17">
        <v>2533</v>
      </c>
      <c r="J77" s="16">
        <v>43.8</v>
      </c>
      <c r="K77" s="17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14</v>
      </c>
      <c r="B78" s="1"/>
      <c r="C78" s="1"/>
      <c r="D78" s="1"/>
      <c r="E78" s="1"/>
      <c r="F78" s="1">
        <f>+A78+1</f>
        <v>15</v>
      </c>
      <c r="I78" s="17">
        <v>2534</v>
      </c>
      <c r="J78" s="16">
        <v>23.56</v>
      </c>
      <c r="K78" s="17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3</v>
      </c>
      <c r="B79" s="1"/>
      <c r="C79" s="1"/>
      <c r="D79" s="1"/>
      <c r="E79" s="1"/>
      <c r="I79" s="17">
        <v>2535</v>
      </c>
      <c r="J79" s="16">
        <v>26.74</v>
      </c>
      <c r="K79" s="17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48">
        <f>IF($A$79&gt;=6,VLOOKUP($F$78,$X$3:$AC$38,$A$79-4),VLOOKUP($A$78,$X$3:$AC$38,$A$79+1))</f>
        <v>0.554285</v>
      </c>
      <c r="C80" s="48"/>
      <c r="D80" s="48"/>
      <c r="E80" s="48"/>
      <c r="I80" s="17">
        <v>2536</v>
      </c>
      <c r="J80" s="16">
        <v>33.08</v>
      </c>
      <c r="K80" s="17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48">
        <f>IF($A$79&gt;=6,VLOOKUP($F$78,$Y$58:$AD$97,$A$79-4),VLOOKUP($A$78,$Y$58:$AD$97,$A$79+1))</f>
        <v>1.18342</v>
      </c>
      <c r="C81" s="48"/>
      <c r="D81" s="48"/>
      <c r="E81" s="48"/>
      <c r="I81" s="17">
        <v>2537</v>
      </c>
      <c r="J81" s="16">
        <v>54.8</v>
      </c>
      <c r="K81" s="17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17">
        <v>2538</v>
      </c>
      <c r="J82" s="16">
        <v>54.5</v>
      </c>
      <c r="K82" s="17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49">
        <f>B81/V6</f>
        <v>0.07032069320662598</v>
      </c>
      <c r="C83" s="49"/>
      <c r="D83" s="49"/>
      <c r="E83" s="49"/>
      <c r="I83" s="17">
        <v>2539</v>
      </c>
      <c r="J83" s="16">
        <v>38.56</v>
      </c>
      <c r="K83" s="17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50">
        <f>V4-(B80/B83)</f>
        <v>41.80775403903766</v>
      </c>
      <c r="C84" s="49"/>
      <c r="D84" s="49"/>
      <c r="E84" s="49"/>
      <c r="I84" s="17">
        <v>2540</v>
      </c>
      <c r="J84" s="16">
        <v>37.7</v>
      </c>
      <c r="K84" s="17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17">
        <v>2541</v>
      </c>
      <c r="J85" s="16">
        <v>32.84</v>
      </c>
      <c r="K85" s="17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17">
        <v>2542</v>
      </c>
      <c r="J86" s="16">
        <v>42.76</v>
      </c>
      <c r="K86" s="17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17">
        <v>2543</v>
      </c>
      <c r="J87" s="16">
        <v>25.92</v>
      </c>
      <c r="K87" s="17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17">
        <v>2544</v>
      </c>
      <c r="J88" s="16">
        <v>46</v>
      </c>
      <c r="K88" s="17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17">
        <v>2545</v>
      </c>
      <c r="J89" s="16">
        <v>72.76</v>
      </c>
      <c r="K89" s="17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17">
        <v>2546</v>
      </c>
      <c r="J90" s="16">
        <v>35.77</v>
      </c>
      <c r="K90" s="17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17">
        <v>2547</v>
      </c>
      <c r="J91" s="53">
        <v>38.84</v>
      </c>
      <c r="K91" s="17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17">
        <v>2548</v>
      </c>
      <c r="J92" s="53">
        <v>59.56</v>
      </c>
      <c r="K92" s="17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42">
        <v>2549</v>
      </c>
      <c r="J93" s="53">
        <v>81.55</v>
      </c>
      <c r="K93" s="17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42">
        <v>2550</v>
      </c>
      <c r="J94" s="53">
        <v>43.6</v>
      </c>
      <c r="K94" s="17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17">
        <v>2551</v>
      </c>
      <c r="J95" s="16">
        <v>35.48</v>
      </c>
      <c r="K95" s="17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42">
        <v>2552</v>
      </c>
      <c r="J96" s="53">
        <v>44.96</v>
      </c>
      <c r="K96" s="17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42">
        <v>2553</v>
      </c>
      <c r="J97" s="53">
        <v>37.7</v>
      </c>
      <c r="K97" s="17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17">
        <v>2554</v>
      </c>
      <c r="J98" s="16">
        <v>86.8</v>
      </c>
      <c r="K98" s="17"/>
    </row>
    <row r="99" spans="2:11" ht="18.75">
      <c r="B99" s="1"/>
      <c r="C99" s="1"/>
      <c r="D99" s="1"/>
      <c r="E99" s="1"/>
      <c r="I99" s="42">
        <v>2555</v>
      </c>
      <c r="J99" s="16">
        <v>40.28</v>
      </c>
      <c r="K99" s="17"/>
    </row>
    <row r="100" spans="2:11" ht="18.75">
      <c r="B100" s="1"/>
      <c r="C100" s="1"/>
      <c r="D100" s="1"/>
      <c r="E100" s="1"/>
      <c r="I100" s="42">
        <v>2556</v>
      </c>
      <c r="J100" s="16">
        <v>61.44</v>
      </c>
      <c r="K100" s="17"/>
    </row>
    <row r="101" spans="2:11" ht="18.75">
      <c r="B101" s="1"/>
      <c r="C101" s="1"/>
      <c r="D101" s="1"/>
      <c r="E101" s="1"/>
      <c r="I101" s="17">
        <v>2557</v>
      </c>
      <c r="J101" s="16">
        <v>41.7</v>
      </c>
      <c r="K101" s="17"/>
    </row>
    <row r="102" spans="9:12" ht="18.75">
      <c r="I102" s="42">
        <v>2558</v>
      </c>
      <c r="J102" s="16">
        <v>29.6</v>
      </c>
      <c r="K102" s="17"/>
      <c r="L102" s="2">
        <v>29.6</v>
      </c>
    </row>
    <row r="103" spans="9:12" ht="18.75">
      <c r="I103" s="42">
        <v>2559</v>
      </c>
      <c r="J103" s="16">
        <v>34.74</v>
      </c>
      <c r="K103" s="17"/>
      <c r="L103" s="2">
        <v>34.74</v>
      </c>
    </row>
    <row r="104" spans="9:12" ht="18.75">
      <c r="I104" s="17">
        <v>2560</v>
      </c>
      <c r="J104" s="16">
        <v>64.94</v>
      </c>
      <c r="K104" s="17"/>
      <c r="L104" s="2">
        <v>64.94</v>
      </c>
    </row>
    <row r="105" spans="9:12" ht="18.75">
      <c r="I105" s="42">
        <v>2561</v>
      </c>
      <c r="J105" s="16">
        <v>48.08</v>
      </c>
      <c r="K105" s="17"/>
      <c r="L105" s="2">
        <v>48.08</v>
      </c>
    </row>
    <row r="106" spans="9:12" ht="18.75">
      <c r="I106" s="42">
        <v>2562</v>
      </c>
      <c r="J106" s="16">
        <v>30.56</v>
      </c>
      <c r="K106" s="17"/>
      <c r="L106" s="2">
        <v>30.56</v>
      </c>
    </row>
    <row r="107" spans="9:12" ht="18.75">
      <c r="I107" s="42">
        <v>2563</v>
      </c>
      <c r="J107" s="16">
        <v>31.3</v>
      </c>
      <c r="K107" s="17"/>
      <c r="L107" s="2">
        <v>31.3</v>
      </c>
    </row>
    <row r="108" spans="9:11" ht="18.75">
      <c r="I108" s="42">
        <v>2564</v>
      </c>
      <c r="J108" s="16">
        <v>34.4</v>
      </c>
      <c r="K108" s="17"/>
    </row>
    <row r="109" spans="9:11" ht="18.75">
      <c r="I109" s="17"/>
      <c r="J109" s="16"/>
      <c r="K109" s="17"/>
    </row>
    <row r="110" spans="9:11" ht="18.75">
      <c r="I110" s="17"/>
      <c r="J110" s="16"/>
      <c r="K110" s="17"/>
    </row>
    <row r="111" spans="9:11" ht="18.75">
      <c r="I111" s="17"/>
      <c r="J111" s="16"/>
      <c r="K111" s="17"/>
    </row>
    <row r="112" spans="9:11" ht="18.75">
      <c r="I112" s="17"/>
      <c r="J112" s="16"/>
      <c r="K112" s="17"/>
    </row>
    <row r="113" spans="9:11" ht="18.75">
      <c r="I113" s="17"/>
      <c r="J113" s="16"/>
      <c r="K113" s="17"/>
    </row>
    <row r="114" spans="9:11" ht="18.75">
      <c r="I114" s="17"/>
      <c r="J114" s="16"/>
      <c r="K114" s="17"/>
    </row>
    <row r="115" spans="9:11" ht="18.75">
      <c r="I115" s="17"/>
      <c r="J115" s="16"/>
      <c r="K115" s="17"/>
    </row>
    <row r="116" spans="9:11" ht="18.75">
      <c r="I116" s="17"/>
      <c r="J116" s="16"/>
      <c r="K116" s="17"/>
    </row>
    <row r="117" spans="9:11" ht="18.75">
      <c r="I117" s="17"/>
      <c r="J117" s="16"/>
      <c r="K117" s="17"/>
    </row>
    <row r="118" spans="9:11" ht="18.75">
      <c r="I118" s="17"/>
      <c r="J118" s="17"/>
      <c r="K118" s="17"/>
    </row>
    <row r="119" spans="9:11" ht="18.75">
      <c r="I119" s="17"/>
      <c r="J119" s="17"/>
      <c r="K119" s="17"/>
    </row>
    <row r="120" spans="9:11" ht="18.75">
      <c r="I120" s="17"/>
      <c r="J120" s="17"/>
      <c r="K120" s="17"/>
    </row>
    <row r="121" spans="9:11" ht="18.75">
      <c r="I121" s="17"/>
      <c r="J121" s="17"/>
      <c r="K121" s="17"/>
    </row>
    <row r="122" spans="9:11" ht="18.75">
      <c r="I122" s="17"/>
      <c r="J122" s="17"/>
      <c r="K122" s="17"/>
    </row>
    <row r="123" spans="9:11" ht="18.75">
      <c r="I123" s="17"/>
      <c r="J123" s="17"/>
      <c r="K123" s="17"/>
    </row>
    <row r="124" spans="9:11" ht="18.75">
      <c r="I124" s="17"/>
      <c r="J124" s="17"/>
      <c r="K124" s="17"/>
    </row>
    <row r="125" spans="9:11" ht="18.75">
      <c r="I125" s="17"/>
      <c r="J125" s="17"/>
      <c r="K125" s="17"/>
    </row>
    <row r="126" spans="9:11" ht="18.75">
      <c r="I126" s="17"/>
      <c r="J126" s="17"/>
      <c r="K126" s="17"/>
    </row>
    <row r="127" spans="9:11" ht="18.75">
      <c r="I127" s="17"/>
      <c r="J127" s="17"/>
      <c r="K127" s="17"/>
    </row>
    <row r="128" spans="9:11" ht="18.75">
      <c r="I128" s="17"/>
      <c r="J128" s="17"/>
      <c r="K128" s="17"/>
    </row>
    <row r="129" spans="9:11" ht="18.75">
      <c r="I129" s="17"/>
      <c r="J129" s="17"/>
      <c r="K129" s="17"/>
    </row>
    <row r="130" spans="9:11" ht="18.75">
      <c r="I130" s="17"/>
      <c r="J130" s="17"/>
      <c r="K130" s="17"/>
    </row>
    <row r="131" spans="9:11" ht="18.75">
      <c r="I131" s="17"/>
      <c r="J131" s="17"/>
      <c r="K131" s="17"/>
    </row>
    <row r="132" spans="9:11" ht="18.75">
      <c r="I132" s="17"/>
      <c r="J132" s="17"/>
      <c r="K132" s="17"/>
    </row>
    <row r="133" spans="9:11" ht="18.75">
      <c r="I133" s="17"/>
      <c r="J133" s="17"/>
      <c r="K133" s="17"/>
    </row>
    <row r="134" spans="9:11" ht="18.75">
      <c r="I134" s="17"/>
      <c r="J134" s="17"/>
      <c r="K134" s="17"/>
    </row>
    <row r="135" spans="9:11" ht="18.75">
      <c r="I135" s="17"/>
      <c r="J135" s="17"/>
      <c r="K135" s="17"/>
    </row>
    <row r="136" spans="9:11" ht="18.75">
      <c r="I136" s="17"/>
      <c r="J136" s="17"/>
      <c r="K136" s="17"/>
    </row>
    <row r="137" spans="9:11" ht="18.75">
      <c r="I137" s="17"/>
      <c r="J137" s="17"/>
      <c r="K137" s="17"/>
    </row>
    <row r="138" spans="9:11" ht="18.75">
      <c r="I138" s="17"/>
      <c r="J138" s="17"/>
      <c r="K138" s="17"/>
    </row>
    <row r="139" spans="9:11" ht="18.75">
      <c r="I139" s="17"/>
      <c r="J139" s="17"/>
      <c r="K139" s="17"/>
    </row>
    <row r="140" spans="9:11" ht="18.75">
      <c r="I140" s="17"/>
      <c r="J140" s="17"/>
      <c r="K140" s="17"/>
    </row>
    <row r="141" spans="9:11" ht="18.75">
      <c r="I141" s="17"/>
      <c r="J141" s="17"/>
      <c r="K141" s="17"/>
    </row>
    <row r="142" spans="9:11" ht="18.75">
      <c r="I142" s="17"/>
      <c r="J142" s="17"/>
      <c r="K142" s="17"/>
    </row>
    <row r="143" spans="9:11" ht="18.75">
      <c r="I143" s="17"/>
      <c r="J143" s="17"/>
      <c r="K143" s="17"/>
    </row>
    <row r="144" spans="9:11" ht="18.75">
      <c r="I144" s="17"/>
      <c r="J144" s="17"/>
      <c r="K144" s="17"/>
    </row>
    <row r="145" spans="9:11" ht="18.75">
      <c r="I145" s="17"/>
      <c r="J145" s="17"/>
      <c r="K145" s="17"/>
    </row>
    <row r="146" spans="9:11" ht="18.75">
      <c r="I146" s="17"/>
      <c r="J146" s="17"/>
      <c r="K146" s="17"/>
    </row>
    <row r="147" spans="9:11" ht="18.75">
      <c r="I147" s="17"/>
      <c r="J147" s="17"/>
      <c r="K147" s="17"/>
    </row>
    <row r="148" spans="9:11" ht="18.75">
      <c r="I148" s="17"/>
      <c r="J148" s="17"/>
      <c r="K148" s="17"/>
    </row>
  </sheetData>
  <sheetProtection/>
  <mergeCells count="4">
    <mergeCell ref="A3:F3"/>
    <mergeCell ref="A4:F4"/>
    <mergeCell ref="B36:C36"/>
    <mergeCell ref="B37:C37"/>
  </mergeCells>
  <printOptions/>
  <pageMargins left="0.3937007874015748" right="0.07874015748031496" top="0.31496062992125984" bottom="0.31496062992125984" header="0.7086614173228347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0" sqref="N10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2021-07-29T02:30:45Z</cp:lastPrinted>
  <dcterms:created xsi:type="dcterms:W3CDTF">2001-08-27T04:05:15Z</dcterms:created>
  <dcterms:modified xsi:type="dcterms:W3CDTF">2022-06-02T07:32:08Z</dcterms:modified>
  <cp:category/>
  <cp:version/>
  <cp:contentType/>
  <cp:contentStatus/>
</cp:coreProperties>
</file>