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32760" windowWidth="7320" windowHeight="7995" activeTab="0"/>
  </bookViews>
  <sheets>
    <sheet name="P4A" sheetId="1" r:id="rId1"/>
    <sheet name="เฉลี่ย5ปี" sheetId="2" r:id="rId2"/>
  </sheets>
  <definedNames>
    <definedName name="_xlnm.Print_Area" localSheetId="0">'P4A'!$A$1:$N$47</definedName>
  </definedNames>
  <calcPr fullCalcOnLoad="1"/>
</workbook>
</file>

<file path=xl/sharedStrings.xml><?xml version="1.0" encoding="utf-8"?>
<sst xmlns="http://schemas.openxmlformats.org/spreadsheetml/2006/main" count="52" uniqueCount="33">
  <si>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</si>
  <si>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</si>
  <si>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</si>
  <si>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</si>
  <si>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</si>
  <si>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</si>
  <si>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</si>
  <si>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</si>
  <si>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</si>
  <si>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</si>
  <si>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</si>
  <si>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</si>
  <si>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</si>
  <si>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</si>
  <si>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</si>
  <si>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</si>
  <si>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</si>
  <si>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</si>
  <si>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</si>
  <si>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</si>
  <si>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</si>
  <si>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</si>
  <si>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</si>
  <si>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</si>
  <si>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ไม่มีการตักตะกอน</t>
  </si>
  <si>
    <t>เฉลี่ยปริมาณตะกอน5ปี</t>
  </si>
  <si>
    <t>ตัน</t>
  </si>
  <si>
    <t>ตัน/ตร.กม.</t>
  </si>
  <si>
    <t>น้ำแม่แตง สถานี P.4A  บ้านแม่แตง อ.แม่แตง จ.เชียงใหม่</t>
  </si>
  <si>
    <t>พื้นที่รับน้ำ 1,902 ตร.กม.</t>
  </si>
  <si>
    <t>น้ำแม่แตง สถานี P.4A บ้านแม่แตง อ.แม่แตง จ.เชียงใหม่</t>
  </si>
  <si>
    <t>พื้นที่รับน้ำ 1,930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</si>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</sst>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43" applyFont="1">
      <alignment/>
      <protection/>
    </xf>
    <xf numFmtId="211" fontId="6" fillId="0" borderId="0" xfId="43" applyNumberFormat="1" applyFont="1">
      <alignment/>
      <protection/>
    </xf>
    <xf numFmtId="2" fontId="6" fillId="0" borderId="10" xfId="42" applyNumberFormat="1" applyFont="1" applyBorder="1" applyAlignment="1">
      <alignment/>
      <protection/>
    </xf>
    <xf numFmtId="0" fontId="6" fillId="0" borderId="0" xfId="0" applyFont="1" applyAlignment="1">
      <alignment/>
    </xf>
    <xf numFmtId="1" fontId="5" fillId="0" borderId="0" xfId="43" applyNumberFormat="1" applyFont="1">
      <alignment/>
      <protection/>
    </xf>
    <xf numFmtId="211" fontId="5" fillId="0" borderId="0" xfId="43" applyNumberFormat="1" applyFont="1">
      <alignment/>
      <protection/>
    </xf>
    <xf numFmtId="3" fontId="5" fillId="0" borderId="0" xfId="43" applyNumberFormat="1" applyFont="1" applyAlignment="1">
      <alignment horizontal="center"/>
      <protection/>
    </xf>
    <xf numFmtId="2" fontId="5" fillId="0" borderId="0" xfId="43" applyNumberFormat="1" applyFont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7" fillId="0" borderId="11" xfId="43" applyFont="1" applyBorder="1">
      <alignment/>
      <protection/>
    </xf>
    <xf numFmtId="211" fontId="7" fillId="0" borderId="12" xfId="43" applyNumberFormat="1" applyFont="1" applyBorder="1">
      <alignment/>
      <protection/>
    </xf>
    <xf numFmtId="2" fontId="6" fillId="0" borderId="13" xfId="42" applyNumberFormat="1" applyFont="1" applyBorder="1" applyAlignment="1">
      <alignment horizontal="centerContinuous"/>
      <protection/>
    </xf>
    <xf numFmtId="0" fontId="6" fillId="0" borderId="14" xfId="43" applyFont="1" applyBorder="1" applyAlignment="1">
      <alignment horizontal="center"/>
      <protection/>
    </xf>
    <xf numFmtId="211" fontId="6" fillId="0" borderId="15" xfId="43" applyNumberFormat="1" applyFont="1" applyBorder="1" applyAlignment="1">
      <alignment horizontal="center"/>
      <protection/>
    </xf>
    <xf numFmtId="2" fontId="6" fillId="0" borderId="16" xfId="43" applyNumberFormat="1" applyFont="1" applyBorder="1" applyAlignment="1">
      <alignment horizontal="center"/>
      <protection/>
    </xf>
    <xf numFmtId="0" fontId="7" fillId="0" borderId="17" xfId="43" applyFont="1" applyBorder="1" applyAlignment="1">
      <alignment horizontal="center"/>
      <protection/>
    </xf>
    <xf numFmtId="2" fontId="6" fillId="0" borderId="18" xfId="43" applyNumberFormat="1" applyFont="1" applyBorder="1" applyAlignment="1">
      <alignment horizontal="center"/>
      <protection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5" fillId="0" borderId="0" xfId="43" applyFont="1" applyAlignment="1">
      <alignment horizontal="left"/>
      <protection/>
    </xf>
    <xf numFmtId="2" fontId="9" fillId="0" borderId="0" xfId="43" applyNumberFormat="1" applyFont="1" applyAlignment="1">
      <alignment horizontal="centerContinuous"/>
      <protection/>
    </xf>
    <xf numFmtId="211" fontId="10" fillId="0" borderId="0" xfId="43" applyNumberFormat="1" applyFont="1" applyAlignment="1">
      <alignment horizontal="centerContinuous"/>
      <protection/>
    </xf>
    <xf numFmtId="2" fontId="10" fillId="0" borderId="0" xfId="43" applyNumberFormat="1" applyFont="1" applyAlignment="1">
      <alignment horizontal="centerContinuous"/>
      <protection/>
    </xf>
    <xf numFmtId="0" fontId="10" fillId="0" borderId="0" xfId="43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3" applyNumberFormat="1" applyFont="1">
      <alignment/>
      <protection/>
    </xf>
    <xf numFmtId="1" fontId="10" fillId="0" borderId="0" xfId="43" applyNumberFormat="1" applyFont="1">
      <alignment/>
      <protection/>
    </xf>
    <xf numFmtId="0" fontId="10" fillId="0" borderId="0" xfId="43" applyFont="1" applyAlignment="1">
      <alignment horizontal="center"/>
      <protection/>
    </xf>
    <xf numFmtId="0" fontId="9" fillId="0" borderId="22" xfId="43" applyFont="1" applyBorder="1">
      <alignment/>
      <protection/>
    </xf>
    <xf numFmtId="211" fontId="9" fillId="0" borderId="23" xfId="43" applyNumberFormat="1" applyFont="1" applyBorder="1">
      <alignment/>
      <protection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43" applyFont="1" applyBorder="1" applyAlignment="1">
      <alignment horizontal="center"/>
      <protection/>
    </xf>
    <xf numFmtId="211" fontId="10" fillId="0" borderId="26" xfId="43" applyNumberFormat="1" applyFont="1" applyBorder="1" applyAlignment="1">
      <alignment horizontal="center"/>
      <protection/>
    </xf>
    <xf numFmtId="2" fontId="10" fillId="0" borderId="27" xfId="43" applyNumberFormat="1" applyFont="1" applyBorder="1" applyAlignment="1">
      <alignment horizontal="center"/>
      <protection/>
    </xf>
    <xf numFmtId="0" fontId="9" fillId="0" borderId="28" xfId="43" applyFont="1" applyBorder="1" applyAlignment="1">
      <alignment horizontal="center"/>
      <protection/>
    </xf>
    <xf numFmtId="2" fontId="10" fillId="0" borderId="29" xfId="42" applyNumberFormat="1" applyFont="1" applyBorder="1" applyAlignment="1">
      <alignment/>
      <protection/>
    </xf>
    <xf numFmtId="2" fontId="10" fillId="0" borderId="10" xfId="42" applyNumberFormat="1" applyFont="1" applyBorder="1" applyAlignment="1">
      <alignment/>
      <protection/>
    </xf>
    <xf numFmtId="2" fontId="10" fillId="0" borderId="30" xfId="42" applyNumberFormat="1" applyFont="1" applyBorder="1" applyAlignment="1">
      <alignment/>
      <protection/>
    </xf>
    <xf numFmtId="2" fontId="10" fillId="0" borderId="31" xfId="43" applyNumberFormat="1" applyFont="1" applyBorder="1" applyAlignment="1">
      <alignment horizontal="center"/>
      <protection/>
    </xf>
    <xf numFmtId="1" fontId="10" fillId="0" borderId="25" xfId="43" applyNumberFormat="1" applyFont="1" applyBorder="1" applyAlignment="1">
      <alignment horizontal="center"/>
      <protection/>
    </xf>
    <xf numFmtId="4" fontId="10" fillId="0" borderId="26" xfId="43" applyNumberFormat="1" applyFont="1" applyBorder="1" applyAlignment="1">
      <alignment horizontal="right"/>
      <protection/>
    </xf>
    <xf numFmtId="4" fontId="10" fillId="0" borderId="27" xfId="43" applyNumberFormat="1" applyFont="1" applyBorder="1" applyAlignment="1">
      <alignment horizontal="right"/>
      <protection/>
    </xf>
    <xf numFmtId="2" fontId="10" fillId="0" borderId="0" xfId="43" applyNumberFormat="1" applyFont="1">
      <alignment/>
      <protection/>
    </xf>
    <xf numFmtId="4" fontId="10" fillId="0" borderId="26" xfId="43" applyNumberFormat="1" applyFont="1" applyBorder="1">
      <alignment/>
      <protection/>
    </xf>
    <xf numFmtId="211" fontId="10" fillId="0" borderId="26" xfId="43" applyNumberFormat="1" applyFont="1" applyBorder="1">
      <alignment/>
      <protection/>
    </xf>
    <xf numFmtId="2" fontId="10" fillId="0" borderId="27" xfId="43" applyNumberFormat="1" applyFont="1" applyBorder="1">
      <alignment/>
      <protection/>
    </xf>
    <xf numFmtId="210" fontId="10" fillId="0" borderId="32" xfId="43" applyNumberFormat="1" applyFont="1" applyBorder="1" applyAlignment="1" applyProtection="1">
      <alignment horizontal="center"/>
      <protection/>
    </xf>
    <xf numFmtId="4" fontId="10" fillId="0" borderId="33" xfId="43" applyNumberFormat="1" applyFont="1" applyBorder="1" applyProtection="1">
      <alignment/>
      <protection/>
    </xf>
    <xf numFmtId="4" fontId="10" fillId="0" borderId="34" xfId="43" applyNumberFormat="1" applyFont="1" applyBorder="1" applyProtection="1">
      <alignment/>
      <protection/>
    </xf>
    <xf numFmtId="1" fontId="10" fillId="0" borderId="35" xfId="43" applyNumberFormat="1" applyFont="1" applyBorder="1" applyAlignment="1">
      <alignment horizontal="center"/>
      <protection/>
    </xf>
    <xf numFmtId="211" fontId="10" fillId="0" borderId="36" xfId="43" applyNumberFormat="1" applyFont="1" applyBorder="1">
      <alignment/>
      <protection/>
    </xf>
    <xf numFmtId="2" fontId="10" fillId="0" borderId="37" xfId="43" applyNumberFormat="1" applyFont="1" applyBorder="1">
      <alignment/>
      <protection/>
    </xf>
    <xf numFmtId="0" fontId="10" fillId="0" borderId="35" xfId="43" applyFont="1" applyBorder="1">
      <alignment/>
      <protection/>
    </xf>
    <xf numFmtId="211" fontId="9" fillId="0" borderId="0" xfId="43" applyNumberFormat="1" applyFont="1" applyBorder="1" applyAlignment="1">
      <alignment horizontal="left"/>
      <protection/>
    </xf>
    <xf numFmtId="211" fontId="10" fillId="0" borderId="0" xfId="43" applyNumberFormat="1" applyFont="1" applyBorder="1" applyAlignment="1">
      <alignment horizontal="centerContinuous"/>
      <protection/>
    </xf>
    <xf numFmtId="211" fontId="10" fillId="0" borderId="0" xfId="43" applyNumberFormat="1" applyFont="1" applyBorder="1" applyAlignment="1">
      <alignment horizontal="center"/>
      <protection/>
    </xf>
    <xf numFmtId="2" fontId="10" fillId="0" borderId="0" xfId="43" applyNumberFormat="1" applyFont="1" applyBorder="1" applyAlignment="1">
      <alignment horizontal="center"/>
      <protection/>
    </xf>
    <xf numFmtId="211" fontId="10" fillId="0" borderId="37" xfId="43" applyNumberFormat="1" applyFont="1" applyBorder="1" applyAlignment="1">
      <alignment horizontal="centerContinuous"/>
      <protection/>
    </xf>
    <xf numFmtId="211" fontId="10" fillId="0" borderId="0" xfId="43" applyNumberFormat="1" applyFont="1" applyBorder="1">
      <alignment/>
      <protection/>
    </xf>
    <xf numFmtId="0" fontId="10" fillId="0" borderId="38" xfId="43" applyFont="1" applyBorder="1">
      <alignment/>
      <protection/>
    </xf>
    <xf numFmtId="211" fontId="10" fillId="0" borderId="39" xfId="43" applyNumberFormat="1" applyFont="1" applyBorder="1">
      <alignment/>
      <protection/>
    </xf>
    <xf numFmtId="211" fontId="11" fillId="0" borderId="39" xfId="43" applyNumberFormat="1" applyFont="1" applyBorder="1" applyAlignment="1">
      <alignment horizontal="left"/>
      <protection/>
    </xf>
    <xf numFmtId="211" fontId="12" fillId="0" borderId="39" xfId="43" applyNumberFormat="1" applyFont="1" applyBorder="1">
      <alignment/>
      <protection/>
    </xf>
    <xf numFmtId="2" fontId="10" fillId="0" borderId="40" xfId="43" applyNumberFormat="1" applyFont="1" applyBorder="1">
      <alignment/>
      <protection/>
    </xf>
    <xf numFmtId="1" fontId="10" fillId="0" borderId="0" xfId="43" applyNumberFormat="1" applyFont="1" applyBorder="1" applyAlignment="1">
      <alignment horizontal="right"/>
      <protection/>
    </xf>
    <xf numFmtId="2" fontId="10" fillId="0" borderId="26" xfId="43" applyNumberFormat="1" applyFont="1" applyBorder="1">
      <alignment/>
      <protection/>
    </xf>
    <xf numFmtId="211" fontId="10" fillId="0" borderId="0" xfId="43" applyNumberFormat="1" applyFont="1" applyBorder="1" applyAlignment="1">
      <alignment horizontal="center"/>
      <protection/>
    </xf>
    <xf numFmtId="3" fontId="10" fillId="0" borderId="0" xfId="43" applyNumberFormat="1" applyFont="1" applyBorder="1" applyAlignment="1">
      <alignment horizontal="center"/>
      <protection/>
    </xf>
    <xf numFmtId="4" fontId="10" fillId="0" borderId="41" xfId="43" applyNumberFormat="1" applyFont="1" applyBorder="1" applyAlignment="1">
      <alignment horizontal="center"/>
      <protection/>
    </xf>
    <xf numFmtId="4" fontId="10" fillId="0" borderId="0" xfId="43" applyNumberFormat="1" applyFont="1" applyBorder="1" applyAlignment="1">
      <alignment horizontal="center"/>
      <protection/>
    </xf>
    <xf numFmtId="4" fontId="10" fillId="0" borderId="37" xfId="43" applyNumberFormat="1" applyFont="1" applyBorder="1" applyAlignment="1">
      <alignment horizontal="center"/>
      <protection/>
    </xf>
    <xf numFmtId="0" fontId="10" fillId="0" borderId="0" xfId="43" applyFont="1" applyAlignment="1">
      <alignment horizontal="right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44</xdr:row>
      <xdr:rowOff>0</xdr:rowOff>
    </xdr:from>
    <xdr:to>
      <xdr:col>7</xdr:col>
      <xdr:colOff>276225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0" y="115252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171450</xdr:colOff>
      <xdr:row>44</xdr:row>
      <xdr:rowOff>0</xdr:rowOff>
    </xdr:from>
    <xdr:to>
      <xdr:col>10</xdr:col>
      <xdr:colOff>276225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4943475" y="1152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P41" sqref="P41"/>
    </sheetView>
  </sheetViews>
  <sheetFormatPr defaultColWidth="9.00390625" defaultRowHeight="20.25"/>
  <cols>
    <col min="1" max="1" width="4.50390625" style="28" bestFit="1" customWidth="1"/>
    <col min="2" max="5" width="7.00390625" style="29" customWidth="1"/>
    <col min="6" max="6" width="8.00390625" style="29" customWidth="1"/>
    <col min="7" max="7" width="8.125" style="29" customWidth="1"/>
    <col min="8" max="13" width="7.00390625" style="29" customWidth="1"/>
    <col min="14" max="14" width="9.50390625" style="47" bestFit="1" customWidth="1"/>
    <col min="15" max="16384" width="9.00390625" style="28" customWidth="1"/>
  </cols>
  <sheetData>
    <row r="1" spans="1:14" ht="18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8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7" ht="26.25" customHeight="1">
      <c r="A3" s="29" t="s">
        <v>28</v>
      </c>
      <c r="K3" s="28"/>
      <c r="L3" s="76" t="s">
        <v>31</v>
      </c>
      <c r="M3" s="76"/>
      <c r="N3" s="76"/>
      <c r="Q3" s="30">
        <v>1930</v>
      </c>
    </row>
    <row r="4" spans="1:14" ht="26.25" customHeight="1">
      <c r="A4" s="31"/>
      <c r="N4" s="32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3" t="s">
        <v>26</v>
      </c>
    </row>
    <row r="8" spans="1:14" s="47" customFormat="1" ht="20.25" customHeight="1">
      <c r="A8" s="44">
        <v>2535</v>
      </c>
      <c r="B8" s="45">
        <v>3.09</v>
      </c>
      <c r="C8" s="45">
        <v>217.48</v>
      </c>
      <c r="D8" s="45">
        <v>1531.51</v>
      </c>
      <c r="E8" s="45">
        <v>1903.58</v>
      </c>
      <c r="F8" s="45">
        <v>8602</v>
      </c>
      <c r="G8" s="45">
        <v>37136.95</v>
      </c>
      <c r="H8" s="45">
        <v>6901.34</v>
      </c>
      <c r="I8" s="45">
        <v>6225.77</v>
      </c>
      <c r="J8" s="45">
        <v>9677.57</v>
      </c>
      <c r="K8" s="45">
        <v>197.52</v>
      </c>
      <c r="L8" s="45">
        <v>14.73</v>
      </c>
      <c r="M8" s="45">
        <v>10.8</v>
      </c>
      <c r="N8" s="46">
        <f>SUM(B8:M8)</f>
        <v>72422.34000000001</v>
      </c>
    </row>
    <row r="9" spans="1:14" s="47" customFormat="1" ht="20.25" customHeight="1">
      <c r="A9" s="44">
        <v>2536</v>
      </c>
      <c r="B9" s="45">
        <v>9.63</v>
      </c>
      <c r="C9" s="45">
        <v>1918.82</v>
      </c>
      <c r="D9" s="45">
        <v>1488.35</v>
      </c>
      <c r="E9" s="45">
        <v>183.15</v>
      </c>
      <c r="F9" s="45">
        <v>927.57</v>
      </c>
      <c r="G9" s="45">
        <v>13210.49</v>
      </c>
      <c r="H9" s="45">
        <v>2331.05</v>
      </c>
      <c r="I9" s="45">
        <v>1004.44</v>
      </c>
      <c r="J9" s="45">
        <v>1403.05</v>
      </c>
      <c r="K9" s="45">
        <v>17.34</v>
      </c>
      <c r="L9" s="45">
        <v>11.95</v>
      </c>
      <c r="M9" s="45">
        <v>6601.07</v>
      </c>
      <c r="N9" s="46">
        <f>SUM(B9:M9)</f>
        <v>29106.91</v>
      </c>
    </row>
    <row r="10" spans="1:14" s="47" customFormat="1" ht="20.25" customHeight="1">
      <c r="A10" s="44">
        <v>2537</v>
      </c>
      <c r="B10" s="45">
        <v>564.3</v>
      </c>
      <c r="C10" s="45">
        <v>6082.1</v>
      </c>
      <c r="D10" s="45">
        <v>10386.3</v>
      </c>
      <c r="E10" s="45">
        <v>5771.4</v>
      </c>
      <c r="F10" s="45">
        <v>110922</v>
      </c>
      <c r="G10" s="45">
        <v>94962.8</v>
      </c>
      <c r="H10" s="45">
        <v>14653.5</v>
      </c>
      <c r="I10" s="45">
        <v>6752.9</v>
      </c>
      <c r="J10" s="45">
        <v>7645.8</v>
      </c>
      <c r="K10" s="45">
        <v>1469</v>
      </c>
      <c r="L10" s="45">
        <v>98.5</v>
      </c>
      <c r="M10" s="45">
        <v>66.2</v>
      </c>
      <c r="N10" s="46">
        <f>SUM(B10:M10)</f>
        <v>259374.80000000002</v>
      </c>
    </row>
    <row r="11" spans="1:14" s="47" customFormat="1" ht="20.25" customHeight="1">
      <c r="A11" s="44">
        <v>2538</v>
      </c>
      <c r="B11" s="45">
        <v>779.15</v>
      </c>
      <c r="C11" s="45">
        <v>4372.73</v>
      </c>
      <c r="D11" s="45">
        <v>3840.4</v>
      </c>
      <c r="E11" s="45">
        <v>4765.13</v>
      </c>
      <c r="F11" s="45">
        <v>10496.55</v>
      </c>
      <c r="G11" s="45">
        <v>11488.03</v>
      </c>
      <c r="H11" s="45">
        <v>7321.3</v>
      </c>
      <c r="I11" s="45">
        <v>5172.4</v>
      </c>
      <c r="J11" s="45">
        <v>4078.3</v>
      </c>
      <c r="K11" s="45">
        <v>1548.84</v>
      </c>
      <c r="L11" s="45">
        <v>1374.6</v>
      </c>
      <c r="M11" s="48">
        <v>1354</v>
      </c>
      <c r="N11" s="46">
        <f>SUM(B11:M11)</f>
        <v>56591.43</v>
      </c>
    </row>
    <row r="12" spans="1:14" s="47" customFormat="1" ht="20.25" customHeight="1">
      <c r="A12" s="44">
        <f>1996+543</f>
        <v>2539</v>
      </c>
      <c r="B12" s="45">
        <v>187.68</v>
      </c>
      <c r="C12" s="45">
        <v>5359.48</v>
      </c>
      <c r="D12" s="45">
        <v>11929.1</v>
      </c>
      <c r="E12" s="45">
        <v>2064.71</v>
      </c>
      <c r="F12" s="45">
        <v>38819.35</v>
      </c>
      <c r="G12" s="45">
        <v>44954.42</v>
      </c>
      <c r="H12" s="45">
        <v>7427.5</v>
      </c>
      <c r="I12" s="45">
        <v>12574.14</v>
      </c>
      <c r="J12" s="45">
        <v>4363.5</v>
      </c>
      <c r="K12" s="45">
        <v>121.57</v>
      </c>
      <c r="L12" s="45">
        <v>35.23</v>
      </c>
      <c r="M12" s="45">
        <v>25.25</v>
      </c>
      <c r="N12" s="46">
        <v>127861.94</v>
      </c>
    </row>
    <row r="13" spans="1:14" s="47" customFormat="1" ht="20.25" customHeight="1">
      <c r="A13" s="44">
        <v>2540</v>
      </c>
      <c r="B13" s="45">
        <v>53.6</v>
      </c>
      <c r="C13" s="45">
        <v>290.8</v>
      </c>
      <c r="D13" s="45">
        <v>473.1</v>
      </c>
      <c r="E13" s="45">
        <v>50535.3</v>
      </c>
      <c r="F13" s="45">
        <v>11579.3</v>
      </c>
      <c r="G13" s="45">
        <v>41252.4</v>
      </c>
      <c r="H13" s="45">
        <v>43793.9</v>
      </c>
      <c r="I13" s="45">
        <v>10010.2</v>
      </c>
      <c r="J13" s="45">
        <v>2665.8</v>
      </c>
      <c r="K13" s="45">
        <v>102.8</v>
      </c>
      <c r="L13" s="45">
        <v>55.9</v>
      </c>
      <c r="M13" s="45">
        <v>30.1</v>
      </c>
      <c r="N13" s="46">
        <f aca="true" t="shared" si="0" ref="N13:N21">SUM(B13:M13)</f>
        <v>160843.19999999998</v>
      </c>
    </row>
    <row r="14" spans="1:14" s="47" customFormat="1" ht="20.25" customHeight="1">
      <c r="A14" s="44">
        <v>2541</v>
      </c>
      <c r="B14" s="45">
        <v>30</v>
      </c>
      <c r="C14" s="45">
        <v>632</v>
      </c>
      <c r="D14" s="45">
        <v>268</v>
      </c>
      <c r="E14" s="45">
        <v>52</v>
      </c>
      <c r="F14" s="45">
        <v>120</v>
      </c>
      <c r="G14" s="45">
        <v>2797</v>
      </c>
      <c r="H14" s="45">
        <v>31</v>
      </c>
      <c r="I14" s="45">
        <v>443</v>
      </c>
      <c r="J14" s="45">
        <v>67</v>
      </c>
      <c r="K14" s="45">
        <v>0</v>
      </c>
      <c r="L14" s="45">
        <v>0</v>
      </c>
      <c r="M14" s="45">
        <v>0</v>
      </c>
      <c r="N14" s="46">
        <f t="shared" si="0"/>
        <v>4440</v>
      </c>
    </row>
    <row r="15" spans="1:14" s="47" customFormat="1" ht="20.25" customHeight="1">
      <c r="A15" s="44">
        <v>2542</v>
      </c>
      <c r="B15" s="45">
        <v>1309</v>
      </c>
      <c r="C15" s="45">
        <v>9236</v>
      </c>
      <c r="D15" s="45">
        <v>8130</v>
      </c>
      <c r="E15" s="45">
        <v>97</v>
      </c>
      <c r="F15" s="45">
        <v>2931</v>
      </c>
      <c r="G15" s="45">
        <v>30582</v>
      </c>
      <c r="H15" s="45">
        <v>2024</v>
      </c>
      <c r="I15" s="45">
        <v>14230</v>
      </c>
      <c r="J15" s="45">
        <v>3882</v>
      </c>
      <c r="K15" s="45">
        <v>9</v>
      </c>
      <c r="L15" s="45">
        <v>8</v>
      </c>
      <c r="M15" s="45">
        <v>10</v>
      </c>
      <c r="N15" s="46">
        <f t="shared" si="0"/>
        <v>72448</v>
      </c>
    </row>
    <row r="16" spans="1:14" s="47" customFormat="1" ht="20.25" customHeight="1">
      <c r="A16" s="44">
        <v>2543</v>
      </c>
      <c r="B16" s="45">
        <v>990</v>
      </c>
      <c r="C16" s="45">
        <v>10433.8</v>
      </c>
      <c r="D16" s="45">
        <v>14019.1</v>
      </c>
      <c r="E16" s="45">
        <v>7473.5</v>
      </c>
      <c r="F16" s="45">
        <v>10330.3</v>
      </c>
      <c r="G16" s="45">
        <v>9987</v>
      </c>
      <c r="H16" s="45">
        <v>11867.1</v>
      </c>
      <c r="I16" s="45">
        <v>9916.6</v>
      </c>
      <c r="J16" s="45">
        <v>3360.8</v>
      </c>
      <c r="K16" s="45">
        <v>66</v>
      </c>
      <c r="L16" s="45">
        <v>43.6</v>
      </c>
      <c r="M16" s="45">
        <v>947.3</v>
      </c>
      <c r="N16" s="46">
        <f t="shared" si="0"/>
        <v>79435.1</v>
      </c>
    </row>
    <row r="17" spans="1:14" s="47" customFormat="1" ht="20.25" customHeight="1">
      <c r="A17" s="44">
        <v>2544</v>
      </c>
      <c r="B17" s="45">
        <v>157.4</v>
      </c>
      <c r="C17" s="45">
        <v>9164.5</v>
      </c>
      <c r="D17" s="45">
        <v>2661.6</v>
      </c>
      <c r="E17" s="45">
        <v>1810.9</v>
      </c>
      <c r="F17" s="45">
        <v>42925.2</v>
      </c>
      <c r="G17" s="45">
        <v>5029.8</v>
      </c>
      <c r="H17" s="45">
        <v>6055.8</v>
      </c>
      <c r="I17" s="45">
        <v>9102.4</v>
      </c>
      <c r="J17" s="45">
        <v>4736.9</v>
      </c>
      <c r="K17" s="45">
        <v>57.3</v>
      </c>
      <c r="L17" s="45">
        <v>51</v>
      </c>
      <c r="M17" s="45">
        <v>17.7</v>
      </c>
      <c r="N17" s="46">
        <f t="shared" si="0"/>
        <v>81770.49999999999</v>
      </c>
    </row>
    <row r="18" spans="1:14" s="47" customFormat="1" ht="20.25" customHeight="1">
      <c r="A18" s="44">
        <v>2545</v>
      </c>
      <c r="B18" s="45">
        <v>35.4</v>
      </c>
      <c r="C18" s="45">
        <v>8194.1</v>
      </c>
      <c r="D18" s="45">
        <v>3708.5</v>
      </c>
      <c r="E18" s="45">
        <v>45.6</v>
      </c>
      <c r="F18" s="45">
        <v>16437.7</v>
      </c>
      <c r="G18" s="45">
        <v>52134.7</v>
      </c>
      <c r="H18" s="45">
        <v>17106.4</v>
      </c>
      <c r="I18" s="45">
        <v>20646.2</v>
      </c>
      <c r="J18" s="45">
        <v>10704.9</v>
      </c>
      <c r="K18" s="45">
        <v>4680.1</v>
      </c>
      <c r="L18" s="45">
        <v>293.9</v>
      </c>
      <c r="M18" s="45">
        <v>120</v>
      </c>
      <c r="N18" s="46">
        <f t="shared" si="0"/>
        <v>134107.49999999997</v>
      </c>
    </row>
    <row r="19" spans="1:14" s="47" customFormat="1" ht="20.25" customHeight="1">
      <c r="A19" s="44">
        <v>2546</v>
      </c>
      <c r="B19" s="45">
        <v>1949.7</v>
      </c>
      <c r="C19" s="45">
        <v>1783.2</v>
      </c>
      <c r="D19" s="45">
        <v>737.6</v>
      </c>
      <c r="E19" s="45">
        <v>760</v>
      </c>
      <c r="F19" s="45">
        <v>2427.2</v>
      </c>
      <c r="G19" s="45">
        <v>28162.1</v>
      </c>
      <c r="H19" s="45">
        <v>530.1</v>
      </c>
      <c r="I19" s="45">
        <v>3187.1</v>
      </c>
      <c r="J19" s="45">
        <v>1260.8</v>
      </c>
      <c r="K19" s="45">
        <v>121</v>
      </c>
      <c r="L19" s="45">
        <v>84.3</v>
      </c>
      <c r="M19" s="45">
        <v>47.5</v>
      </c>
      <c r="N19" s="46">
        <f t="shared" si="0"/>
        <v>41050.6</v>
      </c>
    </row>
    <row r="20" spans="1:14" s="47" customFormat="1" ht="20.25" customHeight="1">
      <c r="A20" s="44">
        <v>2547</v>
      </c>
      <c r="B20" s="45">
        <v>221.22405283578593</v>
      </c>
      <c r="C20" s="45">
        <v>9737.104709682046</v>
      </c>
      <c r="D20" s="45">
        <v>5931.15992532264</v>
      </c>
      <c r="E20" s="45">
        <v>24206.77115739227</v>
      </c>
      <c r="F20" s="45">
        <v>34695.52175618194</v>
      </c>
      <c r="G20" s="45">
        <v>106384.64408562577</v>
      </c>
      <c r="H20" s="45">
        <v>8436.392295475729</v>
      </c>
      <c r="I20" s="45">
        <v>5725.578260639577</v>
      </c>
      <c r="J20" s="45">
        <v>2095.9844831304567</v>
      </c>
      <c r="K20" s="45">
        <v>69.67166650543577</v>
      </c>
      <c r="L20" s="45">
        <v>58.36034724081951</v>
      </c>
      <c r="M20" s="45">
        <v>49.321691116443226</v>
      </c>
      <c r="N20" s="46">
        <f t="shared" si="0"/>
        <v>197611.73443114886</v>
      </c>
    </row>
    <row r="21" spans="1:14" s="47" customFormat="1" ht="20.25" customHeight="1">
      <c r="A21" s="44">
        <v>2548</v>
      </c>
      <c r="B21" s="45">
        <v>618.8689631851499</v>
      </c>
      <c r="C21" s="45">
        <v>1253.6576824118497</v>
      </c>
      <c r="D21" s="45">
        <v>4349.720253023982</v>
      </c>
      <c r="E21" s="45">
        <v>17693.307564802555</v>
      </c>
      <c r="F21" s="45">
        <v>51842.17594884556</v>
      </c>
      <c r="G21" s="45">
        <v>102282.91613780416</v>
      </c>
      <c r="H21" s="45">
        <v>32990.044433985495</v>
      </c>
      <c r="I21" s="45">
        <v>26434.543607538897</v>
      </c>
      <c r="J21" s="45">
        <v>10686.105510703044</v>
      </c>
      <c r="K21" s="45">
        <v>3056.386855594843</v>
      </c>
      <c r="L21" s="45">
        <v>2297.4908481227117</v>
      </c>
      <c r="M21" s="45">
        <v>2323.919695986565</v>
      </c>
      <c r="N21" s="46">
        <f t="shared" si="0"/>
        <v>255829.1375020048</v>
      </c>
    </row>
    <row r="22" spans="1:14" s="47" customFormat="1" ht="20.25" customHeight="1">
      <c r="A22" s="44">
        <v>2549</v>
      </c>
      <c r="B22" s="73" t="s">
        <v>24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</row>
    <row r="23" spans="1:14" s="47" customFormat="1" ht="20.25" customHeight="1">
      <c r="A23" s="44">
        <v>2550</v>
      </c>
      <c r="B23" s="45">
        <v>679.919700430909</v>
      </c>
      <c r="C23" s="45">
        <v>9400.571546183619</v>
      </c>
      <c r="D23" s="45">
        <v>5828.460742133898</v>
      </c>
      <c r="E23" s="45">
        <v>553.4825020479354</v>
      </c>
      <c r="F23" s="45">
        <v>4206.903841075368</v>
      </c>
      <c r="G23" s="45">
        <v>8115.367299313893</v>
      </c>
      <c r="H23" s="45">
        <v>2684.2311584750405</v>
      </c>
      <c r="I23" s="45">
        <v>5138.315841010069</v>
      </c>
      <c r="J23" s="45">
        <v>2359.3505008260586</v>
      </c>
      <c r="K23" s="45">
        <v>58.86585674069422</v>
      </c>
      <c r="L23" s="45">
        <v>31.067849162544995</v>
      </c>
      <c r="M23" s="45">
        <v>29.649603778881918</v>
      </c>
      <c r="N23" s="46">
        <v>39086.186441178914</v>
      </c>
    </row>
    <row r="24" spans="1:14" s="47" customFormat="1" ht="20.25" customHeight="1">
      <c r="A24" s="44">
        <v>2551</v>
      </c>
      <c r="B24" s="45">
        <v>527.84</v>
      </c>
      <c r="C24" s="45">
        <v>9495.1</v>
      </c>
      <c r="D24" s="45">
        <v>2765.43</v>
      </c>
      <c r="E24" s="45">
        <v>280.09</v>
      </c>
      <c r="F24" s="45">
        <v>14586.91</v>
      </c>
      <c r="G24" s="45">
        <v>35521.49</v>
      </c>
      <c r="H24" s="45">
        <v>19364.76</v>
      </c>
      <c r="I24" s="45">
        <v>16159</v>
      </c>
      <c r="J24" s="45">
        <v>1141.62</v>
      </c>
      <c r="K24" s="45">
        <v>21.62</v>
      </c>
      <c r="L24" s="45">
        <v>29.88</v>
      </c>
      <c r="M24" s="45">
        <v>19.14</v>
      </c>
      <c r="N24" s="46">
        <v>99912.89</v>
      </c>
    </row>
    <row r="25" spans="1:14" s="47" customFormat="1" ht="20.25" customHeight="1">
      <c r="A25" s="44">
        <v>2552</v>
      </c>
      <c r="B25" s="45">
        <v>35.400321114469094</v>
      </c>
      <c r="C25" s="45">
        <v>288.6420468081723</v>
      </c>
      <c r="D25" s="45">
        <v>324.00061741529606</v>
      </c>
      <c r="E25" s="45">
        <v>200.8354222745054</v>
      </c>
      <c r="F25" s="45">
        <v>2158.557598131557</v>
      </c>
      <c r="G25" s="45">
        <v>18213.78176262863</v>
      </c>
      <c r="H25" s="45">
        <v>3885.991098787199</v>
      </c>
      <c r="I25" s="45">
        <v>1966.568353914015</v>
      </c>
      <c r="J25" s="45">
        <v>399.57947410223045</v>
      </c>
      <c r="K25" s="45">
        <v>155.91052281554033</v>
      </c>
      <c r="L25" s="45">
        <v>67.85240388303932</v>
      </c>
      <c r="M25" s="45">
        <v>74.67856895459032</v>
      </c>
      <c r="N25" s="46">
        <v>27771.798190829242</v>
      </c>
    </row>
    <row r="26" spans="1:14" s="47" customFormat="1" ht="20.25" customHeight="1">
      <c r="A26" s="44">
        <v>2553</v>
      </c>
      <c r="B26" s="45">
        <v>145.88524985017273</v>
      </c>
      <c r="C26" s="45">
        <v>52.390437833245684</v>
      </c>
      <c r="D26" s="45">
        <v>3924.0106881152483</v>
      </c>
      <c r="E26" s="45">
        <v>4486.103981766312</v>
      </c>
      <c r="F26" s="45">
        <v>19774.01173251937</v>
      </c>
      <c r="G26" s="45">
        <v>47391.37397287539</v>
      </c>
      <c r="H26" s="45">
        <v>10491.182335410334</v>
      </c>
      <c r="I26" s="45">
        <v>5703.09103354518</v>
      </c>
      <c r="J26" s="45">
        <v>12.070729290438576</v>
      </c>
      <c r="K26" s="45">
        <v>6.359503518223905</v>
      </c>
      <c r="L26" s="45">
        <v>5.446407850239083</v>
      </c>
      <c r="M26" s="45">
        <v>29.4473125381541</v>
      </c>
      <c r="N26" s="46">
        <f>SUM(B26:M26)</f>
        <v>92021.37338511231</v>
      </c>
    </row>
    <row r="27" spans="1:14" s="47" customFormat="1" ht="20.25" customHeight="1">
      <c r="A27" s="44">
        <v>2554</v>
      </c>
      <c r="B27" s="45">
        <v>3858.6340052456135</v>
      </c>
      <c r="C27" s="45">
        <v>17699.61852113681</v>
      </c>
      <c r="D27" s="45">
        <v>11525.422209466898</v>
      </c>
      <c r="E27" s="45">
        <v>5612.010444675754</v>
      </c>
      <c r="F27" s="45">
        <v>60941.41581451818</v>
      </c>
      <c r="G27" s="45">
        <v>104276.60473775229</v>
      </c>
      <c r="H27" s="45">
        <v>42232.5176472548</v>
      </c>
      <c r="I27" s="45">
        <v>10665.175074887107</v>
      </c>
      <c r="J27" s="45">
        <v>3858.406860843091</v>
      </c>
      <c r="K27" s="45">
        <v>70.44960186280385</v>
      </c>
      <c r="L27" s="45">
        <v>20.334120266726284</v>
      </c>
      <c r="M27" s="45">
        <v>12.921909041126344</v>
      </c>
      <c r="N27" s="46">
        <f>SUM(B27:M27)</f>
        <v>260773.51094695122</v>
      </c>
    </row>
    <row r="28" spans="1:14" s="47" customFormat="1" ht="20.25" customHeight="1">
      <c r="A28" s="44">
        <v>2555</v>
      </c>
      <c r="B28" s="45">
        <v>5.7964914973567545</v>
      </c>
      <c r="C28" s="45">
        <v>6494.162083830739</v>
      </c>
      <c r="D28" s="45">
        <v>3908.556103590371</v>
      </c>
      <c r="E28" s="45">
        <v>151.7350707958641</v>
      </c>
      <c r="F28" s="45">
        <v>3583.251136401449</v>
      </c>
      <c r="G28" s="45">
        <v>46859.57353524427</v>
      </c>
      <c r="H28" s="45">
        <v>1214.7503303087458</v>
      </c>
      <c r="I28" s="45">
        <v>917.1097752733864</v>
      </c>
      <c r="J28" s="45">
        <v>14.359461703837697</v>
      </c>
      <c r="K28" s="45">
        <v>0.2572454442997038</v>
      </c>
      <c r="L28" s="45">
        <v>0.2338474071918317</v>
      </c>
      <c r="M28" s="45">
        <v>1.9527020014976109</v>
      </c>
      <c r="N28" s="46">
        <v>63151.73778349902</v>
      </c>
    </row>
    <row r="29" spans="1:14" s="47" customFormat="1" ht="20.25" customHeight="1">
      <c r="A29" s="44">
        <v>2556</v>
      </c>
      <c r="B29" s="45">
        <v>21.77312179290488</v>
      </c>
      <c r="C29" s="45">
        <v>53.49387781149322</v>
      </c>
      <c r="D29" s="45">
        <v>14.367281042745708</v>
      </c>
      <c r="E29" s="45">
        <v>7.064194236431992</v>
      </c>
      <c r="F29" s="45">
        <v>11555.175561472914</v>
      </c>
      <c r="G29" s="45">
        <v>15690.63819150631</v>
      </c>
      <c r="H29" s="45">
        <v>16471.463741367905</v>
      </c>
      <c r="I29" s="45">
        <v>2845.1866260358393</v>
      </c>
      <c r="J29" s="45">
        <v>406.9208243838693</v>
      </c>
      <c r="K29" s="45">
        <v>22.02259199840851</v>
      </c>
      <c r="L29" s="45">
        <v>8.699634794718527</v>
      </c>
      <c r="M29" s="45">
        <v>9.234288501745304</v>
      </c>
      <c r="N29" s="46">
        <v>47106.03993494528</v>
      </c>
    </row>
    <row r="30" spans="1:14" s="47" customFormat="1" ht="20.25" customHeight="1">
      <c r="A30" s="44">
        <v>2557</v>
      </c>
      <c r="B30" s="45">
        <v>27.514269625713645</v>
      </c>
      <c r="C30" s="45">
        <v>164.6765954421855</v>
      </c>
      <c r="D30" s="45">
        <v>1683.806522071662</v>
      </c>
      <c r="E30" s="45">
        <v>5731.506112115309</v>
      </c>
      <c r="F30" s="45">
        <v>8694.62807881509</v>
      </c>
      <c r="G30" s="45">
        <v>14575.035351826162</v>
      </c>
      <c r="H30" s="45">
        <v>546.8472879699386</v>
      </c>
      <c r="I30" s="45">
        <v>606.4688246113107</v>
      </c>
      <c r="J30" s="45">
        <v>8.305180162806657</v>
      </c>
      <c r="K30" s="45">
        <v>1.3896836172364728</v>
      </c>
      <c r="L30" s="45">
        <v>0.6624253557718391</v>
      </c>
      <c r="M30" s="45">
        <v>0.4811858083497268</v>
      </c>
      <c r="N30" s="46">
        <v>32041.321517421533</v>
      </c>
    </row>
    <row r="31" spans="1:14" s="47" customFormat="1" ht="20.25" customHeight="1">
      <c r="A31" s="44">
        <v>2558</v>
      </c>
      <c r="B31" s="45">
        <v>13.44794851218748</v>
      </c>
      <c r="C31" s="45">
        <v>315.8094777825409</v>
      </c>
      <c r="D31" s="45">
        <v>43.500923079049606</v>
      </c>
      <c r="E31" s="45">
        <v>168.71425272638209</v>
      </c>
      <c r="F31" s="45">
        <v>970.0554379486055</v>
      </c>
      <c r="G31" s="45">
        <v>301.5145357220292</v>
      </c>
      <c r="H31" s="45">
        <v>170.27848317649494</v>
      </c>
      <c r="I31" s="45">
        <v>170.09598014451467</v>
      </c>
      <c r="J31" s="45">
        <v>109.43598387433033</v>
      </c>
      <c r="K31" s="45">
        <v>53.023574695107065</v>
      </c>
      <c r="L31" s="45">
        <v>42.50604803150913</v>
      </c>
      <c r="M31" s="45">
        <v>38.62506379803567</v>
      </c>
      <c r="N31" s="46">
        <v>2397.0077094907865</v>
      </c>
    </row>
    <row r="32" spans="1:14" s="47" customFormat="1" ht="20.25" customHeight="1">
      <c r="A32" s="44">
        <v>2559</v>
      </c>
      <c r="B32" s="45">
        <v>110.82622426315771</v>
      </c>
      <c r="C32" s="45">
        <v>170.85128089107587</v>
      </c>
      <c r="D32" s="45">
        <v>2684.5371010283793</v>
      </c>
      <c r="E32" s="45">
        <v>14127.64149356768</v>
      </c>
      <c r="F32" s="45">
        <v>15765.445728079778</v>
      </c>
      <c r="G32" s="45">
        <v>18810.679259815166</v>
      </c>
      <c r="H32" s="45">
        <v>1409.8876085220136</v>
      </c>
      <c r="I32" s="45">
        <v>22528.841832041286</v>
      </c>
      <c r="J32" s="45">
        <v>319.50731544712943</v>
      </c>
      <c r="K32" s="45">
        <v>108.03481201192473</v>
      </c>
      <c r="L32" s="45">
        <v>43.32308432390365</v>
      </c>
      <c r="M32" s="45">
        <v>46.13017085900739</v>
      </c>
      <c r="N32" s="46">
        <v>76125.7059108505</v>
      </c>
    </row>
    <row r="33" spans="1:14" s="47" customFormat="1" ht="20.25" customHeight="1">
      <c r="A33" s="44">
        <v>2560</v>
      </c>
      <c r="B33" s="45">
        <v>72.1532455248004</v>
      </c>
      <c r="C33" s="45">
        <v>4159.7718011233355</v>
      </c>
      <c r="D33" s="45">
        <v>2337.2079959253097</v>
      </c>
      <c r="E33" s="45">
        <v>76003.86134453394</v>
      </c>
      <c r="F33" s="45">
        <v>15660.210563229459</v>
      </c>
      <c r="G33" s="45">
        <v>52423.83527780038</v>
      </c>
      <c r="H33" s="45">
        <v>63374.47584059631</v>
      </c>
      <c r="I33" s="45">
        <v>2908.809242203567</v>
      </c>
      <c r="J33" s="45">
        <v>215.67332595559137</v>
      </c>
      <c r="K33" s="45">
        <v>23.390385850133097</v>
      </c>
      <c r="L33" s="45">
        <v>9.345912565945097</v>
      </c>
      <c r="M33" s="45">
        <v>2.9857278901692523</v>
      </c>
      <c r="N33" s="46">
        <v>217191.72066319894</v>
      </c>
    </row>
    <row r="34" spans="1:14" s="47" customFormat="1" ht="20.25" customHeight="1">
      <c r="A34" s="44">
        <v>2561</v>
      </c>
      <c r="B34" s="45">
        <v>65.85684094310062</v>
      </c>
      <c r="C34" s="45">
        <v>760.3705173986204</v>
      </c>
      <c r="D34" s="45">
        <v>2337.132682855891</v>
      </c>
      <c r="E34" s="45">
        <v>1226.96597821261</v>
      </c>
      <c r="F34" s="45">
        <v>9133.394076486058</v>
      </c>
      <c r="G34" s="45">
        <v>1580.3038118624995</v>
      </c>
      <c r="H34" s="45">
        <v>11017.962480948763</v>
      </c>
      <c r="I34" s="45">
        <v>949.6985582648655</v>
      </c>
      <c r="J34" s="45">
        <v>343.23161547641206</v>
      </c>
      <c r="K34" s="45">
        <v>99.52354390883151</v>
      </c>
      <c r="L34" s="45">
        <v>0.9821854327775511</v>
      </c>
      <c r="M34" s="45">
        <v>0.310720717908418</v>
      </c>
      <c r="N34" s="46">
        <v>27515.73301250834</v>
      </c>
    </row>
    <row r="35" spans="1:14" s="47" customFormat="1" ht="20.25" customHeight="1">
      <c r="A35" s="44">
        <v>2562</v>
      </c>
      <c r="B35" s="45">
        <v>3.3304982440781976</v>
      </c>
      <c r="C35" s="45">
        <v>57.5534402195058</v>
      </c>
      <c r="D35" s="45">
        <v>400.1638399387934</v>
      </c>
      <c r="E35" s="45">
        <v>4.814101726943785</v>
      </c>
      <c r="F35" s="45">
        <v>4996.044476907039</v>
      </c>
      <c r="G35" s="45">
        <v>4135.42140913574</v>
      </c>
      <c r="H35" s="45">
        <v>326.13435177950737</v>
      </c>
      <c r="I35" s="45">
        <v>4.987623227209033</v>
      </c>
      <c r="J35" s="45">
        <v>0.2748033869778036</v>
      </c>
      <c r="K35" s="45">
        <v>0.1121172011418554</v>
      </c>
      <c r="L35" s="45">
        <v>0.11945070457475239</v>
      </c>
      <c r="M35" s="45">
        <v>0.21203101330981783</v>
      </c>
      <c r="N35" s="46">
        <v>9929.168143484821</v>
      </c>
    </row>
    <row r="36" spans="1:14" s="47" customFormat="1" ht="20.25" customHeight="1">
      <c r="A36" s="44">
        <v>2563</v>
      </c>
      <c r="B36" s="45">
        <v>2.4509463528305586</v>
      </c>
      <c r="C36" s="45">
        <v>52.56510138133962</v>
      </c>
      <c r="D36" s="45">
        <v>377.1809919765993</v>
      </c>
      <c r="E36" s="45">
        <v>3.591510867225237</v>
      </c>
      <c r="F36" s="45">
        <v>5309.227832875018</v>
      </c>
      <c r="G36" s="45">
        <v>4262.838533046907</v>
      </c>
      <c r="H36" s="45">
        <v>323.0584445881325</v>
      </c>
      <c r="I36" s="45">
        <v>3.794368280261775</v>
      </c>
      <c r="J36" s="45">
        <v>0.19131631462628498</v>
      </c>
      <c r="K36" s="45">
        <v>0.07207545127232735</v>
      </c>
      <c r="L36" s="45">
        <v>0.07755894194114576</v>
      </c>
      <c r="M36" s="45">
        <v>0.14366270027953948</v>
      </c>
      <c r="N36" s="46">
        <v>10335.192342776434</v>
      </c>
    </row>
    <row r="37" spans="1:14" s="47" customFormat="1" ht="20.25" customHeight="1">
      <c r="A37" s="44">
        <v>2564</v>
      </c>
      <c r="B37" s="70">
        <v>1.4461719397967814</v>
      </c>
      <c r="C37" s="70">
        <v>163.1984872450271</v>
      </c>
      <c r="D37" s="70">
        <v>316.76545642421485</v>
      </c>
      <c r="E37" s="70">
        <v>14.0330673178665</v>
      </c>
      <c r="F37" s="70">
        <v>129.31824254074186</v>
      </c>
      <c r="G37" s="70">
        <v>3991.1743315774165</v>
      </c>
      <c r="H37" s="70">
        <v>4824.908451761932</v>
      </c>
      <c r="I37" s="70">
        <v>1748.903607102093</v>
      </c>
      <c r="J37" s="70">
        <v>32.66394238812939</v>
      </c>
      <c r="K37" s="70">
        <v>3.677279151969088</v>
      </c>
      <c r="L37" s="70">
        <v>2.1826902135047437</v>
      </c>
      <c r="M37" s="70">
        <v>2.5841584767154813</v>
      </c>
      <c r="N37" s="50">
        <v>11230.855886139409</v>
      </c>
    </row>
    <row r="38" spans="1:14" s="47" customFormat="1" ht="20.25" customHeight="1">
      <c r="A38" s="44">
        <v>2565</v>
      </c>
      <c r="B38" s="70">
        <v>4.642227154871546</v>
      </c>
      <c r="C38" s="70">
        <v>21591.829369496292</v>
      </c>
      <c r="D38" s="70">
        <v>2078.767198640725</v>
      </c>
      <c r="E38" s="70">
        <v>4680.072958428739</v>
      </c>
      <c r="F38" s="70">
        <v>41079.995804703496</v>
      </c>
      <c r="G38" s="70">
        <v>24598.04924710982</v>
      </c>
      <c r="H38" s="70">
        <v>41887.41388373323</v>
      </c>
      <c r="I38" s="70">
        <v>6092.816919983899</v>
      </c>
      <c r="J38" s="70">
        <v>574.8272418961511</v>
      </c>
      <c r="K38" s="70">
        <v>43.32717548583462</v>
      </c>
      <c r="L38" s="70">
        <v>63.76108989237284</v>
      </c>
      <c r="M38" s="70">
        <v>21.166831513435135</v>
      </c>
      <c r="N38" s="50">
        <v>142716.66994803888</v>
      </c>
    </row>
    <row r="39" spans="1:14" s="47" customFormat="1" ht="20.25" customHeight="1">
      <c r="A39" s="4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</row>
    <row r="40" spans="1:14" s="47" customFormat="1" ht="20.25" customHeight="1">
      <c r="A40" s="51" t="s">
        <v>17</v>
      </c>
      <c r="B40" s="52">
        <f aca="true" t="shared" si="1" ref="B40:N40">+MAX(B8:B37)</f>
        <v>3858.6340052456135</v>
      </c>
      <c r="C40" s="52">
        <f t="shared" si="1"/>
        <v>17699.61852113681</v>
      </c>
      <c r="D40" s="52">
        <f t="shared" si="1"/>
        <v>14019.1</v>
      </c>
      <c r="E40" s="52">
        <f t="shared" si="1"/>
        <v>76003.86134453394</v>
      </c>
      <c r="F40" s="52">
        <f t="shared" si="1"/>
        <v>110922</v>
      </c>
      <c r="G40" s="52">
        <f t="shared" si="1"/>
        <v>106384.64408562577</v>
      </c>
      <c r="H40" s="52">
        <f t="shared" si="1"/>
        <v>63374.47584059631</v>
      </c>
      <c r="I40" s="52">
        <f t="shared" si="1"/>
        <v>26434.543607538897</v>
      </c>
      <c r="J40" s="52">
        <f t="shared" si="1"/>
        <v>10704.9</v>
      </c>
      <c r="K40" s="52">
        <f t="shared" si="1"/>
        <v>4680.1</v>
      </c>
      <c r="L40" s="52">
        <f t="shared" si="1"/>
        <v>2297.4908481227117</v>
      </c>
      <c r="M40" s="52">
        <f t="shared" si="1"/>
        <v>6601.07</v>
      </c>
      <c r="N40" s="53">
        <f t="shared" si="1"/>
        <v>260773.51094695122</v>
      </c>
    </row>
    <row r="41" spans="1:14" s="47" customFormat="1" ht="20.25" customHeight="1">
      <c r="A41" s="51" t="s">
        <v>18</v>
      </c>
      <c r="B41" s="52">
        <f aca="true" t="shared" si="2" ref="B41:M41">+AVERAGE(B8:B37)</f>
        <v>430.3902776330354</v>
      </c>
      <c r="C41" s="52">
        <f t="shared" si="2"/>
        <v>4069.122331282125</v>
      </c>
      <c r="D41" s="52">
        <f t="shared" si="2"/>
        <v>3721.551149427964</v>
      </c>
      <c r="E41" s="52">
        <f t="shared" si="2"/>
        <v>7790.855110312398</v>
      </c>
      <c r="F41" s="52">
        <f t="shared" si="2"/>
        <v>17948.97992503545</v>
      </c>
      <c r="G41" s="52">
        <f t="shared" si="2"/>
        <v>32983.27180115643</v>
      </c>
      <c r="H41" s="52">
        <f t="shared" si="2"/>
        <v>11717.512965186497</v>
      </c>
      <c r="I41" s="52">
        <f t="shared" si="2"/>
        <v>7025.5627106454895</v>
      </c>
      <c r="J41" s="52">
        <f t="shared" si="2"/>
        <v>2615.5207354478966</v>
      </c>
      <c r="K41" s="52">
        <f t="shared" si="2"/>
        <v>418.66335573682306</v>
      </c>
      <c r="L41" s="52">
        <f t="shared" si="2"/>
        <v>161.73361428613507</v>
      </c>
      <c r="M41" s="52">
        <f t="shared" si="2"/>
        <v>409.36753424768216</v>
      </c>
      <c r="N41" s="53">
        <f>SUM(B41:M41)</f>
        <v>89292.53151039791</v>
      </c>
    </row>
    <row r="42" spans="1:14" s="47" customFormat="1" ht="20.25" customHeight="1">
      <c r="A42" s="51" t="s">
        <v>19</v>
      </c>
      <c r="B42" s="52">
        <f aca="true" t="shared" si="3" ref="B42:N42">+MIN(B8:B37)</f>
        <v>1.4461719397967814</v>
      </c>
      <c r="C42" s="52">
        <f t="shared" si="3"/>
        <v>52.390437833245684</v>
      </c>
      <c r="D42" s="52">
        <f t="shared" si="3"/>
        <v>14.367281042745708</v>
      </c>
      <c r="E42" s="52">
        <f t="shared" si="3"/>
        <v>3.591510867225237</v>
      </c>
      <c r="F42" s="52">
        <f t="shared" si="3"/>
        <v>120</v>
      </c>
      <c r="G42" s="52">
        <f t="shared" si="3"/>
        <v>301.5145357220292</v>
      </c>
      <c r="H42" s="52">
        <f t="shared" si="3"/>
        <v>31</v>
      </c>
      <c r="I42" s="52">
        <f t="shared" si="3"/>
        <v>3.794368280261775</v>
      </c>
      <c r="J42" s="52">
        <f t="shared" si="3"/>
        <v>0.19131631462628498</v>
      </c>
      <c r="K42" s="52">
        <f t="shared" si="3"/>
        <v>0</v>
      </c>
      <c r="L42" s="52">
        <f t="shared" si="3"/>
        <v>0</v>
      </c>
      <c r="M42" s="52">
        <f t="shared" si="3"/>
        <v>0</v>
      </c>
      <c r="N42" s="53">
        <f t="shared" si="3"/>
        <v>2397.0077094907865</v>
      </c>
    </row>
    <row r="43" spans="1:14" s="47" customFormat="1" ht="20.25" customHeight="1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</row>
    <row r="44" spans="1:14" s="47" customFormat="1" ht="20.25" customHeight="1">
      <c r="A44" s="57"/>
      <c r="B44" s="58" t="s">
        <v>20</v>
      </c>
      <c r="C44" s="59"/>
      <c r="D44" s="59"/>
      <c r="E44" s="71" t="s">
        <v>21</v>
      </c>
      <c r="F44" s="71"/>
      <c r="G44" s="71"/>
      <c r="H44" s="71"/>
      <c r="I44" s="60" t="s">
        <v>22</v>
      </c>
      <c r="J44" s="72">
        <f>N41</f>
        <v>89292.53151039791</v>
      </c>
      <c r="K44" s="72"/>
      <c r="L44" s="60" t="s">
        <v>22</v>
      </c>
      <c r="M44" s="61">
        <f>J44/J45</f>
        <v>46.265560368081815</v>
      </c>
      <c r="N44" s="62" t="s">
        <v>27</v>
      </c>
    </row>
    <row r="45" spans="1:14" s="47" customFormat="1" ht="20.25" customHeight="1">
      <c r="A45" s="57"/>
      <c r="B45" s="59"/>
      <c r="C45" s="59"/>
      <c r="D45" s="59"/>
      <c r="E45" s="59"/>
      <c r="F45" s="71" t="s">
        <v>23</v>
      </c>
      <c r="G45" s="71"/>
      <c r="H45" s="59"/>
      <c r="I45" s="59"/>
      <c r="J45" s="72">
        <f>Q3</f>
        <v>1930</v>
      </c>
      <c r="K45" s="72"/>
      <c r="L45" s="59"/>
      <c r="M45" s="59"/>
      <c r="N45" s="62"/>
    </row>
    <row r="46" spans="1:14" s="47" customFormat="1" ht="20.25" customHeight="1">
      <c r="A46" s="54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56"/>
    </row>
    <row r="47" spans="1:14" ht="22.5" customHeight="1">
      <c r="A47" s="64"/>
      <c r="B47" s="65"/>
      <c r="C47" s="66" t="s">
        <v>32</v>
      </c>
      <c r="D47" s="67"/>
      <c r="E47" s="65"/>
      <c r="F47" s="65"/>
      <c r="G47" s="65"/>
      <c r="H47" s="65"/>
      <c r="I47" s="65"/>
      <c r="J47" s="65"/>
      <c r="K47" s="65"/>
      <c r="L47" s="65"/>
      <c r="M47" s="65"/>
      <c r="N47" s="68"/>
    </row>
    <row r="48" ht="18.75" customHeight="1"/>
    <row r="49" ht="18.75" customHeight="1"/>
    <row r="50" spans="2:14" ht="18.7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ht="18.75" customHeight="1"/>
    <row r="52" spans="2:13" ht="18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</sheetData>
  <sheetProtection/>
  <mergeCells count="6">
    <mergeCell ref="E44:H44"/>
    <mergeCell ref="J44:K44"/>
    <mergeCell ref="F45:G45"/>
    <mergeCell ref="J45:K45"/>
    <mergeCell ref="B22:N22"/>
    <mergeCell ref="L3:N3"/>
  </mergeCells>
  <printOptions/>
  <pageMargins left="0.8661417322834646" right="0" top="0.5118110236220472" bottom="0.1968503937007874" header="0.11811023622047245" footer="0.03937007874015748"/>
  <pageSetup horizontalDpi="300" verticalDpi="300" orientation="portrait" paperSize="9" scale="90" r:id="rId2"/>
  <headerFooter scaleWithDoc="0">
    <oddHeader>&amp;R&amp;"Angsana New,ตัวหนา"&amp;16 6&amp;"EucrosiaUPC,ธรรมดา"&amp;14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7" sqref="Q17"/>
    </sheetView>
  </sheetViews>
  <sheetFormatPr defaultColWidth="9.00390625" defaultRowHeight="20.25"/>
  <cols>
    <col min="1" max="1" width="9.00390625" style="4" customWidth="1"/>
    <col min="2" max="2" width="9.25390625" style="4" bestFit="1" customWidth="1"/>
    <col min="3" max="4" width="9.50390625" style="4" bestFit="1" customWidth="1"/>
    <col min="5" max="5" width="9.375" style="4" bestFit="1" customWidth="1"/>
    <col min="6" max="6" width="10.375" style="4" bestFit="1" customWidth="1"/>
    <col min="7" max="7" width="10.50390625" style="4" bestFit="1" customWidth="1"/>
    <col min="8" max="8" width="10.375" style="4" bestFit="1" customWidth="1"/>
    <col min="9" max="9" width="9.50390625" style="4" bestFit="1" customWidth="1"/>
    <col min="10" max="13" width="9.25390625" style="4" bestFit="1" customWidth="1"/>
    <col min="14" max="14" width="10.375" style="4" bestFit="1" customWidth="1"/>
    <col min="15" max="16384" width="9.00390625" style="4" customWidth="1"/>
  </cols>
  <sheetData>
    <row r="1" spans="1:14" ht="27">
      <c r="A1" s="77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" customFormat="1" ht="26.25" customHeight="1">
      <c r="A2" s="6" t="s">
        <v>30</v>
      </c>
      <c r="C2" s="6"/>
      <c r="D2" s="6"/>
      <c r="E2" s="6"/>
      <c r="F2" s="6"/>
      <c r="G2" s="6"/>
      <c r="H2" s="6"/>
      <c r="I2" s="6"/>
      <c r="J2" s="2"/>
      <c r="L2" s="24" t="s">
        <v>29</v>
      </c>
      <c r="M2" s="7"/>
      <c r="N2" s="8"/>
    </row>
    <row r="3" spans="1:14" s="1" customFormat="1" ht="26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2"/>
      <c r="L3" s="6"/>
      <c r="M3" s="6"/>
      <c r="N3" s="9"/>
    </row>
    <row r="4" spans="1:14" s="1" customFormat="1" ht="23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 t="s">
        <v>1</v>
      </c>
    </row>
    <row r="5" spans="1:14" s="1" customFormat="1" ht="23.25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</row>
    <row r="6" spans="1:14" s="1" customFormat="1" ht="23.25" customHeight="1">
      <c r="A6" s="16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7" t="s">
        <v>26</v>
      </c>
    </row>
    <row r="7" spans="1:14" ht="21.75">
      <c r="A7" s="18">
        <v>2555</v>
      </c>
      <c r="B7" s="19">
        <v>5.7964914973567545</v>
      </c>
      <c r="C7" s="19">
        <v>6494.162083830739</v>
      </c>
      <c r="D7" s="19">
        <v>3908.556103590371</v>
      </c>
      <c r="E7" s="19">
        <v>151.7350707958641</v>
      </c>
      <c r="F7" s="19">
        <v>3583.251136401449</v>
      </c>
      <c r="G7" s="19">
        <v>46859.57353524427</v>
      </c>
      <c r="H7" s="19">
        <v>1214.7503303087458</v>
      </c>
      <c r="I7" s="19">
        <v>917.1097752733864</v>
      </c>
      <c r="J7" s="19">
        <v>14.359461703837697</v>
      </c>
      <c r="K7" s="19">
        <v>0.2572454442997038</v>
      </c>
      <c r="L7" s="19">
        <v>0.2338474071918317</v>
      </c>
      <c r="M7" s="19">
        <v>1.9527020014976109</v>
      </c>
      <c r="N7" s="20">
        <v>63151.73778349902</v>
      </c>
    </row>
    <row r="8" spans="1:14" ht="21.75">
      <c r="A8" s="18">
        <v>2556</v>
      </c>
      <c r="B8" s="19">
        <v>21.77312179290488</v>
      </c>
      <c r="C8" s="19">
        <v>53.49387781149322</v>
      </c>
      <c r="D8" s="19">
        <v>14.367281042745708</v>
      </c>
      <c r="E8" s="19">
        <v>7.064194236431992</v>
      </c>
      <c r="F8" s="19">
        <v>11555.175561472914</v>
      </c>
      <c r="G8" s="19">
        <v>15690.63819150631</v>
      </c>
      <c r="H8" s="19">
        <v>16471.463741367905</v>
      </c>
      <c r="I8" s="19">
        <v>2845.1866260358393</v>
      </c>
      <c r="J8" s="19">
        <v>406.9208243838693</v>
      </c>
      <c r="K8" s="19">
        <v>22.02259199840851</v>
      </c>
      <c r="L8" s="19">
        <v>8.699634794718527</v>
      </c>
      <c r="M8" s="19">
        <v>9.234288501745304</v>
      </c>
      <c r="N8" s="20">
        <v>47106.03993494528</v>
      </c>
    </row>
    <row r="9" spans="1:14" ht="21.75">
      <c r="A9" s="18">
        <v>2557</v>
      </c>
      <c r="B9" s="19">
        <v>27.514269625713645</v>
      </c>
      <c r="C9" s="19">
        <v>164.6765954421855</v>
      </c>
      <c r="D9" s="19">
        <v>1683.806522071662</v>
      </c>
      <c r="E9" s="19">
        <v>5731.506112115309</v>
      </c>
      <c r="F9" s="19">
        <v>8694.62807881509</v>
      </c>
      <c r="G9" s="19">
        <v>14575.035351826162</v>
      </c>
      <c r="H9" s="19">
        <v>546.8472879699386</v>
      </c>
      <c r="I9" s="19">
        <v>606.4688246113107</v>
      </c>
      <c r="J9" s="19">
        <v>8.305180162806657</v>
      </c>
      <c r="K9" s="19">
        <v>1.3896836172364728</v>
      </c>
      <c r="L9" s="19">
        <v>0.6624253557718391</v>
      </c>
      <c r="M9" s="19">
        <v>0.4811858083497268</v>
      </c>
      <c r="N9" s="20">
        <v>32041.321517421533</v>
      </c>
    </row>
    <row r="10" spans="1:14" ht="21.75">
      <c r="A10" s="18">
        <v>2558</v>
      </c>
      <c r="B10" s="19">
        <v>13.44794851218748</v>
      </c>
      <c r="C10" s="19">
        <v>315.8094777825409</v>
      </c>
      <c r="D10" s="19">
        <v>43.500923079049606</v>
      </c>
      <c r="E10" s="19">
        <v>168.71425272638209</v>
      </c>
      <c r="F10" s="19">
        <v>970.0554379486055</v>
      </c>
      <c r="G10" s="19">
        <v>301.5145357220292</v>
      </c>
      <c r="H10" s="19">
        <v>170.27848317649494</v>
      </c>
      <c r="I10" s="19">
        <v>170.09598014451467</v>
      </c>
      <c r="J10" s="19">
        <v>109.43598387433033</v>
      </c>
      <c r="K10" s="19">
        <v>53.023574695107065</v>
      </c>
      <c r="L10" s="19">
        <v>42.50604803150913</v>
      </c>
      <c r="M10" s="19">
        <v>38.62506379803567</v>
      </c>
      <c r="N10" s="20">
        <v>2397.0077094907865</v>
      </c>
    </row>
    <row r="11" spans="1:14" ht="21.75">
      <c r="A11" s="18">
        <v>2559</v>
      </c>
      <c r="B11" s="19">
        <v>110.82622426315771</v>
      </c>
      <c r="C11" s="19">
        <v>170.85128089107587</v>
      </c>
      <c r="D11" s="19">
        <v>2684.5371010283793</v>
      </c>
      <c r="E11" s="19">
        <v>14127.64149356768</v>
      </c>
      <c r="F11" s="19">
        <v>15765.445728079778</v>
      </c>
      <c r="G11" s="19">
        <v>18810.679259815166</v>
      </c>
      <c r="H11" s="19">
        <v>1409.8876085220136</v>
      </c>
      <c r="I11" s="19">
        <v>22528.841832041286</v>
      </c>
      <c r="J11" s="19">
        <v>319.50731544712943</v>
      </c>
      <c r="K11" s="19">
        <v>108.03481201192473</v>
      </c>
      <c r="L11" s="19">
        <v>43.32308432390365</v>
      </c>
      <c r="M11" s="19">
        <v>46.13017085900739</v>
      </c>
      <c r="N11" s="20">
        <v>76125.7059108505</v>
      </c>
    </row>
    <row r="12" spans="1:14" ht="21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.75">
      <c r="A13" s="21" t="s">
        <v>18</v>
      </c>
      <c r="B13" s="22">
        <f>AVERAGE(B7:B11)</f>
        <v>35.8716111382641</v>
      </c>
      <c r="C13" s="22">
        <f aca="true" t="shared" si="0" ref="C13:M13">AVERAGE(C7:C11)</f>
        <v>1439.7986631516067</v>
      </c>
      <c r="D13" s="22">
        <f t="shared" si="0"/>
        <v>1666.9535861624415</v>
      </c>
      <c r="E13" s="22">
        <f t="shared" si="0"/>
        <v>4037.3322246883336</v>
      </c>
      <c r="F13" s="22">
        <f t="shared" si="0"/>
        <v>8113.711188543568</v>
      </c>
      <c r="G13" s="22">
        <f t="shared" si="0"/>
        <v>19247.488174822785</v>
      </c>
      <c r="H13" s="22">
        <f t="shared" si="0"/>
        <v>3962.6454902690202</v>
      </c>
      <c r="I13" s="22">
        <f t="shared" si="0"/>
        <v>5413.540607621268</v>
      </c>
      <c r="J13" s="22">
        <f t="shared" si="0"/>
        <v>171.7057531143947</v>
      </c>
      <c r="K13" s="22">
        <f t="shared" si="0"/>
        <v>36.9455815533953</v>
      </c>
      <c r="L13" s="22">
        <f t="shared" si="0"/>
        <v>19.085007982618997</v>
      </c>
      <c r="M13" s="22">
        <f t="shared" si="0"/>
        <v>19.284682193727143</v>
      </c>
      <c r="N13" s="23">
        <f>SUM(B13:M13)</f>
        <v>44164.36257124143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Admin_TK</cp:lastModifiedBy>
  <cp:lastPrinted>2023-06-01T03:46:24Z</cp:lastPrinted>
  <dcterms:created xsi:type="dcterms:W3CDTF">1997-10-01T06:13:01Z</dcterms:created>
  <dcterms:modified xsi:type="dcterms:W3CDTF">2023-06-01T03:47:09Z</dcterms:modified>
  <cp:category/>
  <cp:version/>
  <cp:contentType/>
  <cp:contentStatus/>
</cp:coreProperties>
</file>