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<sst xmlns="http://schemas.openxmlformats.org/spreadsheetml/2006/main" count="678" uniqueCount="210">
  <si>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</si>
  <si>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</si>
  <si>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</si>
  <si>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</si>
  <si>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</si>
  <si>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</si>
  <si>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</si>
  <si>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</si>
  <si>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</si>
  <si>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</si>
  <si>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</si>
  <si>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</si>
  <si>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</si>
  <si>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</si>
  <si>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</si>
  <si>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</si>
  <si>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</si>
  <si>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</si>
  <si>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</si>
  <si>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</si>
  <si>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</si>
  <si>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</si>
  <si>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</si>
  <si>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</si>
  <si>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</si>
  <si>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</si>
  <si>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</si>
  <si>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</si>
  <si>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</si>
  <si>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</si>
  <si>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</si>
  <si>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</si>
  <si>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</si>
  <si>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</si>
  <si>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</si>
  <si>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</si>
  <si>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</si>
  <si>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</si>
  <si>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</si>
  <si>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</si>
  <si>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</si>
  <si>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</si>
  <si>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</si>
  <si>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</si>
  <si>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</si>
  <si>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</si>
  <si>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</si>
  <si>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</si>
  <si>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</si>
  <si>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</si>
  <si>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</si>
  <si>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</si>
  <si>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</si>
  <si>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</si>
  <si>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</si>
  <si>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</si>
  <si>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</si>
  <si>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</si>
  <si>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</si>
  <si>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</si>
  <si>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</si>
  <si>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</si>
  <si>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</si>
  <si>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</si>
  <si>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</si>
  <si>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</si>
  <si>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</si>
  <si>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</si>
  <si>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</si>
  <si>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</si>
  <si>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</si>
  <si>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</si>
  <si>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</si>
  <si>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</si>
  <si>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</si>
  <si>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</si>
  <si>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</si>
  <si>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</si>
  <si>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</si>
  <si>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</si>
  <si>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</si>
  <si>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</si>
  <si>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r>
      <t>Drainage Area  539 Km.</t>
    </r>
    <r>
      <rPr>
        <vertAlign val="superscript"/>
        <sz val="14"/>
        <rFont val="DilleniaUPC"/>
        <family val="1"/>
      </rPr>
      <t>2</t>
    </r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</si>
  <si>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</si>
  <si>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</si>
  <si>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</si>
  <si>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</si>
  <si>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</si>
  <si>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</si>
  <si>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</si>
  <si>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</si>
  <si>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</si>
  <si>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</si>
  <si>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</si>
  <si>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</si>
  <si>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</si>
  <si>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</si>
  <si>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</si>
  <si>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</si>
  <si>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</si>
  <si>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</si>
  <si>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</si>
  <si>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</si>
  <si>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</si>
  <si>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</si>
  <si>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</si>
  <si>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</si>
  <si>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</si>
  <si>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</si>
  <si>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</si>
  <si>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</si>
  <si>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</si>
  <si>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</si>
  <si>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</si>
  <si>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</si>
  <si>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</si>
  <si>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</si>
  <si>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</si>
  <si>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</si>
  <si>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</si>
  <si>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</si>
  <si>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</si>
  <si>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</si>
  <si>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</si>
  <si>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</si>
  <si>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</si>
  <si>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</si>
  <si>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</si>
  <si>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</si>
  <si>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</si>
  <si>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</si>
  <si>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</si>
  <si>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</si>
  <si>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</si>
  <si>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</si>
  <si>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</si>
  <si>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</si>
  <si>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</si>
  <si>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</si>
  <si>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</si>
  <si>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</si>
  <si>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</si>
  <si>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</si>
  <si>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</si>
  <si>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</si>
  <si>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</si>
  <si>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</si>
  <si>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</si>
  <si>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</si>
  <si>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</si>
  <si>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</si>
  <si>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</si>
  <si>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</si>
  <si>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</si>
  <si>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</si>
  <si>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</si>
  <si>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</si>
  <si>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</si>
  <si>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</si>
  <si>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</si>
  <si>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</si>
  <si>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</si>
  <si>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</si>
  <si>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</si>
  <si>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</si>
  <si>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</si>
  <si>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</si>
  <si>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</si>
  <si>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</si>
  <si>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</si>
  <si>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</si>
  <si>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</si>
  <si>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</si>
  <si>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</si>
  <si>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</si>
  <si>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</si>
  <si>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</si>
  <si>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</si>
  <si>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</si>
  <si>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</si>
  <si>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</si>
  <si>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</si>
  <si>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</si>
  <si>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</si>
  <si>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</si>
  <si>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</si>
  <si>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</si>
  <si>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</si>
  <si>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</si>
  <si>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</si>
  <si>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</si>
  <si>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</si>
  <si>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</si>
  <si>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</si>
  <si>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</si>
  <si>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</si>
  <si>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</si>
  <si>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</si>
  <si>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</si>
  <si>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</si>
  <si>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</si>
  <si>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</si>
  <si>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</si>
  <si>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</si>
  <si>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r>
      <t>Drainage Area.......539..............Km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</si>
  <si>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85-88</t>
  </si>
  <si>
    <t>85-89</t>
  </si>
  <si>
    <t>เม.ยน้ำไม่ใหล</t>
  </si>
  <si>
    <t>85.  0204</t>
  </si>
  <si>
    <t>Station  P.56a  Water year 2017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</si>
</sst>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.3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192" fontId="4" fillId="0" borderId="0" xfId="60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6" xfId="61" applyNumberFormat="1" applyFont="1" applyFill="1" applyBorder="1" applyAlignment="1" applyProtection="1">
      <alignment horizontal="center" vertical="center" shrinkToFit="1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 wrapText="1"/>
      <protection/>
    </xf>
    <xf numFmtId="2" fontId="10" fillId="0" borderId="17" xfId="61" applyNumberFormat="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 quotePrefix="1">
      <alignment horizontal="center" vertical="center"/>
      <protection/>
    </xf>
    <xf numFmtId="2" fontId="10" fillId="33" borderId="16" xfId="61" applyNumberFormat="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198" fontId="10" fillId="33" borderId="16" xfId="61" applyNumberFormat="1" applyFont="1" applyFill="1" applyBorder="1" applyAlignment="1" applyProtection="1" quotePrefix="1">
      <alignment horizontal="center" vertical="center"/>
      <protection/>
    </xf>
    <xf numFmtId="192" fontId="10" fillId="33" borderId="16" xfId="61" applyNumberFormat="1" applyFont="1" applyFill="1" applyBorder="1" applyAlignment="1" applyProtection="1" quotePrefix="1">
      <alignment horizontal="center" vertical="center"/>
      <protection/>
    </xf>
    <xf numFmtId="194" fontId="10" fillId="33" borderId="16" xfId="61" applyNumberFormat="1" applyFont="1" applyFill="1" applyBorder="1" applyAlignment="1" applyProtection="1" quotePrefix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Border="1" applyAlignment="1">
      <alignment horizontal="right"/>
      <protection/>
    </xf>
    <xf numFmtId="191" fontId="4" fillId="0" borderId="0" xfId="60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60" applyFont="1" applyBorder="1" applyAlignment="1">
      <alignment horizontal="center"/>
      <protection/>
    </xf>
    <xf numFmtId="191" fontId="4" fillId="0" borderId="14" xfId="60" applyNumberFormat="1" applyFont="1" applyFill="1" applyBorder="1">
      <alignment/>
      <protection/>
    </xf>
    <xf numFmtId="191" fontId="4" fillId="0" borderId="14" xfId="60" applyNumberFormat="1" applyFont="1" applyFill="1" applyBorder="1" applyAlignment="1">
      <alignment horizontal="right"/>
      <protection/>
    </xf>
    <xf numFmtId="191" fontId="4" fillId="0" borderId="14" xfId="60" applyNumberFormat="1" applyFont="1" applyBorder="1" applyAlignment="1">
      <alignment horizontal="right"/>
      <protection/>
    </xf>
    <xf numFmtId="191" fontId="4" fillId="0" borderId="14" xfId="60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60" applyNumberFormat="1" applyFont="1" applyBorder="1">
      <alignment/>
      <protection/>
    </xf>
    <xf numFmtId="191" fontId="4" fillId="0" borderId="15" xfId="60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60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60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9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61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60" applyNumberFormat="1" applyFont="1" applyBorder="1" applyAlignment="1" quotePrefix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14" xfId="60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62" applyNumberFormat="1" applyFont="1" applyBorder="1" applyAlignment="1">
      <alignment horizontal="center"/>
      <protection/>
    </xf>
    <xf numFmtId="0" fontId="0" fillId="0" borderId="34" xfId="62" applyBorder="1" applyAlignment="1">
      <alignment horizontal="center"/>
      <protection/>
    </xf>
    <xf numFmtId="203" fontId="0" fillId="0" borderId="34" xfId="62" applyNumberFormat="1" applyBorder="1">
      <alignment/>
      <protection/>
    </xf>
    <xf numFmtId="192" fontId="0" fillId="34" borderId="34" xfId="62" applyNumberFormat="1" applyFill="1" applyBorder="1">
      <alignment/>
      <protection/>
    </xf>
    <xf numFmtId="2" fontId="0" fillId="0" borderId="34" xfId="62" applyNumberFormat="1" applyBorder="1">
      <alignment/>
      <protection/>
    </xf>
    <xf numFmtId="2" fontId="0" fillId="0" borderId="42" xfId="62" applyNumberFormat="1" applyBorder="1">
      <alignment/>
      <protection/>
    </xf>
    <xf numFmtId="203" fontId="0" fillId="0" borderId="34" xfId="62" applyNumberFormat="1" applyBorder="1" applyAlignment="1">
      <alignment horizontal="right"/>
      <protection/>
    </xf>
    <xf numFmtId="2" fontId="0" fillId="0" borderId="17" xfId="62" applyNumberFormat="1" applyBorder="1">
      <alignment/>
      <protection/>
    </xf>
    <xf numFmtId="0" fontId="24" fillId="0" borderId="16" xfId="62" applyFont="1" applyBorder="1" applyAlignment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24" fillId="34" borderId="43" xfId="62" applyFont="1" applyFill="1" applyBorder="1" applyAlignment="1">
      <alignment horizontal="center"/>
      <protection/>
    </xf>
    <xf numFmtId="0" fontId="24" fillId="0" borderId="44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17" xfId="62" applyFont="1" applyBorder="1" applyAlignment="1">
      <alignment horizontal="center"/>
      <protection/>
    </xf>
    <xf numFmtId="0" fontId="24" fillId="34" borderId="45" xfId="62" applyFont="1" applyFill="1" applyBorder="1">
      <alignment/>
      <protection/>
    </xf>
    <xf numFmtId="209" fontId="24" fillId="0" borderId="16" xfId="62" applyNumberFormat="1" applyFont="1" applyBorder="1" applyAlignment="1">
      <alignment horizontal="center"/>
      <protection/>
    </xf>
    <xf numFmtId="209" fontId="24" fillId="0" borderId="44" xfId="62" applyNumberFormat="1" applyFont="1" applyBorder="1" applyAlignment="1">
      <alignment horizontal="center"/>
      <protection/>
    </xf>
    <xf numFmtId="209" fontId="24" fillId="0" borderId="44" xfId="62" applyNumberFormat="1" applyFont="1" applyBorder="1">
      <alignment/>
      <protection/>
    </xf>
    <xf numFmtId="209" fontId="24" fillId="0" borderId="17" xfId="62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62" applyNumberFormat="1" applyFont="1" applyBorder="1" applyAlignment="1">
      <alignment horizontal="center"/>
      <protection/>
    </xf>
    <xf numFmtId="203" fontId="24" fillId="0" borderId="0" xfId="62" applyNumberFormat="1" applyFont="1" applyBorder="1" applyAlignment="1">
      <alignment horizontal="center"/>
      <protection/>
    </xf>
    <xf numFmtId="203" fontId="24" fillId="0" borderId="45" xfId="62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62" applyNumberFormat="1" applyFont="1" applyBorder="1" applyAlignment="1">
      <alignment horizontal="center"/>
      <protection/>
    </xf>
    <xf numFmtId="203" fontId="24" fillId="0" borderId="44" xfId="62" applyNumberFormat="1" applyFont="1" applyBorder="1" applyAlignment="1">
      <alignment horizontal="center"/>
      <protection/>
    </xf>
    <xf numFmtId="203" fontId="24" fillId="0" borderId="17" xfId="62" applyNumberFormat="1" applyFont="1" applyBorder="1" applyAlignment="1">
      <alignment horizontal="center"/>
      <protection/>
    </xf>
    <xf numFmtId="2" fontId="24" fillId="0" borderId="46" xfId="62" applyNumberFormat="1" applyFont="1" applyBorder="1" applyAlignment="1">
      <alignment horizontal="center"/>
      <protection/>
    </xf>
    <xf numFmtId="2" fontId="24" fillId="0" borderId="16" xfId="62" applyNumberFormat="1" applyFont="1" applyBorder="1" applyAlignment="1">
      <alignment horizontal="center"/>
      <protection/>
    </xf>
    <xf numFmtId="2" fontId="24" fillId="0" borderId="47" xfId="62" applyNumberFormat="1" applyFont="1" applyBorder="1" applyAlignment="1">
      <alignment horizontal="center"/>
      <protection/>
    </xf>
    <xf numFmtId="2" fontId="24" fillId="0" borderId="44" xfId="62" applyNumberFormat="1" applyFont="1" applyBorder="1" applyAlignment="1">
      <alignment horizontal="center"/>
      <protection/>
    </xf>
    <xf numFmtId="2" fontId="24" fillId="0" borderId="47" xfId="62" applyNumberFormat="1" applyFont="1" applyBorder="1">
      <alignment/>
      <protection/>
    </xf>
    <xf numFmtId="2" fontId="24" fillId="0" borderId="44" xfId="62" applyNumberFormat="1" applyFont="1" applyBorder="1">
      <alignment/>
      <protection/>
    </xf>
    <xf numFmtId="2" fontId="24" fillId="0" borderId="48" xfId="62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61" applyFont="1" applyBorder="1">
      <alignment/>
      <protection/>
    </xf>
    <xf numFmtId="191" fontId="10" fillId="0" borderId="0" xfId="59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1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60" applyNumberFormat="1" applyFont="1" applyBorder="1" applyAlignment="1">
      <alignment horizontal="center"/>
      <protection/>
    </xf>
    <xf numFmtId="208" fontId="4" fillId="0" borderId="14" xfId="60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62" applyNumberFormat="1" applyFont="1" applyBorder="1">
      <alignment/>
      <protection/>
    </xf>
    <xf numFmtId="192" fontId="0" fillId="34" borderId="34" xfId="62" applyNumberFormat="1" applyFont="1" applyFill="1" applyBorder="1">
      <alignment/>
      <protection/>
    </xf>
    <xf numFmtId="2" fontId="0" fillId="0" borderId="34" xfId="62" applyNumberFormat="1" applyFont="1" applyBorder="1">
      <alignment/>
      <protection/>
    </xf>
    <xf numFmtId="0" fontId="0" fillId="0" borderId="34" xfId="62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2" applyNumberFormat="1" applyFont="1" applyBorder="1">
      <alignment/>
      <protection/>
    </xf>
    <xf numFmtId="192" fontId="0" fillId="34" borderId="52" xfId="62" applyNumberFormat="1" applyFont="1" applyFill="1" applyBorder="1">
      <alignment/>
      <protection/>
    </xf>
    <xf numFmtId="2" fontId="0" fillId="0" borderId="52" xfId="62" applyNumberFormat="1" applyFont="1" applyBorder="1">
      <alignment/>
      <protection/>
    </xf>
    <xf numFmtId="0" fontId="0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2" applyNumberFormat="1" applyFont="1" applyBorder="1">
      <alignment/>
      <protection/>
    </xf>
    <xf numFmtId="192" fontId="0" fillId="34" borderId="17" xfId="62" applyNumberFormat="1" applyFont="1" applyFill="1" applyBorder="1">
      <alignment/>
      <protection/>
    </xf>
    <xf numFmtId="2" fontId="0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2" applyNumberFormat="1" applyFont="1" applyBorder="1">
      <alignment/>
      <protection/>
    </xf>
    <xf numFmtId="192" fontId="0" fillId="34" borderId="53" xfId="62" applyNumberFormat="1" applyFont="1" applyFill="1" applyBorder="1">
      <alignment/>
      <protection/>
    </xf>
    <xf numFmtId="2" fontId="0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2" applyNumberFormat="1" applyFont="1" applyBorder="1">
      <alignment/>
      <protection/>
    </xf>
    <xf numFmtId="192" fontId="0" fillId="34" borderId="55" xfId="62" applyNumberFormat="1" applyFont="1" applyFill="1" applyBorder="1">
      <alignment/>
      <protection/>
    </xf>
    <xf numFmtId="2" fontId="0" fillId="0" borderId="55" xfId="62" applyNumberFormat="1" applyFont="1" applyBorder="1">
      <alignment/>
      <protection/>
    </xf>
    <xf numFmtId="2" fontId="0" fillId="0" borderId="55" xfId="0" applyNumberFormat="1" applyBorder="1" applyAlignment="1">
      <alignment/>
    </xf>
    <xf numFmtId="0" fontId="10" fillId="33" borderId="0" xfId="61" applyFont="1" applyFill="1" applyBorder="1" applyAlignment="1">
      <alignment horizontal="right" vertical="center"/>
      <protection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24" fillId="35" borderId="42" xfId="62" applyFont="1" applyFill="1" applyBorder="1" applyAlignment="1">
      <alignment horizontal="center"/>
      <protection/>
    </xf>
    <xf numFmtId="0" fontId="24" fillId="35" borderId="56" xfId="62" applyFont="1" applyFill="1" applyBorder="1" applyAlignment="1">
      <alignment horizontal="center"/>
      <protection/>
    </xf>
    <xf numFmtId="0" fontId="24" fillId="35" borderId="57" xfId="62" applyFont="1" applyFill="1" applyBorder="1" applyAlignment="1">
      <alignment horizontal="center"/>
      <protection/>
    </xf>
    <xf numFmtId="2" fontId="9" fillId="0" borderId="42" xfId="61" applyNumberFormat="1" applyFont="1" applyFill="1" applyBorder="1" applyAlignment="1" applyProtection="1">
      <alignment horizontal="center"/>
      <protection/>
    </xf>
    <xf numFmtId="2" fontId="9" fillId="0" borderId="56" xfId="61" applyNumberFormat="1" applyFont="1" applyFill="1" applyBorder="1" applyAlignment="1" applyProtection="1">
      <alignment horizontal="center"/>
      <protection/>
    </xf>
    <xf numFmtId="2" fontId="9" fillId="0" borderId="57" xfId="61" applyNumberFormat="1" applyFont="1" applyFill="1" applyBorder="1" applyAlignment="1" applyProtection="1">
      <alignment horizontal="center"/>
      <protection/>
    </xf>
    <xf numFmtId="2" fontId="10" fillId="0" borderId="34" xfId="61" applyNumberFormat="1" applyFont="1" applyFill="1" applyBorder="1" applyAlignment="1" applyProtection="1">
      <alignment horizontal="center"/>
      <protection/>
    </xf>
    <xf numFmtId="192" fontId="10" fillId="0" borderId="34" xfId="61" applyNumberFormat="1" applyFont="1" applyFill="1" applyBorder="1" applyAlignment="1" applyProtection="1">
      <alignment horizontal="center"/>
      <protection/>
    </xf>
    <xf numFmtId="194" fontId="10" fillId="0" borderId="34" xfId="61" applyNumberFormat="1" applyFont="1" applyFill="1" applyBorder="1" applyAlignment="1" applyProtection="1">
      <alignment horizontal="center"/>
      <protection/>
    </xf>
    <xf numFmtId="0" fontId="10" fillId="0" borderId="34" xfId="61" applyFont="1" applyFill="1" applyBorder="1" applyAlignment="1" applyProtection="1">
      <alignment horizontal="center" vertical="center"/>
      <protection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0" fillId="0" borderId="34" xfId="61" applyFont="1" applyFill="1" applyBorder="1" applyAlignment="1" applyProtection="1">
      <alignment horizontal="center" vertical="center" textRotation="90"/>
      <protection/>
    </xf>
    <xf numFmtId="2" fontId="10" fillId="0" borderId="34" xfId="61" applyNumberFormat="1" applyFont="1" applyFill="1" applyBorder="1" applyAlignment="1" applyProtection="1">
      <alignment horizontal="left"/>
      <protection/>
    </xf>
    <xf numFmtId="192" fontId="10" fillId="0" borderId="34" xfId="61" applyNumberFormat="1" applyFont="1" applyFill="1" applyBorder="1" applyAlignment="1" applyProtection="1">
      <alignment/>
      <protection/>
    </xf>
    <xf numFmtId="192" fontId="10" fillId="0" borderId="34" xfId="61" applyNumberFormat="1" applyFont="1" applyFill="1" applyBorder="1" applyProtection="1">
      <alignment/>
      <protection/>
    </xf>
    <xf numFmtId="194" fontId="10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4" fontId="10" fillId="0" borderId="34" xfId="61" applyNumberFormat="1" applyFont="1" applyFill="1" applyBorder="1" applyAlignment="1" applyProtection="1">
      <alignment horizontal="center" vertical="center"/>
      <protection/>
    </xf>
    <xf numFmtId="4" fontId="10" fillId="0" borderId="34" xfId="61" applyNumberFormat="1" applyFont="1" applyFill="1" applyBorder="1" applyAlignment="1" applyProtection="1">
      <alignment horizontal="center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56A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1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DATA!$D$483:$D$513</c:f>
              <c:numCache>
                <c:ptCount val="31"/>
                <c:pt idx="0">
                  <c:v>1.773</c:v>
                </c:pt>
                <c:pt idx="1">
                  <c:v>1.401</c:v>
                </c:pt>
                <c:pt idx="2">
                  <c:v>1.07</c:v>
                </c:pt>
                <c:pt idx="3">
                  <c:v>0.996</c:v>
                </c:pt>
                <c:pt idx="4">
                  <c:v>0.852</c:v>
                </c:pt>
                <c:pt idx="5">
                  <c:v>2.265</c:v>
                </c:pt>
                <c:pt idx="6">
                  <c:v>5.699</c:v>
                </c:pt>
                <c:pt idx="7">
                  <c:v>57.083</c:v>
                </c:pt>
                <c:pt idx="8">
                  <c:v>1.419</c:v>
                </c:pt>
                <c:pt idx="9">
                  <c:v>1.972</c:v>
                </c:pt>
                <c:pt idx="10">
                  <c:v>2.888</c:v>
                </c:pt>
                <c:pt idx="11">
                  <c:v>6.116</c:v>
                </c:pt>
                <c:pt idx="12">
                  <c:v>18.644</c:v>
                </c:pt>
                <c:pt idx="13">
                  <c:v>10.763</c:v>
                </c:pt>
                <c:pt idx="14">
                  <c:v>6.116</c:v>
                </c:pt>
                <c:pt idx="15">
                  <c:v>18.644</c:v>
                </c:pt>
                <c:pt idx="16">
                  <c:v>9.433</c:v>
                </c:pt>
                <c:pt idx="17">
                  <c:v>7.403</c:v>
                </c:pt>
                <c:pt idx="18">
                  <c:v>6.187</c:v>
                </c:pt>
                <c:pt idx="19">
                  <c:v>6.742</c:v>
                </c:pt>
                <c:pt idx="20">
                  <c:v>2.888</c:v>
                </c:pt>
                <c:pt idx="21">
                  <c:v>1.505</c:v>
                </c:pt>
                <c:pt idx="22">
                  <c:v>0.693</c:v>
                </c:pt>
                <c:pt idx="23">
                  <c:v>2.807</c:v>
                </c:pt>
                <c:pt idx="24">
                  <c:v>2.343</c:v>
                </c:pt>
                <c:pt idx="25">
                  <c:v>2.301</c:v>
                </c:pt>
                <c:pt idx="26">
                  <c:v>2.44</c:v>
                </c:pt>
                <c:pt idx="27">
                  <c:v>2.286</c:v>
                </c:pt>
                <c:pt idx="28">
                  <c:v>2.13</c:v>
                </c:pt>
                <c:pt idx="29">
                  <c:v>0.173</c:v>
                </c:pt>
                <c:pt idx="30">
                  <c:v>0.16</c:v>
                </c:pt>
              </c:numCache>
            </c:numRef>
          </c:xVal>
          <c:yVal>
            <c:numRef>
              <c:f>DATA!$G$483:$G$513</c:f>
              <c:numCache>
                <c:ptCount val="31"/>
                <c:pt idx="0">
                  <c:v>8.566464642912</c:v>
                </c:pt>
                <c:pt idx="1">
                  <c:v>7.351996810752</c:v>
                </c:pt>
                <c:pt idx="2">
                  <c:v>35.21448262368</c:v>
                </c:pt>
                <c:pt idx="3">
                  <c:v>35.685825129216</c:v>
                </c:pt>
                <c:pt idx="4">
                  <c:v>33.407902158336</c:v>
                </c:pt>
                <c:pt idx="5">
                  <c:v>35.88484270896001</c:v>
                </c:pt>
                <c:pt idx="6">
                  <c:v>64.886164557696</c:v>
                </c:pt>
                <c:pt idx="7">
                  <c:v>3673.5749342622726</c:v>
                </c:pt>
                <c:pt idx="8">
                  <c:v>7.73242365456</c:v>
                </c:pt>
                <c:pt idx="9">
                  <c:v>12.951194370048</c:v>
                </c:pt>
                <c:pt idx="10">
                  <c:v>16.735987632384003</c:v>
                </c:pt>
                <c:pt idx="11">
                  <c:v>39.743111954304</c:v>
                </c:pt>
                <c:pt idx="12">
                  <c:v>235.68150424780796</c:v>
                </c:pt>
                <c:pt idx="13">
                  <c:v>81.67168914220801</c:v>
                </c:pt>
                <c:pt idx="14">
                  <c:v>61.779689364095994</c:v>
                </c:pt>
                <c:pt idx="15">
                  <c:v>200.836471418496</c:v>
                </c:pt>
                <c:pt idx="16">
                  <c:v>56.812548076128</c:v>
                </c:pt>
                <c:pt idx="17">
                  <c:v>54.444132588383994</c:v>
                </c:pt>
                <c:pt idx="18">
                  <c:v>44.80061383180801</c:v>
                </c:pt>
                <c:pt idx="19">
                  <c:v>58.13577626112</c:v>
                </c:pt>
                <c:pt idx="20">
                  <c:v>16.508968098048</c:v>
                </c:pt>
                <c:pt idx="21">
                  <c:v>7.726028990400001</c:v>
                </c:pt>
                <c:pt idx="22">
                  <c:v>4.7682743169599995</c:v>
                </c:pt>
                <c:pt idx="23">
                  <c:v>28.121600205216</c:v>
                </c:pt>
                <c:pt idx="24">
                  <c:v>17.04119082336</c:v>
                </c:pt>
                <c:pt idx="25">
                  <c:v>11.800687998528002</c:v>
                </c:pt>
                <c:pt idx="26">
                  <c:v>8.261695630080002</c:v>
                </c:pt>
                <c:pt idx="27">
                  <c:v>7.708408239744001</c:v>
                </c:pt>
                <c:pt idx="28">
                  <c:v>7.59786908544</c:v>
                </c:pt>
                <c:pt idx="29">
                  <c:v>0.6801168320639999</c:v>
                </c:pt>
                <c:pt idx="30">
                  <c:v>0.6904970035200001</c:v>
                </c:pt>
              </c:numCache>
            </c:numRef>
          </c:yVal>
          <c:smooth val="0"/>
        </c:ser>
        <c:axId val="52639781"/>
        <c:axId val="47677502"/>
      </c:scatterChart>
      <c:valAx>
        <c:axId val="5263978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677502"/>
        <c:crossesAt val="0.01"/>
        <c:crossBetween val="midCat"/>
        <c:dispUnits/>
      </c:valAx>
      <c:valAx>
        <c:axId val="4767750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63978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075"/>
          <c:w val="0.76175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2000 - 2017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DATA!$D$9:$D$513</c:f>
              <c:numCache>
                <c:ptCount val="505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</c:numCache>
            </c:numRef>
          </c:xVal>
          <c:yVal>
            <c:numRef>
              <c:f>DATA!$G$9:$G$513</c:f>
              <c:numCache>
                <c:ptCount val="505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</c:numCache>
            </c:numRef>
          </c:yVal>
          <c:smooth val="0"/>
        </c:ser>
        <c:axId val="33263055"/>
        <c:axId val="16945944"/>
      </c:scatterChart>
      <c:valAx>
        <c:axId val="3326305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945944"/>
        <c:crossesAt val="0.01"/>
        <c:crossBetween val="midCat"/>
        <c:dispUnits/>
      </c:valAx>
      <c:valAx>
        <c:axId val="16945944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26305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1"/>
          <c:y val="0.27375"/>
          <c:w val="0.157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P.56a  Nam Mae Ngat  A.Phrao  Chiangmai   Year 2017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26394713"/>
        <c:axId val="28103634"/>
      </c:lineChart>
      <c:dateAx>
        <c:axId val="263947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103634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103634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4713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83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DATA!$D$483:$D$513</c:f>
              <c:numCache>
                <c:ptCount val="31"/>
                <c:pt idx="0">
                  <c:v>1.773</c:v>
                </c:pt>
                <c:pt idx="1">
                  <c:v>1.401</c:v>
                </c:pt>
                <c:pt idx="2">
                  <c:v>1.07</c:v>
                </c:pt>
                <c:pt idx="3">
                  <c:v>0.996</c:v>
                </c:pt>
                <c:pt idx="4">
                  <c:v>0.852</c:v>
                </c:pt>
                <c:pt idx="5">
                  <c:v>2.265</c:v>
                </c:pt>
                <c:pt idx="6">
                  <c:v>5.699</c:v>
                </c:pt>
                <c:pt idx="7">
                  <c:v>57.083</c:v>
                </c:pt>
                <c:pt idx="8">
                  <c:v>1.419</c:v>
                </c:pt>
                <c:pt idx="9">
                  <c:v>1.972</c:v>
                </c:pt>
                <c:pt idx="10">
                  <c:v>2.888</c:v>
                </c:pt>
                <c:pt idx="11">
                  <c:v>6.116</c:v>
                </c:pt>
                <c:pt idx="12">
                  <c:v>18.644</c:v>
                </c:pt>
                <c:pt idx="13">
                  <c:v>10.763</c:v>
                </c:pt>
                <c:pt idx="14">
                  <c:v>6.116</c:v>
                </c:pt>
                <c:pt idx="15">
                  <c:v>18.644</c:v>
                </c:pt>
                <c:pt idx="16">
                  <c:v>9.433</c:v>
                </c:pt>
                <c:pt idx="17">
                  <c:v>7.403</c:v>
                </c:pt>
                <c:pt idx="18">
                  <c:v>6.187</c:v>
                </c:pt>
                <c:pt idx="19">
                  <c:v>6.742</c:v>
                </c:pt>
                <c:pt idx="20">
                  <c:v>2.888</c:v>
                </c:pt>
                <c:pt idx="21">
                  <c:v>1.505</c:v>
                </c:pt>
                <c:pt idx="22">
                  <c:v>0.693</c:v>
                </c:pt>
                <c:pt idx="23">
                  <c:v>2.807</c:v>
                </c:pt>
                <c:pt idx="24">
                  <c:v>2.343</c:v>
                </c:pt>
                <c:pt idx="25">
                  <c:v>2.301</c:v>
                </c:pt>
                <c:pt idx="26">
                  <c:v>2.44</c:v>
                </c:pt>
                <c:pt idx="27">
                  <c:v>2.286</c:v>
                </c:pt>
                <c:pt idx="28">
                  <c:v>2.13</c:v>
                </c:pt>
                <c:pt idx="29">
                  <c:v>0.173</c:v>
                </c:pt>
                <c:pt idx="30">
                  <c:v>0.16</c:v>
                </c:pt>
              </c:numCache>
            </c:numRef>
          </c:xVal>
          <c:yVal>
            <c:numRef>
              <c:f>DATA!$G$483:$G$513</c:f>
              <c:numCache>
                <c:ptCount val="31"/>
                <c:pt idx="0">
                  <c:v>8.566464642912</c:v>
                </c:pt>
                <c:pt idx="1">
                  <c:v>7.351996810752</c:v>
                </c:pt>
                <c:pt idx="2">
                  <c:v>35.21448262368</c:v>
                </c:pt>
                <c:pt idx="3">
                  <c:v>35.685825129216</c:v>
                </c:pt>
                <c:pt idx="4">
                  <c:v>33.407902158336</c:v>
                </c:pt>
                <c:pt idx="5">
                  <c:v>35.88484270896001</c:v>
                </c:pt>
                <c:pt idx="6">
                  <c:v>64.886164557696</c:v>
                </c:pt>
                <c:pt idx="7">
                  <c:v>3673.5749342622726</c:v>
                </c:pt>
                <c:pt idx="8">
                  <c:v>7.73242365456</c:v>
                </c:pt>
                <c:pt idx="9">
                  <c:v>12.951194370048</c:v>
                </c:pt>
                <c:pt idx="10">
                  <c:v>16.735987632384003</c:v>
                </c:pt>
                <c:pt idx="11">
                  <c:v>39.743111954304</c:v>
                </c:pt>
                <c:pt idx="12">
                  <c:v>235.68150424780796</c:v>
                </c:pt>
                <c:pt idx="13">
                  <c:v>81.67168914220801</c:v>
                </c:pt>
                <c:pt idx="14">
                  <c:v>61.779689364095994</c:v>
                </c:pt>
                <c:pt idx="15">
                  <c:v>200.836471418496</c:v>
                </c:pt>
                <c:pt idx="16">
                  <c:v>56.812548076128</c:v>
                </c:pt>
                <c:pt idx="17">
                  <c:v>54.444132588383994</c:v>
                </c:pt>
                <c:pt idx="18">
                  <c:v>44.80061383180801</c:v>
                </c:pt>
                <c:pt idx="19">
                  <c:v>58.13577626112</c:v>
                </c:pt>
                <c:pt idx="20">
                  <c:v>16.508968098048</c:v>
                </c:pt>
                <c:pt idx="21">
                  <c:v>7.726028990400001</c:v>
                </c:pt>
                <c:pt idx="22">
                  <c:v>4.7682743169599995</c:v>
                </c:pt>
                <c:pt idx="23">
                  <c:v>28.121600205216</c:v>
                </c:pt>
                <c:pt idx="24">
                  <c:v>17.04119082336</c:v>
                </c:pt>
                <c:pt idx="25">
                  <c:v>11.800687998528002</c:v>
                </c:pt>
                <c:pt idx="26">
                  <c:v>8.261695630080002</c:v>
                </c:pt>
                <c:pt idx="27">
                  <c:v>7.708408239744001</c:v>
                </c:pt>
                <c:pt idx="28">
                  <c:v>7.59786908544</c:v>
                </c:pt>
                <c:pt idx="29">
                  <c:v>0.6801168320639999</c:v>
                </c:pt>
                <c:pt idx="30">
                  <c:v>0.6904970035200001</c:v>
                </c:pt>
              </c:numCache>
            </c:numRef>
          </c:yVal>
          <c:smooth val="0"/>
        </c:ser>
        <c:axId val="58403267"/>
        <c:axId val="40651884"/>
      </c:scatterChart>
      <c:valAx>
        <c:axId val="5840326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651884"/>
        <c:crossesAt val="0.01"/>
        <c:crossBetween val="midCat"/>
        <c:dispUnits/>
      </c:valAx>
      <c:valAx>
        <c:axId val="4065188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40326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9525</xdr:rowOff>
    </xdr:from>
    <xdr:to>
      <xdr:col>14</xdr:col>
      <xdr:colOff>600075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2914650" y="952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337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25"/>
  <sheetViews>
    <sheetView zoomScalePageLayoutView="0" workbookViewId="0" topLeftCell="A364">
      <selection activeCell="N375" sqref="N375"/>
    </sheetView>
  </sheetViews>
  <sheetFormatPr defaultColWidth="9.140625" defaultRowHeight="23.25"/>
  <cols>
    <col min="1" max="1" width="9.421875" style="162" bestFit="1" customWidth="1"/>
    <col min="2" max="2" width="9.140625" style="171" customWidth="1"/>
    <col min="3" max="3" width="9.140625" style="168" customWidth="1"/>
    <col min="4" max="4" width="9.421875" style="168" bestFit="1" customWidth="1"/>
    <col min="6" max="6" width="12.00390625" style="0" bestFit="1" customWidth="1"/>
    <col min="8" max="8" width="9.140625" style="171" customWidth="1"/>
    <col min="9" max="10" width="9.140625" style="183" customWidth="1"/>
  </cols>
  <sheetData>
    <row r="1" spans="1:10" s="140" customFormat="1" ht="21">
      <c r="A1" s="257" t="s">
        <v>178</v>
      </c>
      <c r="B1" s="258"/>
      <c r="C1" s="258"/>
      <c r="D1" s="258"/>
      <c r="E1" s="258"/>
      <c r="F1" s="258"/>
      <c r="G1" s="258"/>
      <c r="H1" s="258"/>
      <c r="I1" s="258"/>
      <c r="J1" s="259"/>
    </row>
    <row r="2" spans="1:10" s="140" customFormat="1" ht="18.75" customHeight="1">
      <c r="A2" s="157" t="s">
        <v>179</v>
      </c>
      <c r="B2" s="150" t="s">
        <v>180</v>
      </c>
      <c r="C2" s="172" t="s">
        <v>181</v>
      </c>
      <c r="D2" s="164" t="s">
        <v>181</v>
      </c>
      <c r="E2" s="149" t="s">
        <v>182</v>
      </c>
      <c r="F2" s="151" t="s">
        <v>182</v>
      </c>
      <c r="G2" s="149" t="s">
        <v>182</v>
      </c>
      <c r="H2" s="150" t="s">
        <v>183</v>
      </c>
      <c r="I2" s="175" t="s">
        <v>182</v>
      </c>
      <c r="J2" s="176" t="s">
        <v>182</v>
      </c>
    </row>
    <row r="3" spans="1:10" s="140" customFormat="1" ht="18.75" customHeight="1">
      <c r="A3" s="158" t="s">
        <v>184</v>
      </c>
      <c r="B3" s="153" t="s">
        <v>185</v>
      </c>
      <c r="C3" s="173" t="s">
        <v>186</v>
      </c>
      <c r="D3" s="165" t="s">
        <v>186</v>
      </c>
      <c r="E3" s="152" t="s">
        <v>187</v>
      </c>
      <c r="F3" s="154" t="s">
        <v>187</v>
      </c>
      <c r="G3" s="152" t="s">
        <v>188</v>
      </c>
      <c r="H3" s="153" t="s">
        <v>189</v>
      </c>
      <c r="I3" s="177" t="s">
        <v>190</v>
      </c>
      <c r="J3" s="178" t="s">
        <v>191</v>
      </c>
    </row>
    <row r="4" spans="1:10" s="140" customFormat="1" ht="18.75" customHeight="1">
      <c r="A4" s="159"/>
      <c r="B4" s="153" t="s">
        <v>192</v>
      </c>
      <c r="C4" s="173" t="s">
        <v>193</v>
      </c>
      <c r="D4" s="165" t="s">
        <v>194</v>
      </c>
      <c r="E4" s="152" t="s">
        <v>195</v>
      </c>
      <c r="F4" s="154" t="s">
        <v>196</v>
      </c>
      <c r="G4" s="152" t="s">
        <v>197</v>
      </c>
      <c r="H4" s="153" t="s">
        <v>198</v>
      </c>
      <c r="I4" s="179"/>
      <c r="J4" s="180"/>
    </row>
    <row r="5" spans="1:10" s="140" customFormat="1" ht="18.75" customHeight="1">
      <c r="A5" s="160"/>
      <c r="B5" s="170"/>
      <c r="C5" s="174" t="s">
        <v>74</v>
      </c>
      <c r="D5" s="166" t="s">
        <v>73</v>
      </c>
      <c r="E5" s="155" t="s">
        <v>75</v>
      </c>
      <c r="F5" s="156"/>
      <c r="G5" s="155" t="s">
        <v>199</v>
      </c>
      <c r="H5" s="170"/>
      <c r="I5" s="181" t="s">
        <v>200</v>
      </c>
      <c r="J5" s="178" t="s">
        <v>201</v>
      </c>
    </row>
    <row r="6" spans="1:10" s="140" customFormat="1" ht="18.75" customHeight="1">
      <c r="A6" s="141">
        <v>20932</v>
      </c>
      <c r="B6" s="142">
        <v>31</v>
      </c>
      <c r="C6" s="143">
        <v>86.068</v>
      </c>
      <c r="D6" s="143">
        <v>86.0683</v>
      </c>
      <c r="E6" s="143">
        <f>D6-C6</f>
        <v>0.0002999999999957481</v>
      </c>
      <c r="F6" s="144">
        <f>((10^6)*E6/G6)</f>
        <v>0.9964460092196102</v>
      </c>
      <c r="G6" s="145">
        <f>I6-J6</f>
        <v>301.07000000000005</v>
      </c>
      <c r="H6" s="142">
        <v>1</v>
      </c>
      <c r="I6" s="146">
        <v>679.1</v>
      </c>
      <c r="J6" s="145">
        <v>378.03</v>
      </c>
    </row>
    <row r="7" spans="1:10" s="140" customFormat="1" ht="18.75" customHeight="1">
      <c r="A7" s="141"/>
      <c r="B7" s="142">
        <v>32</v>
      </c>
      <c r="C7" s="143">
        <v>85.0245</v>
      </c>
      <c r="D7" s="143">
        <v>85.0247</v>
      </c>
      <c r="E7" s="143">
        <f>D7-C7</f>
        <v>0.00019999999999242846</v>
      </c>
      <c r="F7" s="144">
        <f>((10^6)*E7/G7)</f>
        <v>0.7057412046735185</v>
      </c>
      <c r="G7" s="145">
        <f>I7-J7</f>
        <v>283.39000000000004</v>
      </c>
      <c r="H7" s="142">
        <v>2</v>
      </c>
      <c r="I7" s="146">
        <v>705.46</v>
      </c>
      <c r="J7" s="145">
        <v>422.07</v>
      </c>
    </row>
    <row r="8" spans="1:10" s="140" customFormat="1" ht="18.75" customHeight="1">
      <c r="A8" s="141"/>
      <c r="B8" s="142">
        <v>33</v>
      </c>
      <c r="C8" s="147">
        <v>84.826</v>
      </c>
      <c r="D8" s="147">
        <v>84.8262</v>
      </c>
      <c r="E8" s="143">
        <f>D8-C8</f>
        <v>0.0002000000000066393</v>
      </c>
      <c r="F8" s="144">
        <f>((10^6)*E8/G8)</f>
        <v>0.649434991578904</v>
      </c>
      <c r="G8" s="145">
        <f>I8-J8</f>
        <v>307.96000000000004</v>
      </c>
      <c r="H8" s="142">
        <v>3</v>
      </c>
      <c r="I8" s="146">
        <v>837.1</v>
      </c>
      <c r="J8" s="148">
        <v>529.14</v>
      </c>
    </row>
    <row r="9" spans="1:10" s="140" customFormat="1" ht="18.75" customHeight="1">
      <c r="A9" s="141">
        <v>20942</v>
      </c>
      <c r="B9" s="142">
        <v>1</v>
      </c>
      <c r="C9" s="143">
        <v>85.3588</v>
      </c>
      <c r="D9" s="143">
        <v>85.3684</v>
      </c>
      <c r="E9" s="143">
        <f>D9-C9</f>
        <v>0.009599999999991837</v>
      </c>
      <c r="F9" s="144">
        <f>((10^6)*E9/G9)</f>
        <v>33.97508493768345</v>
      </c>
      <c r="G9" s="145">
        <f>I9-J9</f>
        <v>282.56000000000006</v>
      </c>
      <c r="H9" s="142">
        <v>4</v>
      </c>
      <c r="I9" s="146">
        <v>774.57</v>
      </c>
      <c r="J9" s="145">
        <v>492.01</v>
      </c>
    </row>
    <row r="10" spans="1:10" s="140" customFormat="1" ht="18.75" customHeight="1">
      <c r="A10" s="141"/>
      <c r="B10" s="142">
        <v>2</v>
      </c>
      <c r="C10" s="143">
        <v>87.4321</v>
      </c>
      <c r="D10" s="143">
        <v>87.4431</v>
      </c>
      <c r="E10" s="143">
        <f aca="true" t="shared" si="0" ref="E10:E17">D10-C10</f>
        <v>0.01099999999999568</v>
      </c>
      <c r="F10" s="144">
        <f aca="true" t="shared" si="1" ref="F10:F17">((10^6)*E10/G10)</f>
        <v>47.06285029733317</v>
      </c>
      <c r="G10" s="145">
        <f aca="true" t="shared" si="2" ref="G10:G17">I10-J10</f>
        <v>233.72999999999996</v>
      </c>
      <c r="H10" s="142">
        <v>5</v>
      </c>
      <c r="I10" s="146">
        <v>581.02</v>
      </c>
      <c r="J10" s="145">
        <v>347.29</v>
      </c>
    </row>
    <row r="11" spans="1:10" s="140" customFormat="1" ht="18.75" customHeight="1">
      <c r="A11" s="141"/>
      <c r="B11" s="142">
        <v>3</v>
      </c>
      <c r="C11" s="147">
        <v>85.8262</v>
      </c>
      <c r="D11" s="147">
        <v>85.8371</v>
      </c>
      <c r="E11" s="143">
        <f t="shared" si="0"/>
        <v>0.010900000000006571</v>
      </c>
      <c r="F11" s="144">
        <f t="shared" si="1"/>
        <v>37.42360777314623</v>
      </c>
      <c r="G11" s="145">
        <f t="shared" si="2"/>
        <v>291.26</v>
      </c>
      <c r="H11" s="142">
        <v>6</v>
      </c>
      <c r="I11" s="146">
        <v>765.15</v>
      </c>
      <c r="J11" s="148">
        <v>473.89</v>
      </c>
    </row>
    <row r="12" spans="1:10" s="140" customFormat="1" ht="18.75" customHeight="1">
      <c r="A12" s="141">
        <v>20955</v>
      </c>
      <c r="B12" s="142">
        <v>4</v>
      </c>
      <c r="C12" s="147">
        <v>84.9956</v>
      </c>
      <c r="D12" s="147">
        <v>85.0023</v>
      </c>
      <c r="E12" s="143">
        <f t="shared" si="0"/>
        <v>0.006700000000009254</v>
      </c>
      <c r="F12" s="144">
        <f t="shared" si="1"/>
        <v>29.668334588005386</v>
      </c>
      <c r="G12" s="145">
        <f t="shared" si="2"/>
        <v>225.82999999999993</v>
      </c>
      <c r="H12" s="142">
        <v>7</v>
      </c>
      <c r="I12" s="146">
        <v>627.81</v>
      </c>
      <c r="J12" s="145">
        <v>401.98</v>
      </c>
    </row>
    <row r="13" spans="1:10" s="140" customFormat="1" ht="18.75" customHeight="1">
      <c r="A13" s="141"/>
      <c r="B13" s="142">
        <v>5</v>
      </c>
      <c r="C13" s="147">
        <v>85.0186</v>
      </c>
      <c r="D13" s="147">
        <v>85.024</v>
      </c>
      <c r="E13" s="143">
        <f t="shared" si="0"/>
        <v>0.00539999999999452</v>
      </c>
      <c r="F13" s="144">
        <f t="shared" si="1"/>
        <v>22.971880716359045</v>
      </c>
      <c r="G13" s="145">
        <f t="shared" si="2"/>
        <v>235.07</v>
      </c>
      <c r="H13" s="142">
        <v>8</v>
      </c>
      <c r="I13" s="146">
        <v>653.03</v>
      </c>
      <c r="J13" s="145">
        <v>417.96</v>
      </c>
    </row>
    <row r="14" spans="1:10" s="140" customFormat="1" ht="18.75" customHeight="1">
      <c r="A14" s="141"/>
      <c r="B14" s="142">
        <v>6</v>
      </c>
      <c r="C14" s="147">
        <v>87.3758</v>
      </c>
      <c r="D14" s="147">
        <v>87.3858</v>
      </c>
      <c r="E14" s="143">
        <f t="shared" si="0"/>
        <v>0.010000000000005116</v>
      </c>
      <c r="F14" s="144">
        <f t="shared" si="1"/>
        <v>43.51420738873467</v>
      </c>
      <c r="G14" s="145">
        <f t="shared" si="2"/>
        <v>229.81</v>
      </c>
      <c r="H14" s="142">
        <v>9</v>
      </c>
      <c r="I14" s="146">
        <v>562.51</v>
      </c>
      <c r="J14" s="148">
        <v>332.7</v>
      </c>
    </row>
    <row r="15" spans="1:10" s="140" customFormat="1" ht="18.75" customHeight="1">
      <c r="A15" s="141">
        <v>20963</v>
      </c>
      <c r="B15" s="142">
        <v>7</v>
      </c>
      <c r="C15" s="147">
        <v>86.4281</v>
      </c>
      <c r="D15" s="147">
        <v>86.4382</v>
      </c>
      <c r="E15" s="143">
        <f t="shared" si="0"/>
        <v>0.010099999999994225</v>
      </c>
      <c r="F15" s="144">
        <f t="shared" si="1"/>
        <v>36.18644978680171</v>
      </c>
      <c r="G15" s="145">
        <f t="shared" si="2"/>
        <v>279.11</v>
      </c>
      <c r="H15" s="142">
        <v>10</v>
      </c>
      <c r="I15" s="146">
        <v>824.28</v>
      </c>
      <c r="J15" s="145">
        <v>545.17</v>
      </c>
    </row>
    <row r="16" spans="1:10" s="140" customFormat="1" ht="18.75" customHeight="1">
      <c r="A16" s="141"/>
      <c r="B16" s="142">
        <v>8</v>
      </c>
      <c r="C16" s="147">
        <v>84.7788</v>
      </c>
      <c r="D16" s="147">
        <v>84.7866</v>
      </c>
      <c r="E16" s="143">
        <f t="shared" si="0"/>
        <v>0.007800000000003138</v>
      </c>
      <c r="F16" s="144">
        <f t="shared" si="1"/>
        <v>27.656632273173557</v>
      </c>
      <c r="G16" s="145">
        <f t="shared" si="2"/>
        <v>282.03</v>
      </c>
      <c r="H16" s="142">
        <v>11</v>
      </c>
      <c r="I16" s="146">
        <v>660.29</v>
      </c>
      <c r="J16" s="145">
        <v>378.26</v>
      </c>
    </row>
    <row r="17" spans="1:10" s="140" customFormat="1" ht="18.75" customHeight="1">
      <c r="A17" s="141"/>
      <c r="B17" s="142">
        <v>9</v>
      </c>
      <c r="C17" s="147">
        <v>87.6406</v>
      </c>
      <c r="D17" s="147">
        <v>87.6462</v>
      </c>
      <c r="E17" s="143">
        <f t="shared" si="0"/>
        <v>0.005599999999986949</v>
      </c>
      <c r="F17" s="144">
        <f t="shared" si="1"/>
        <v>23.270309578171403</v>
      </c>
      <c r="G17" s="145">
        <f t="shared" si="2"/>
        <v>240.65000000000003</v>
      </c>
      <c r="H17" s="142">
        <v>12</v>
      </c>
      <c r="I17" s="146">
        <v>639.09</v>
      </c>
      <c r="J17" s="148">
        <v>398.44</v>
      </c>
    </row>
    <row r="18" spans="1:10" s="140" customFormat="1" ht="18.75" customHeight="1">
      <c r="A18" s="141">
        <v>20974</v>
      </c>
      <c r="B18" s="142">
        <v>19</v>
      </c>
      <c r="C18" s="143">
        <v>88.953</v>
      </c>
      <c r="D18" s="143">
        <v>88.9914</v>
      </c>
      <c r="E18" s="143">
        <f>D18-C18</f>
        <v>0.03839999999999577</v>
      </c>
      <c r="F18" s="144">
        <f>((10^6)*E18/G18)</f>
        <v>123.74323279194309</v>
      </c>
      <c r="G18" s="145">
        <f>I18-J18</f>
        <v>310.31999999999994</v>
      </c>
      <c r="H18" s="142">
        <v>13</v>
      </c>
      <c r="I18" s="146">
        <v>757.8</v>
      </c>
      <c r="J18" s="145">
        <v>447.48</v>
      </c>
    </row>
    <row r="19" spans="1:10" s="140" customFormat="1" ht="18.75" customHeight="1">
      <c r="A19" s="141"/>
      <c r="B19" s="142">
        <v>20</v>
      </c>
      <c r="C19" s="143">
        <v>84.6413</v>
      </c>
      <c r="D19" s="143">
        <v>84.6782</v>
      </c>
      <c r="E19" s="143">
        <f aca="true" t="shared" si="3" ref="E19:E26">D19-C19</f>
        <v>0.03690000000000282</v>
      </c>
      <c r="F19" s="144">
        <f aca="true" t="shared" si="4" ref="F19:F26">((10^6)*E19/G19)</f>
        <v>108.4432950304253</v>
      </c>
      <c r="G19" s="145">
        <f aca="true" t="shared" si="5" ref="G19:G26">I19-J19</f>
        <v>340.27000000000004</v>
      </c>
      <c r="H19" s="142">
        <v>14</v>
      </c>
      <c r="I19" s="146">
        <v>710.58</v>
      </c>
      <c r="J19" s="145">
        <v>370.31</v>
      </c>
    </row>
    <row r="20" spans="1:10" s="140" customFormat="1" ht="18.75" customHeight="1">
      <c r="A20" s="141"/>
      <c r="B20" s="142">
        <v>21</v>
      </c>
      <c r="C20" s="147">
        <v>86.3351</v>
      </c>
      <c r="D20" s="147">
        <v>86.3666</v>
      </c>
      <c r="E20" s="143">
        <f t="shared" si="3"/>
        <v>0.0315000000000083</v>
      </c>
      <c r="F20" s="144">
        <f t="shared" si="4"/>
        <v>112.21545367107797</v>
      </c>
      <c r="G20" s="145">
        <f t="shared" si="5"/>
        <v>280.71000000000004</v>
      </c>
      <c r="H20" s="142">
        <v>15</v>
      </c>
      <c r="I20" s="146">
        <v>820.62</v>
      </c>
      <c r="J20" s="148">
        <v>539.91</v>
      </c>
    </row>
    <row r="21" spans="1:10" s="140" customFormat="1" ht="18.75" customHeight="1">
      <c r="A21" s="141">
        <v>20982</v>
      </c>
      <c r="B21" s="142">
        <v>22</v>
      </c>
      <c r="C21" s="147">
        <v>85.1272</v>
      </c>
      <c r="D21" s="147">
        <v>85.156</v>
      </c>
      <c r="E21" s="143">
        <f t="shared" si="3"/>
        <v>0.028800000000003934</v>
      </c>
      <c r="F21" s="144">
        <f t="shared" si="4"/>
        <v>95.80200918103895</v>
      </c>
      <c r="G21" s="145">
        <f t="shared" si="5"/>
        <v>300.62</v>
      </c>
      <c r="H21" s="142">
        <v>16</v>
      </c>
      <c r="I21" s="146">
        <v>691.97</v>
      </c>
      <c r="J21" s="145">
        <v>391.35</v>
      </c>
    </row>
    <row r="22" spans="1:10" s="140" customFormat="1" ht="18.75" customHeight="1">
      <c r="A22" s="141"/>
      <c r="B22" s="142">
        <v>23</v>
      </c>
      <c r="C22" s="147">
        <v>87.6796</v>
      </c>
      <c r="D22" s="147">
        <v>87.7094</v>
      </c>
      <c r="E22" s="143">
        <f t="shared" si="3"/>
        <v>0.02980000000000871</v>
      </c>
      <c r="F22" s="144">
        <f t="shared" si="4"/>
        <v>97.49075800702948</v>
      </c>
      <c r="G22" s="145">
        <f t="shared" si="5"/>
        <v>305.6700000000001</v>
      </c>
      <c r="H22" s="142">
        <v>17</v>
      </c>
      <c r="I22" s="146">
        <v>790.44</v>
      </c>
      <c r="J22" s="145">
        <v>484.77</v>
      </c>
    </row>
    <row r="23" spans="1:10" s="140" customFormat="1" ht="18.75" customHeight="1">
      <c r="A23" s="141"/>
      <c r="B23" s="142">
        <v>24</v>
      </c>
      <c r="C23" s="147">
        <v>88.0465</v>
      </c>
      <c r="D23" s="147">
        <v>88.0813</v>
      </c>
      <c r="E23" s="143">
        <f t="shared" si="3"/>
        <v>0.03480000000000416</v>
      </c>
      <c r="F23" s="144">
        <f t="shared" si="4"/>
        <v>106.37322329208058</v>
      </c>
      <c r="G23" s="145">
        <f t="shared" si="5"/>
        <v>327.15</v>
      </c>
      <c r="H23" s="142">
        <v>18</v>
      </c>
      <c r="I23" s="146">
        <v>698.93</v>
      </c>
      <c r="J23" s="148">
        <v>371.78</v>
      </c>
    </row>
    <row r="24" spans="1:10" s="140" customFormat="1" ht="18.75" customHeight="1">
      <c r="A24" s="141">
        <v>20994</v>
      </c>
      <c r="B24" s="142">
        <v>25</v>
      </c>
      <c r="C24" s="147">
        <v>87.0473</v>
      </c>
      <c r="D24" s="147">
        <v>87.0755</v>
      </c>
      <c r="E24" s="143">
        <f t="shared" si="3"/>
        <v>0.028199999999998226</v>
      </c>
      <c r="F24" s="144">
        <f t="shared" si="4"/>
        <v>93.0140510587711</v>
      </c>
      <c r="G24" s="145">
        <f t="shared" si="5"/>
        <v>303.18</v>
      </c>
      <c r="H24" s="142">
        <v>19</v>
      </c>
      <c r="I24" s="146">
        <v>704.26</v>
      </c>
      <c r="J24" s="145">
        <v>401.08</v>
      </c>
    </row>
    <row r="25" spans="1:10" s="140" customFormat="1" ht="18.75" customHeight="1">
      <c r="A25" s="141"/>
      <c r="B25" s="142">
        <v>26</v>
      </c>
      <c r="C25" s="147">
        <v>85.788</v>
      </c>
      <c r="D25" s="147">
        <v>85.8107</v>
      </c>
      <c r="E25" s="143">
        <f t="shared" si="3"/>
        <v>0.022700000000000387</v>
      </c>
      <c r="F25" s="144">
        <f t="shared" si="4"/>
        <v>76.89962397100305</v>
      </c>
      <c r="G25" s="145">
        <f t="shared" si="5"/>
        <v>295.18999999999994</v>
      </c>
      <c r="H25" s="142">
        <v>20</v>
      </c>
      <c r="I25" s="146">
        <v>825.68</v>
      </c>
      <c r="J25" s="145">
        <v>530.49</v>
      </c>
    </row>
    <row r="26" spans="1:10" s="140" customFormat="1" ht="18.75" customHeight="1">
      <c r="A26" s="141"/>
      <c r="B26" s="142">
        <v>27</v>
      </c>
      <c r="C26" s="147">
        <v>86.3386</v>
      </c>
      <c r="D26" s="147">
        <v>86.3617</v>
      </c>
      <c r="E26" s="143">
        <f t="shared" si="3"/>
        <v>0.023099999999999454</v>
      </c>
      <c r="F26" s="144">
        <f t="shared" si="4"/>
        <v>79.87551867219727</v>
      </c>
      <c r="G26" s="145">
        <f t="shared" si="5"/>
        <v>289.20000000000005</v>
      </c>
      <c r="H26" s="142">
        <v>21</v>
      </c>
      <c r="I26" s="146">
        <v>809.35</v>
      </c>
      <c r="J26" s="148">
        <v>520.15</v>
      </c>
    </row>
    <row r="27" spans="1:10" s="140" customFormat="1" ht="18.75" customHeight="1">
      <c r="A27" s="141">
        <v>21003</v>
      </c>
      <c r="B27" s="142">
        <v>1</v>
      </c>
      <c r="C27" s="143">
        <v>85.411</v>
      </c>
      <c r="D27" s="143">
        <v>85.444</v>
      </c>
      <c r="E27" s="143">
        <f>D27-C27</f>
        <v>0.03300000000000125</v>
      </c>
      <c r="F27" s="144">
        <f>((10^6)*E27/G27)</f>
        <v>120.68461088356224</v>
      </c>
      <c r="G27" s="145">
        <f>I27-J27</f>
        <v>273.43999999999994</v>
      </c>
      <c r="H27" s="142">
        <v>22</v>
      </c>
      <c r="I27" s="146">
        <v>547.16</v>
      </c>
      <c r="J27" s="145">
        <v>273.72</v>
      </c>
    </row>
    <row r="28" spans="1:10" s="140" customFormat="1" ht="18.75" customHeight="1">
      <c r="A28" s="141"/>
      <c r="B28" s="142">
        <v>2</v>
      </c>
      <c r="C28" s="143">
        <v>87.4634</v>
      </c>
      <c r="D28" s="143">
        <v>87.4887</v>
      </c>
      <c r="E28" s="143">
        <f aca="true" t="shared" si="6" ref="E28:E35">D28-C28</f>
        <v>0.025300000000001432</v>
      </c>
      <c r="F28" s="144">
        <f aca="true" t="shared" si="7" ref="F28:F35">((10^6)*E28/G28)</f>
        <v>106.53528718208452</v>
      </c>
      <c r="G28" s="145">
        <f aca="true" t="shared" si="8" ref="G28:G35">I28-J28</f>
        <v>237.48000000000002</v>
      </c>
      <c r="H28" s="142">
        <v>23</v>
      </c>
      <c r="I28" s="146">
        <v>782.48</v>
      </c>
      <c r="J28" s="145">
        <v>545</v>
      </c>
    </row>
    <row r="29" spans="1:10" s="140" customFormat="1" ht="18.75" customHeight="1">
      <c r="A29" s="141"/>
      <c r="B29" s="142">
        <v>3</v>
      </c>
      <c r="C29" s="147">
        <v>85.8512</v>
      </c>
      <c r="D29" s="147">
        <v>85.8829</v>
      </c>
      <c r="E29" s="143">
        <f t="shared" si="6"/>
        <v>0.03170000000000073</v>
      </c>
      <c r="F29" s="144">
        <f t="shared" si="7"/>
        <v>103.95828550815179</v>
      </c>
      <c r="G29" s="145">
        <f t="shared" si="8"/>
        <v>304.93</v>
      </c>
      <c r="H29" s="142">
        <v>24</v>
      </c>
      <c r="I29" s="146">
        <v>762.09</v>
      </c>
      <c r="J29" s="148">
        <v>457.16</v>
      </c>
    </row>
    <row r="30" spans="1:10" s="140" customFormat="1" ht="18.75" customHeight="1">
      <c r="A30" s="141">
        <v>21016</v>
      </c>
      <c r="B30" s="142">
        <v>4</v>
      </c>
      <c r="C30" s="147">
        <v>85.0192</v>
      </c>
      <c r="D30" s="147">
        <v>85.079</v>
      </c>
      <c r="E30" s="143">
        <f t="shared" si="6"/>
        <v>0.059799999999995634</v>
      </c>
      <c r="F30" s="144">
        <f t="shared" si="7"/>
        <v>227.75746496037343</v>
      </c>
      <c r="G30" s="145">
        <f t="shared" si="8"/>
        <v>262.55999999999995</v>
      </c>
      <c r="H30" s="142">
        <v>25</v>
      </c>
      <c r="I30" s="146">
        <v>781.05</v>
      </c>
      <c r="J30" s="145">
        <v>518.49</v>
      </c>
    </row>
    <row r="31" spans="1:10" s="140" customFormat="1" ht="18.75" customHeight="1">
      <c r="A31" s="141"/>
      <c r="B31" s="142">
        <v>5</v>
      </c>
      <c r="C31" s="147">
        <v>85.0296</v>
      </c>
      <c r="D31" s="147">
        <v>85.1099</v>
      </c>
      <c r="E31" s="143">
        <f t="shared" si="6"/>
        <v>0.08029999999999404</v>
      </c>
      <c r="F31" s="144">
        <f t="shared" si="7"/>
        <v>291.6923971084821</v>
      </c>
      <c r="G31" s="145">
        <f t="shared" si="8"/>
        <v>275.29</v>
      </c>
      <c r="H31" s="142">
        <v>26</v>
      </c>
      <c r="I31" s="146">
        <v>715.23</v>
      </c>
      <c r="J31" s="145">
        <v>439.94</v>
      </c>
    </row>
    <row r="32" spans="1:10" s="140" customFormat="1" ht="18.75" customHeight="1">
      <c r="A32" s="141"/>
      <c r="B32" s="142">
        <v>6</v>
      </c>
      <c r="C32" s="147">
        <v>87.3993</v>
      </c>
      <c r="D32" s="147">
        <v>87.4633</v>
      </c>
      <c r="E32" s="143">
        <f t="shared" si="6"/>
        <v>0.06400000000000716</v>
      </c>
      <c r="F32" s="144">
        <f t="shared" si="7"/>
        <v>250.24437927666534</v>
      </c>
      <c r="G32" s="145">
        <f t="shared" si="8"/>
        <v>255.75</v>
      </c>
      <c r="H32" s="142">
        <v>27</v>
      </c>
      <c r="I32" s="146">
        <v>623.27</v>
      </c>
      <c r="J32" s="148">
        <v>367.52</v>
      </c>
    </row>
    <row r="33" spans="1:10" s="140" customFormat="1" ht="18.75" customHeight="1">
      <c r="A33" s="141">
        <v>21026</v>
      </c>
      <c r="B33" s="142">
        <v>7</v>
      </c>
      <c r="C33" s="147">
        <v>86.451</v>
      </c>
      <c r="D33" s="147">
        <v>86.4667</v>
      </c>
      <c r="E33" s="143">
        <f t="shared" si="6"/>
        <v>0.015700000000009595</v>
      </c>
      <c r="F33" s="144">
        <f t="shared" si="7"/>
        <v>55.583091411207235</v>
      </c>
      <c r="G33" s="145">
        <f t="shared" si="8"/>
        <v>282.46</v>
      </c>
      <c r="H33" s="142">
        <v>28</v>
      </c>
      <c r="I33" s="146">
        <v>780.12</v>
      </c>
      <c r="J33" s="145">
        <v>497.66</v>
      </c>
    </row>
    <row r="34" spans="1:10" s="140" customFormat="1" ht="18.75" customHeight="1">
      <c r="A34" s="141"/>
      <c r="B34" s="142">
        <v>8</v>
      </c>
      <c r="C34" s="147">
        <v>84.8038</v>
      </c>
      <c r="D34" s="147">
        <v>84.8183</v>
      </c>
      <c r="E34" s="143">
        <f t="shared" si="6"/>
        <v>0.014499999999998181</v>
      </c>
      <c r="F34" s="144">
        <f t="shared" si="7"/>
        <v>55.51726778466262</v>
      </c>
      <c r="G34" s="145">
        <f t="shared" si="8"/>
        <v>261.17999999999995</v>
      </c>
      <c r="H34" s="142">
        <v>29</v>
      </c>
      <c r="I34" s="146">
        <v>797.17</v>
      </c>
      <c r="J34" s="145">
        <v>535.99</v>
      </c>
    </row>
    <row r="35" spans="1:10" s="140" customFormat="1" ht="18.75" customHeight="1">
      <c r="A35" s="141"/>
      <c r="B35" s="142">
        <v>9</v>
      </c>
      <c r="C35" s="147">
        <v>87.665</v>
      </c>
      <c r="D35" s="147">
        <v>87.6766</v>
      </c>
      <c r="E35" s="143">
        <f t="shared" si="6"/>
        <v>0.011599999999987176</v>
      </c>
      <c r="F35" s="144">
        <f t="shared" si="7"/>
        <v>46.47063536570459</v>
      </c>
      <c r="G35" s="145">
        <f t="shared" si="8"/>
        <v>249.61999999999995</v>
      </c>
      <c r="H35" s="142">
        <v>30</v>
      </c>
      <c r="I35" s="146">
        <v>613.3</v>
      </c>
      <c r="J35" s="148">
        <v>363.68</v>
      </c>
    </row>
    <row r="36" spans="1:10" s="140" customFormat="1" ht="18.75" customHeight="1">
      <c r="A36" s="141">
        <v>21038</v>
      </c>
      <c r="B36" s="142">
        <v>19</v>
      </c>
      <c r="C36" s="143">
        <v>88.9583</v>
      </c>
      <c r="D36" s="143">
        <v>89.0072</v>
      </c>
      <c r="E36" s="143">
        <f>D36-C36</f>
        <v>0.048900000000003274</v>
      </c>
      <c r="F36" s="144">
        <f>((10^6)*E36/G36)</f>
        <v>154.38530024626908</v>
      </c>
      <c r="G36" s="145">
        <f>I36-J36</f>
        <v>316.74</v>
      </c>
      <c r="H36" s="142">
        <v>31</v>
      </c>
      <c r="I36" s="146">
        <v>685.22</v>
      </c>
      <c r="J36" s="145">
        <v>368.48</v>
      </c>
    </row>
    <row r="37" spans="1:10" s="140" customFormat="1" ht="18.75" customHeight="1">
      <c r="A37" s="141"/>
      <c r="B37" s="142">
        <v>20</v>
      </c>
      <c r="C37" s="143">
        <v>84.6424</v>
      </c>
      <c r="D37" s="143">
        <v>84.7133</v>
      </c>
      <c r="E37" s="143">
        <f aca="true" t="shared" si="9" ref="E37:E44">D37-C37</f>
        <v>0.07090000000000884</v>
      </c>
      <c r="F37" s="144">
        <f aca="true" t="shared" si="10" ref="F37:F44">((10^6)*E37/G37)</f>
        <v>258.9103125913265</v>
      </c>
      <c r="G37" s="145">
        <f aca="true" t="shared" si="11" ref="G37:G44">I37-J37</f>
        <v>273.84000000000003</v>
      </c>
      <c r="H37" s="142">
        <v>32</v>
      </c>
      <c r="I37" s="146">
        <v>816.65</v>
      </c>
      <c r="J37" s="145">
        <v>542.81</v>
      </c>
    </row>
    <row r="38" spans="1:10" s="140" customFormat="1" ht="18.75" customHeight="1">
      <c r="A38" s="141"/>
      <c r="B38" s="142">
        <v>21</v>
      </c>
      <c r="C38" s="147">
        <v>86.3517</v>
      </c>
      <c r="D38" s="147">
        <v>86.4058</v>
      </c>
      <c r="E38" s="143">
        <f t="shared" si="9"/>
        <v>0.054100000000005366</v>
      </c>
      <c r="F38" s="144">
        <f t="shared" si="10"/>
        <v>184.0574286394902</v>
      </c>
      <c r="G38" s="145">
        <f t="shared" si="11"/>
        <v>293.93000000000006</v>
      </c>
      <c r="H38" s="142">
        <v>33</v>
      </c>
      <c r="I38" s="146">
        <v>827.86</v>
      </c>
      <c r="J38" s="148">
        <v>533.93</v>
      </c>
    </row>
    <row r="39" spans="1:10" s="140" customFormat="1" ht="18.75" customHeight="1">
      <c r="A39" s="141">
        <v>21052</v>
      </c>
      <c r="B39" s="142">
        <v>22</v>
      </c>
      <c r="C39" s="147">
        <v>85.1183</v>
      </c>
      <c r="D39" s="147">
        <v>85.2269</v>
      </c>
      <c r="E39" s="143">
        <f t="shared" si="9"/>
        <v>0.10859999999999559</v>
      </c>
      <c r="F39" s="144">
        <f t="shared" si="10"/>
        <v>407.94861199803006</v>
      </c>
      <c r="G39" s="145">
        <f t="shared" si="11"/>
        <v>266.21000000000004</v>
      </c>
      <c r="H39" s="142">
        <v>34</v>
      </c>
      <c r="I39" s="146">
        <v>831.46</v>
      </c>
      <c r="J39" s="145">
        <v>565.25</v>
      </c>
    </row>
    <row r="40" spans="1:10" s="140" customFormat="1" ht="18.75" customHeight="1">
      <c r="A40" s="141"/>
      <c r="B40" s="142">
        <v>23</v>
      </c>
      <c r="C40" s="147">
        <v>87.6871</v>
      </c>
      <c r="D40" s="147">
        <v>87.7802</v>
      </c>
      <c r="E40" s="143">
        <f t="shared" si="9"/>
        <v>0.09309999999999263</v>
      </c>
      <c r="F40" s="144">
        <f t="shared" si="10"/>
        <v>359.61219050559157</v>
      </c>
      <c r="G40" s="145">
        <f t="shared" si="11"/>
        <v>258.8900000000001</v>
      </c>
      <c r="H40" s="142">
        <v>35</v>
      </c>
      <c r="I40" s="146">
        <v>803.2</v>
      </c>
      <c r="J40" s="145">
        <v>544.31</v>
      </c>
    </row>
    <row r="41" spans="1:10" ht="18.75" customHeight="1">
      <c r="A41" s="141"/>
      <c r="B41" s="142">
        <v>24</v>
      </c>
      <c r="C41" s="147">
        <v>88.0546</v>
      </c>
      <c r="D41" s="147">
        <v>88.1427</v>
      </c>
      <c r="E41" s="143">
        <f t="shared" si="9"/>
        <v>0.08810000000001139</v>
      </c>
      <c r="F41" s="144">
        <f t="shared" si="10"/>
        <v>302.7699498247694</v>
      </c>
      <c r="G41" s="145">
        <f t="shared" si="11"/>
        <v>290.97999999999996</v>
      </c>
      <c r="H41" s="142">
        <v>36</v>
      </c>
      <c r="I41" s="146">
        <v>660.4</v>
      </c>
      <c r="J41" s="148">
        <v>369.42</v>
      </c>
    </row>
    <row r="42" spans="1:10" ht="18.75" customHeight="1">
      <c r="A42" s="141">
        <v>21060</v>
      </c>
      <c r="B42" s="142">
        <v>25</v>
      </c>
      <c r="C42" s="147">
        <v>87.063</v>
      </c>
      <c r="D42" s="147">
        <v>87.098</v>
      </c>
      <c r="E42" s="143">
        <f t="shared" si="9"/>
        <v>0.03499999999999659</v>
      </c>
      <c r="F42" s="144">
        <f t="shared" si="10"/>
        <v>107.07948357093736</v>
      </c>
      <c r="G42" s="145">
        <f t="shared" si="11"/>
        <v>326.86</v>
      </c>
      <c r="H42" s="142">
        <v>37</v>
      </c>
      <c r="I42" s="146">
        <v>670.36</v>
      </c>
      <c r="J42" s="145">
        <v>343.5</v>
      </c>
    </row>
    <row r="43" spans="1:10" ht="18.75" customHeight="1">
      <c r="A43" s="141"/>
      <c r="B43" s="142">
        <v>26</v>
      </c>
      <c r="C43" s="147">
        <v>85.806</v>
      </c>
      <c r="D43" s="147">
        <v>85.8424</v>
      </c>
      <c r="E43" s="143">
        <f t="shared" si="9"/>
        <v>0.03640000000000043</v>
      </c>
      <c r="F43" s="144">
        <f t="shared" si="10"/>
        <v>105.36675736699019</v>
      </c>
      <c r="G43" s="145">
        <f t="shared" si="11"/>
        <v>345.46</v>
      </c>
      <c r="H43" s="142">
        <v>38</v>
      </c>
      <c r="I43" s="146">
        <v>715.03</v>
      </c>
      <c r="J43" s="145">
        <v>369.57</v>
      </c>
    </row>
    <row r="44" spans="1:10" ht="18.75" customHeight="1">
      <c r="A44" s="141"/>
      <c r="B44" s="142">
        <v>27</v>
      </c>
      <c r="C44" s="147">
        <v>86.322</v>
      </c>
      <c r="D44" s="147">
        <v>86.3517</v>
      </c>
      <c r="E44" s="143">
        <f t="shared" si="9"/>
        <v>0.029699999999991178</v>
      </c>
      <c r="F44" s="144">
        <f t="shared" si="10"/>
        <v>106.57767251584735</v>
      </c>
      <c r="G44" s="145">
        <f t="shared" si="11"/>
        <v>278.66999999999996</v>
      </c>
      <c r="H44" s="142">
        <v>39</v>
      </c>
      <c r="I44" s="146">
        <v>832.37</v>
      </c>
      <c r="J44" s="148">
        <v>553.7</v>
      </c>
    </row>
    <row r="45" spans="1:10" ht="18.75" customHeight="1">
      <c r="A45" s="161">
        <v>21068</v>
      </c>
      <c r="B45" s="163">
        <v>10</v>
      </c>
      <c r="C45" s="167">
        <v>85.0975</v>
      </c>
      <c r="D45" s="167">
        <v>85.137</v>
      </c>
      <c r="E45" s="143">
        <f aca="true" t="shared" si="12" ref="E45:E52">D45-C45</f>
        <v>0.039500000000003865</v>
      </c>
      <c r="F45" s="144">
        <f aca="true" t="shared" si="13" ref="F45:F52">((10^6)*E45/G45)</f>
        <v>163.92082001910552</v>
      </c>
      <c r="G45" s="145">
        <f aca="true" t="shared" si="14" ref="G45:G52">I45-J45</f>
        <v>240.97000000000003</v>
      </c>
      <c r="H45" s="142">
        <v>40</v>
      </c>
      <c r="I45" s="182">
        <v>759.73</v>
      </c>
      <c r="J45" s="182">
        <v>518.76</v>
      </c>
    </row>
    <row r="46" spans="1:10" ht="18.75" customHeight="1">
      <c r="A46" s="161"/>
      <c r="B46" s="163">
        <v>11</v>
      </c>
      <c r="C46" s="167">
        <v>86.0956</v>
      </c>
      <c r="D46" s="167">
        <v>86.1325</v>
      </c>
      <c r="E46" s="143">
        <f t="shared" si="12"/>
        <v>0.03689999999998861</v>
      </c>
      <c r="F46" s="144">
        <f t="shared" si="13"/>
        <v>163.51309434124434</v>
      </c>
      <c r="G46" s="145">
        <f t="shared" si="14"/>
        <v>225.66999999999996</v>
      </c>
      <c r="H46" s="142">
        <v>41</v>
      </c>
      <c r="I46" s="182">
        <v>800.76</v>
      </c>
      <c r="J46" s="182">
        <v>575.09</v>
      </c>
    </row>
    <row r="47" spans="1:10" ht="18.75" customHeight="1">
      <c r="A47" s="161"/>
      <c r="B47" s="163">
        <v>12</v>
      </c>
      <c r="C47" s="167">
        <v>84.8307</v>
      </c>
      <c r="D47" s="167">
        <v>84.8747</v>
      </c>
      <c r="E47" s="143">
        <f t="shared" si="12"/>
        <v>0.04400000000001114</v>
      </c>
      <c r="F47" s="144">
        <f t="shared" si="13"/>
        <v>171.47310989871838</v>
      </c>
      <c r="G47" s="145">
        <f t="shared" si="14"/>
        <v>256.6</v>
      </c>
      <c r="H47" s="142">
        <v>42</v>
      </c>
      <c r="I47" s="182">
        <v>630.87</v>
      </c>
      <c r="J47" s="182">
        <v>374.27</v>
      </c>
    </row>
    <row r="48" spans="1:10" ht="18.75" customHeight="1">
      <c r="A48" s="161">
        <v>21074</v>
      </c>
      <c r="B48" s="163">
        <v>13</v>
      </c>
      <c r="C48" s="167">
        <v>86.7193</v>
      </c>
      <c r="D48" s="167">
        <v>86.73</v>
      </c>
      <c r="E48" s="143">
        <f t="shared" si="12"/>
        <v>0.010699999999999932</v>
      </c>
      <c r="F48" s="144">
        <f t="shared" si="13"/>
        <v>38.74144610594132</v>
      </c>
      <c r="G48" s="145">
        <f t="shared" si="14"/>
        <v>276.18999999999994</v>
      </c>
      <c r="H48" s="142">
        <v>43</v>
      </c>
      <c r="I48" s="182">
        <v>616.05</v>
      </c>
      <c r="J48" s="182">
        <v>339.86</v>
      </c>
    </row>
    <row r="49" spans="1:10" ht="18.75" customHeight="1">
      <c r="A49" s="161"/>
      <c r="B49" s="163">
        <v>14</v>
      </c>
      <c r="C49" s="167">
        <v>85.9233</v>
      </c>
      <c r="D49" s="167">
        <v>85.9386</v>
      </c>
      <c r="E49" s="143">
        <f t="shared" si="12"/>
        <v>0.015299999999996317</v>
      </c>
      <c r="F49" s="144">
        <f t="shared" si="13"/>
        <v>65.30089628679607</v>
      </c>
      <c r="G49" s="145">
        <f t="shared" si="14"/>
        <v>234.29999999999995</v>
      </c>
      <c r="H49" s="142">
        <v>44</v>
      </c>
      <c r="I49" s="182">
        <v>769.26</v>
      </c>
      <c r="J49" s="182">
        <v>534.96</v>
      </c>
    </row>
    <row r="50" spans="1:10" ht="18.75" customHeight="1">
      <c r="A50" s="161"/>
      <c r="B50" s="163">
        <v>15</v>
      </c>
      <c r="C50" s="167">
        <v>86.9544</v>
      </c>
      <c r="D50" s="167">
        <v>86.968</v>
      </c>
      <c r="E50" s="143">
        <f t="shared" si="12"/>
        <v>0.013599999999996726</v>
      </c>
      <c r="F50" s="144">
        <f t="shared" si="13"/>
        <v>54.94949494948172</v>
      </c>
      <c r="G50" s="145">
        <f t="shared" si="14"/>
        <v>247.5</v>
      </c>
      <c r="H50" s="142">
        <v>45</v>
      </c>
      <c r="I50" s="182">
        <v>771.96</v>
      </c>
      <c r="J50" s="182">
        <v>524.46</v>
      </c>
    </row>
    <row r="51" spans="1:10" ht="18.75" customHeight="1">
      <c r="A51" s="161">
        <v>21093</v>
      </c>
      <c r="B51" s="163">
        <v>16</v>
      </c>
      <c r="C51" s="167">
        <v>86.111</v>
      </c>
      <c r="D51" s="167">
        <v>86.1204</v>
      </c>
      <c r="E51" s="143">
        <f t="shared" si="12"/>
        <v>0.009399999999999409</v>
      </c>
      <c r="F51" s="144">
        <f t="shared" si="13"/>
        <v>39.24679554089352</v>
      </c>
      <c r="G51" s="145">
        <f t="shared" si="14"/>
        <v>239.51000000000005</v>
      </c>
      <c r="H51" s="142">
        <v>46</v>
      </c>
      <c r="I51" s="182">
        <v>637.97</v>
      </c>
      <c r="J51" s="182">
        <v>398.46</v>
      </c>
    </row>
    <row r="52" spans="1:10" ht="18.75" customHeight="1">
      <c r="A52" s="161"/>
      <c r="B52" s="163">
        <v>17</v>
      </c>
      <c r="C52" s="167">
        <v>87.217</v>
      </c>
      <c r="D52" s="167">
        <v>87.2216</v>
      </c>
      <c r="E52" s="143">
        <f t="shared" si="12"/>
        <v>0.004599999999996385</v>
      </c>
      <c r="F52" s="144">
        <f t="shared" si="13"/>
        <v>18.55212744503482</v>
      </c>
      <c r="G52" s="145">
        <f t="shared" si="14"/>
        <v>247.95000000000005</v>
      </c>
      <c r="H52" s="142">
        <v>47</v>
      </c>
      <c r="I52" s="182">
        <v>766.21</v>
      </c>
      <c r="J52" s="182">
        <v>518.26</v>
      </c>
    </row>
    <row r="53" spans="1:10" ht="18.75" customHeight="1">
      <c r="A53" s="161"/>
      <c r="B53" s="163">
        <v>18</v>
      </c>
      <c r="C53" s="167">
        <v>85.1515</v>
      </c>
      <c r="D53" s="167">
        <v>85.1593</v>
      </c>
      <c r="E53" s="143">
        <f>D53-C53</f>
        <v>0.007800000000003138</v>
      </c>
      <c r="F53" s="144">
        <f>((10^6)*E53/G53)</f>
        <v>25.369978858361158</v>
      </c>
      <c r="G53" s="145">
        <f>I53-J53</f>
        <v>307.45</v>
      </c>
      <c r="H53" s="142">
        <v>48</v>
      </c>
      <c r="I53" s="182">
        <v>674.78</v>
      </c>
      <c r="J53" s="182">
        <v>367.33</v>
      </c>
    </row>
    <row r="54" spans="1:10" ht="18.75" customHeight="1">
      <c r="A54" s="169">
        <v>21099</v>
      </c>
      <c r="B54" s="163">
        <v>19</v>
      </c>
      <c r="C54" s="167">
        <v>88.9514</v>
      </c>
      <c r="D54" s="167">
        <v>88.957</v>
      </c>
      <c r="E54" s="143">
        <f aca="true" t="shared" si="15" ref="E54:E65">D54-C54</f>
        <v>0.005599999999986949</v>
      </c>
      <c r="F54" s="144">
        <f aca="true" t="shared" si="16" ref="F54:F65">((10^6)*E54/G54)</f>
        <v>17.696318533692367</v>
      </c>
      <c r="G54" s="145">
        <f aca="true" t="shared" si="17" ref="G54:G65">I54-J54</f>
        <v>316.45</v>
      </c>
      <c r="H54" s="142">
        <v>49</v>
      </c>
      <c r="I54" s="182">
        <v>751.28</v>
      </c>
      <c r="J54" s="182">
        <v>434.83</v>
      </c>
    </row>
    <row r="55" spans="1:10" ht="18.75" customHeight="1">
      <c r="A55" s="161"/>
      <c r="B55" s="163">
        <v>20</v>
      </c>
      <c r="C55" s="167">
        <v>84.6734</v>
      </c>
      <c r="D55" s="167">
        <v>84.6773</v>
      </c>
      <c r="E55" s="143">
        <f t="shared" si="15"/>
        <v>0.003900000000001569</v>
      </c>
      <c r="F55" s="144">
        <f t="shared" si="16"/>
        <v>12.796115230663329</v>
      </c>
      <c r="G55" s="145">
        <f t="shared" si="17"/>
        <v>304.78</v>
      </c>
      <c r="H55" s="142">
        <v>50</v>
      </c>
      <c r="I55" s="182">
        <v>816.64</v>
      </c>
      <c r="J55" s="182">
        <v>511.86</v>
      </c>
    </row>
    <row r="56" spans="1:10" ht="18.75" customHeight="1">
      <c r="A56" s="161"/>
      <c r="B56" s="163">
        <v>21</v>
      </c>
      <c r="C56" s="167">
        <v>86.3633</v>
      </c>
      <c r="D56" s="167">
        <v>86.3704</v>
      </c>
      <c r="E56" s="143">
        <f t="shared" si="15"/>
        <v>0.007100000000008322</v>
      </c>
      <c r="F56" s="144">
        <f t="shared" si="16"/>
        <v>22.91653218000233</v>
      </c>
      <c r="G56" s="145">
        <f t="shared" si="17"/>
        <v>309.82</v>
      </c>
      <c r="H56" s="142">
        <v>51</v>
      </c>
      <c r="I56" s="182">
        <v>677.91</v>
      </c>
      <c r="J56" s="182">
        <v>368.09</v>
      </c>
    </row>
    <row r="57" spans="1:10" ht="18.75" customHeight="1">
      <c r="A57" s="161">
        <v>21107</v>
      </c>
      <c r="B57" s="163">
        <v>22</v>
      </c>
      <c r="C57" s="167">
        <v>85.0991</v>
      </c>
      <c r="D57" s="167">
        <v>85.1193</v>
      </c>
      <c r="E57" s="143">
        <f t="shared" si="15"/>
        <v>0.02019999999998845</v>
      </c>
      <c r="F57" s="144">
        <f t="shared" si="16"/>
        <v>58.45753147153364</v>
      </c>
      <c r="G57" s="145">
        <f t="shared" si="17"/>
        <v>345.55</v>
      </c>
      <c r="H57" s="142">
        <v>52</v>
      </c>
      <c r="I57" s="182">
        <v>674.12</v>
      </c>
      <c r="J57" s="182">
        <v>328.57</v>
      </c>
    </row>
    <row r="58" spans="1:10" ht="18.75" customHeight="1">
      <c r="A58" s="161"/>
      <c r="B58" s="163">
        <v>23</v>
      </c>
      <c r="C58" s="167">
        <v>87.6711</v>
      </c>
      <c r="D58" s="167">
        <v>87.687</v>
      </c>
      <c r="E58" s="143">
        <f t="shared" si="15"/>
        <v>0.015900000000002024</v>
      </c>
      <c r="F58" s="144">
        <f t="shared" si="16"/>
        <v>48.747585614869614</v>
      </c>
      <c r="G58" s="145">
        <f t="shared" si="17"/>
        <v>326.17</v>
      </c>
      <c r="H58" s="142">
        <v>53</v>
      </c>
      <c r="I58" s="182">
        <v>830.12</v>
      </c>
      <c r="J58" s="182">
        <v>503.95</v>
      </c>
    </row>
    <row r="59" spans="1:10" ht="18.75" customHeight="1">
      <c r="A59" s="161"/>
      <c r="B59" s="163">
        <v>24</v>
      </c>
      <c r="C59" s="167">
        <v>88.0944</v>
      </c>
      <c r="D59" s="167">
        <v>88.1047</v>
      </c>
      <c r="E59" s="143">
        <f t="shared" si="15"/>
        <v>0.010300000000000864</v>
      </c>
      <c r="F59" s="144">
        <f t="shared" si="16"/>
        <v>30.056319122241284</v>
      </c>
      <c r="G59" s="145">
        <f t="shared" si="17"/>
        <v>342.68999999999994</v>
      </c>
      <c r="H59" s="142">
        <v>54</v>
      </c>
      <c r="I59" s="182">
        <v>814.66</v>
      </c>
      <c r="J59" s="182">
        <v>471.97</v>
      </c>
    </row>
    <row r="60" spans="1:10" ht="18.75" customHeight="1">
      <c r="A60" s="161">
        <v>21114</v>
      </c>
      <c r="B60" s="163">
        <v>25</v>
      </c>
      <c r="C60" s="167">
        <v>87.0924</v>
      </c>
      <c r="D60" s="167">
        <v>87.1025</v>
      </c>
      <c r="E60" s="143">
        <f t="shared" si="15"/>
        <v>0.010100000000008436</v>
      </c>
      <c r="F60" s="144">
        <f t="shared" si="16"/>
        <v>39.10636155964083</v>
      </c>
      <c r="G60" s="145">
        <f t="shared" si="17"/>
        <v>258.27</v>
      </c>
      <c r="H60" s="142">
        <v>55</v>
      </c>
      <c r="I60" s="182">
        <v>801.4</v>
      </c>
      <c r="J60" s="182">
        <v>543.13</v>
      </c>
    </row>
    <row r="61" spans="1:10" ht="18.75" customHeight="1">
      <c r="A61" s="161"/>
      <c r="B61" s="163">
        <v>26</v>
      </c>
      <c r="C61" s="167">
        <v>85.822</v>
      </c>
      <c r="D61" s="167">
        <v>85.8325</v>
      </c>
      <c r="E61" s="143">
        <f t="shared" si="15"/>
        <v>0.010499999999993292</v>
      </c>
      <c r="F61" s="144">
        <f t="shared" si="16"/>
        <v>39.364174851890574</v>
      </c>
      <c r="G61" s="145">
        <f t="shared" si="17"/>
        <v>266.74</v>
      </c>
      <c r="H61" s="142">
        <v>56</v>
      </c>
      <c r="I61" s="182">
        <v>804.77</v>
      </c>
      <c r="J61" s="182">
        <v>538.03</v>
      </c>
    </row>
    <row r="62" spans="1:10" ht="18.75" customHeight="1">
      <c r="A62" s="161"/>
      <c r="B62" s="163">
        <v>27</v>
      </c>
      <c r="C62" s="167">
        <v>86.317</v>
      </c>
      <c r="D62" s="167">
        <v>86.3281</v>
      </c>
      <c r="E62" s="143">
        <f t="shared" si="15"/>
        <v>0.01110000000001321</v>
      </c>
      <c r="F62" s="144">
        <f t="shared" si="16"/>
        <v>39.78494623660649</v>
      </c>
      <c r="G62" s="145">
        <f t="shared" si="17"/>
        <v>279</v>
      </c>
      <c r="H62" s="142">
        <v>57</v>
      </c>
      <c r="I62" s="182">
        <v>677.4</v>
      </c>
      <c r="J62" s="182">
        <v>398.4</v>
      </c>
    </row>
    <row r="63" spans="1:10" ht="18.75" customHeight="1">
      <c r="A63" s="161">
        <v>21130</v>
      </c>
      <c r="B63" s="163">
        <v>19</v>
      </c>
      <c r="C63" s="167">
        <v>88.961</v>
      </c>
      <c r="D63" s="167">
        <v>89.0177</v>
      </c>
      <c r="E63" s="143">
        <f t="shared" si="15"/>
        <v>0.05670000000000641</v>
      </c>
      <c r="F63" s="144">
        <f t="shared" si="16"/>
        <v>193.77990430624203</v>
      </c>
      <c r="G63" s="145">
        <f t="shared" si="17"/>
        <v>292.59999999999997</v>
      </c>
      <c r="H63" s="142">
        <v>58</v>
      </c>
      <c r="I63" s="182">
        <v>795.54</v>
      </c>
      <c r="J63" s="182">
        <v>502.94</v>
      </c>
    </row>
    <row r="64" spans="1:10" ht="18.75" customHeight="1">
      <c r="A64" s="161"/>
      <c r="B64" s="163">
        <v>20</v>
      </c>
      <c r="C64" s="167">
        <v>84.6599</v>
      </c>
      <c r="D64" s="167">
        <v>84.7166</v>
      </c>
      <c r="E64" s="143">
        <f t="shared" si="15"/>
        <v>0.05670000000000641</v>
      </c>
      <c r="F64" s="144">
        <f t="shared" si="16"/>
        <v>183.5307826762686</v>
      </c>
      <c r="G64" s="145">
        <f t="shared" si="17"/>
        <v>308.93999999999994</v>
      </c>
      <c r="H64" s="142">
        <v>59</v>
      </c>
      <c r="I64" s="182">
        <v>837.55</v>
      </c>
      <c r="J64" s="182">
        <v>528.61</v>
      </c>
    </row>
    <row r="65" spans="1:10" ht="18.75" customHeight="1">
      <c r="A65" s="161"/>
      <c r="B65" s="163">
        <v>21</v>
      </c>
      <c r="C65" s="167">
        <v>86.336</v>
      </c>
      <c r="D65" s="167">
        <v>86.3848</v>
      </c>
      <c r="E65" s="143">
        <f t="shared" si="15"/>
        <v>0.048799999999999955</v>
      </c>
      <c r="F65" s="144">
        <f t="shared" si="16"/>
        <v>173.33238616182413</v>
      </c>
      <c r="G65" s="145">
        <f t="shared" si="17"/>
        <v>281.53999999999996</v>
      </c>
      <c r="H65" s="142">
        <v>60</v>
      </c>
      <c r="I65" s="182">
        <v>849.41</v>
      </c>
      <c r="J65" s="182">
        <v>567.87</v>
      </c>
    </row>
    <row r="66" spans="1:10" ht="18.75" customHeight="1">
      <c r="A66" s="161">
        <v>21137</v>
      </c>
      <c r="B66" s="163">
        <v>22</v>
      </c>
      <c r="C66" s="167">
        <v>85.119</v>
      </c>
      <c r="D66" s="167">
        <v>85.1236</v>
      </c>
      <c r="E66" s="143">
        <f aca="true" t="shared" si="18" ref="E66:E129">D66-C66</f>
        <v>0.004599999999996385</v>
      </c>
      <c r="F66" s="144">
        <f aca="true" t="shared" si="19" ref="F66:F82">((10^6)*E66/G66)</f>
        <v>16.919229071635957</v>
      </c>
      <c r="G66" s="145">
        <f aca="true" t="shared" si="20" ref="G66:G129">I66-J66</f>
        <v>271.88000000000005</v>
      </c>
      <c r="H66" s="142">
        <v>61</v>
      </c>
      <c r="I66" s="182">
        <v>763.32</v>
      </c>
      <c r="J66" s="182">
        <v>491.44</v>
      </c>
    </row>
    <row r="67" spans="1:10" ht="18.75" customHeight="1">
      <c r="A67" s="161"/>
      <c r="B67" s="163">
        <v>23</v>
      </c>
      <c r="C67" s="167">
        <v>87.702</v>
      </c>
      <c r="D67" s="167">
        <v>87.7083</v>
      </c>
      <c r="E67" s="143">
        <f t="shared" si="18"/>
        <v>0.0062999999999959755</v>
      </c>
      <c r="F67" s="144">
        <f t="shared" si="19"/>
        <v>23.936170212750664</v>
      </c>
      <c r="G67" s="145">
        <f t="shared" si="20"/>
        <v>263.20000000000005</v>
      </c>
      <c r="H67" s="142">
        <v>62</v>
      </c>
      <c r="I67" s="182">
        <v>851.87</v>
      </c>
      <c r="J67" s="182">
        <v>588.67</v>
      </c>
    </row>
    <row r="68" spans="1:10" ht="18.75" customHeight="1">
      <c r="A68" s="161"/>
      <c r="B68" s="163">
        <v>24</v>
      </c>
      <c r="C68" s="167">
        <v>88.0642</v>
      </c>
      <c r="D68" s="167">
        <v>88.0677</v>
      </c>
      <c r="E68" s="143">
        <f t="shared" si="18"/>
        <v>0.003500000000002501</v>
      </c>
      <c r="F68" s="144">
        <f t="shared" si="19"/>
        <v>12.508040883433997</v>
      </c>
      <c r="G68" s="145">
        <f t="shared" si="20"/>
        <v>279.82</v>
      </c>
      <c r="H68" s="142">
        <v>63</v>
      </c>
      <c r="I68" s="182">
        <v>626.66</v>
      </c>
      <c r="J68" s="182">
        <v>346.84</v>
      </c>
    </row>
    <row r="69" spans="1:10" ht="18.75" customHeight="1">
      <c r="A69" s="161">
        <v>21149</v>
      </c>
      <c r="B69" s="163">
        <v>25</v>
      </c>
      <c r="C69" s="167">
        <v>87.0674</v>
      </c>
      <c r="D69" s="167">
        <v>87.0728</v>
      </c>
      <c r="E69" s="143">
        <f t="shared" si="18"/>
        <v>0.00539999999999452</v>
      </c>
      <c r="F69" s="144">
        <f t="shared" si="19"/>
        <v>17.82590037300538</v>
      </c>
      <c r="G69" s="145">
        <f t="shared" si="20"/>
        <v>302.93000000000006</v>
      </c>
      <c r="H69" s="142">
        <v>64</v>
      </c>
      <c r="I69" s="182">
        <v>637.46</v>
      </c>
      <c r="J69" s="182">
        <v>334.53</v>
      </c>
    </row>
    <row r="70" spans="1:10" ht="18.75" customHeight="1">
      <c r="A70" s="161"/>
      <c r="B70" s="163">
        <v>26</v>
      </c>
      <c r="C70" s="167">
        <v>85.811</v>
      </c>
      <c r="D70" s="167">
        <v>85.8152</v>
      </c>
      <c r="E70" s="143">
        <f t="shared" si="18"/>
        <v>0.004199999999997317</v>
      </c>
      <c r="F70" s="144">
        <f t="shared" si="19"/>
        <v>14.871468026334245</v>
      </c>
      <c r="G70" s="145">
        <f t="shared" si="20"/>
        <v>282.41999999999996</v>
      </c>
      <c r="H70" s="142">
        <v>65</v>
      </c>
      <c r="I70" s="182">
        <v>831.27</v>
      </c>
      <c r="J70" s="182">
        <v>548.85</v>
      </c>
    </row>
    <row r="71" spans="1:10" ht="18.75" customHeight="1">
      <c r="A71" s="161"/>
      <c r="B71" s="163">
        <v>27</v>
      </c>
      <c r="C71" s="167">
        <v>86.3317</v>
      </c>
      <c r="D71" s="167">
        <v>86.3378</v>
      </c>
      <c r="E71" s="143">
        <f t="shared" si="18"/>
        <v>0.006100000000003547</v>
      </c>
      <c r="F71" s="144">
        <f t="shared" si="19"/>
        <v>20.271168416866765</v>
      </c>
      <c r="G71" s="145">
        <f t="shared" si="20"/>
        <v>300.92</v>
      </c>
      <c r="H71" s="142">
        <v>66</v>
      </c>
      <c r="I71" s="182">
        <v>732.58</v>
      </c>
      <c r="J71" s="182">
        <v>431.66</v>
      </c>
    </row>
    <row r="72" spans="1:10" ht="18.75" customHeight="1">
      <c r="A72" s="161">
        <v>21157</v>
      </c>
      <c r="B72" s="163">
        <v>19</v>
      </c>
      <c r="C72" s="167">
        <v>88.9745</v>
      </c>
      <c r="D72" s="167">
        <v>88.9945</v>
      </c>
      <c r="E72" s="143">
        <f t="shared" si="18"/>
        <v>0.01999999999999602</v>
      </c>
      <c r="F72" s="144">
        <f t="shared" si="19"/>
        <v>66.86056229731561</v>
      </c>
      <c r="G72" s="145">
        <f t="shared" si="20"/>
        <v>299.13</v>
      </c>
      <c r="H72" s="142">
        <v>67</v>
      </c>
      <c r="I72" s="182">
        <v>693.6</v>
      </c>
      <c r="J72" s="182">
        <v>394.47</v>
      </c>
    </row>
    <row r="73" spans="1:10" ht="18.75" customHeight="1">
      <c r="A73" s="161"/>
      <c r="B73" s="163">
        <v>20</v>
      </c>
      <c r="C73" s="167">
        <v>84.6752</v>
      </c>
      <c r="D73" s="167">
        <v>84.6932</v>
      </c>
      <c r="E73" s="143">
        <f t="shared" si="18"/>
        <v>0.018000000000000682</v>
      </c>
      <c r="F73" s="144">
        <f t="shared" si="19"/>
        <v>64.05238061348189</v>
      </c>
      <c r="G73" s="145">
        <f t="shared" si="20"/>
        <v>281.02000000000004</v>
      </c>
      <c r="H73" s="142">
        <v>68</v>
      </c>
      <c r="I73" s="182">
        <v>743.84</v>
      </c>
      <c r="J73" s="182">
        <v>462.82</v>
      </c>
    </row>
    <row r="74" spans="1:10" ht="18.75" customHeight="1">
      <c r="A74" s="161"/>
      <c r="B74" s="163">
        <v>21</v>
      </c>
      <c r="C74" s="167">
        <v>86.37</v>
      </c>
      <c r="D74" s="167">
        <v>86.3842</v>
      </c>
      <c r="E74" s="143">
        <f t="shared" si="18"/>
        <v>0.014200000000002433</v>
      </c>
      <c r="F74" s="144">
        <f t="shared" si="19"/>
        <v>55.97603279723443</v>
      </c>
      <c r="G74" s="145">
        <f t="shared" si="20"/>
        <v>253.68000000000006</v>
      </c>
      <c r="H74" s="142">
        <v>69</v>
      </c>
      <c r="I74" s="182">
        <v>776.07</v>
      </c>
      <c r="J74" s="182">
        <v>522.39</v>
      </c>
    </row>
    <row r="75" spans="1:10" ht="18.75" customHeight="1">
      <c r="A75" s="161">
        <v>21169</v>
      </c>
      <c r="B75" s="163">
        <v>22</v>
      </c>
      <c r="C75" s="167">
        <v>85.1374</v>
      </c>
      <c r="D75" s="167">
        <v>85.1527</v>
      </c>
      <c r="E75" s="143">
        <f t="shared" si="18"/>
        <v>0.015299999999996317</v>
      </c>
      <c r="F75" s="144">
        <f t="shared" si="19"/>
        <v>51.8310240861693</v>
      </c>
      <c r="G75" s="145">
        <f t="shared" si="20"/>
        <v>295.19</v>
      </c>
      <c r="H75" s="142">
        <v>70</v>
      </c>
      <c r="I75" s="182">
        <v>779.53</v>
      </c>
      <c r="J75" s="182">
        <v>484.34</v>
      </c>
    </row>
    <row r="76" spans="1:10" ht="18.75" customHeight="1">
      <c r="A76" s="161"/>
      <c r="B76" s="163">
        <v>23</v>
      </c>
      <c r="C76" s="167">
        <v>87.6952</v>
      </c>
      <c r="D76" s="167">
        <v>87.7165</v>
      </c>
      <c r="E76" s="143">
        <f t="shared" si="18"/>
        <v>0.021299999999996544</v>
      </c>
      <c r="F76" s="144">
        <f t="shared" si="19"/>
        <v>60.04736129904303</v>
      </c>
      <c r="G76" s="145">
        <f t="shared" si="20"/>
        <v>354.71999999999997</v>
      </c>
      <c r="H76" s="142">
        <v>71</v>
      </c>
      <c r="I76" s="182">
        <v>705.17</v>
      </c>
      <c r="J76" s="182">
        <v>350.45</v>
      </c>
    </row>
    <row r="77" spans="1:10" ht="18.75" customHeight="1">
      <c r="A77" s="161"/>
      <c r="B77" s="163">
        <v>24</v>
      </c>
      <c r="C77" s="167">
        <v>88.082</v>
      </c>
      <c r="D77" s="167">
        <v>88.1009</v>
      </c>
      <c r="E77" s="143">
        <f t="shared" si="18"/>
        <v>0.018900000000002137</v>
      </c>
      <c r="F77" s="144">
        <f t="shared" si="19"/>
        <v>63.42494714588455</v>
      </c>
      <c r="G77" s="145">
        <f t="shared" si="20"/>
        <v>297.99</v>
      </c>
      <c r="H77" s="142">
        <v>72</v>
      </c>
      <c r="I77" s="182">
        <v>850.05</v>
      </c>
      <c r="J77" s="182">
        <v>552.06</v>
      </c>
    </row>
    <row r="78" spans="1:10" ht="18.75" customHeight="1">
      <c r="A78" s="161">
        <v>21176</v>
      </c>
      <c r="B78" s="163">
        <v>25</v>
      </c>
      <c r="C78" s="167">
        <v>87.0693</v>
      </c>
      <c r="D78" s="167">
        <v>87.0899</v>
      </c>
      <c r="E78" s="143">
        <f t="shared" si="18"/>
        <v>0.020600000000001728</v>
      </c>
      <c r="F78" s="144">
        <f t="shared" si="19"/>
        <v>68.30691690430972</v>
      </c>
      <c r="G78" s="145">
        <f t="shared" si="20"/>
        <v>301.58000000000004</v>
      </c>
      <c r="H78" s="142">
        <v>73</v>
      </c>
      <c r="I78" s="182">
        <v>724.33</v>
      </c>
      <c r="J78" s="182">
        <v>422.75</v>
      </c>
    </row>
    <row r="79" spans="1:10" ht="18.75" customHeight="1">
      <c r="A79" s="161"/>
      <c r="B79" s="163">
        <v>26</v>
      </c>
      <c r="C79" s="167">
        <v>85.8199</v>
      </c>
      <c r="D79" s="167">
        <v>85.842</v>
      </c>
      <c r="E79" s="143">
        <f t="shared" si="18"/>
        <v>0.02209999999999468</v>
      </c>
      <c r="F79" s="144">
        <f t="shared" si="19"/>
        <v>75.61760076642264</v>
      </c>
      <c r="G79" s="145">
        <f t="shared" si="20"/>
        <v>292.26</v>
      </c>
      <c r="H79" s="142">
        <v>74</v>
      </c>
      <c r="I79" s="182">
        <v>821.62</v>
      </c>
      <c r="J79" s="182">
        <v>529.36</v>
      </c>
    </row>
    <row r="80" spans="1:10" ht="18.75" customHeight="1">
      <c r="A80" s="161"/>
      <c r="B80" s="163">
        <v>27</v>
      </c>
      <c r="C80" s="167">
        <v>86.3156</v>
      </c>
      <c r="D80" s="167">
        <v>86.3309</v>
      </c>
      <c r="E80" s="143">
        <f t="shared" si="18"/>
        <v>0.015299999999996317</v>
      </c>
      <c r="F80" s="144">
        <f t="shared" si="19"/>
        <v>51.02551275636591</v>
      </c>
      <c r="G80" s="145">
        <f t="shared" si="20"/>
        <v>299.84999999999997</v>
      </c>
      <c r="H80" s="142">
        <v>75</v>
      </c>
      <c r="I80" s="182">
        <v>811.28</v>
      </c>
      <c r="J80" s="182">
        <v>511.43</v>
      </c>
    </row>
    <row r="81" spans="1:10" ht="18.75" customHeight="1">
      <c r="A81" s="161">
        <v>21191</v>
      </c>
      <c r="B81" s="163">
        <v>10</v>
      </c>
      <c r="C81" s="167">
        <v>85.1038</v>
      </c>
      <c r="D81" s="167">
        <v>85.1265</v>
      </c>
      <c r="E81" s="214">
        <f t="shared" si="18"/>
        <v>0.022699999999986176</v>
      </c>
      <c r="F81" s="215">
        <f t="shared" si="19"/>
        <v>71.10192319735067</v>
      </c>
      <c r="G81" s="216">
        <f t="shared" si="20"/>
        <v>319.26</v>
      </c>
      <c r="H81" s="217">
        <v>76</v>
      </c>
      <c r="I81" s="182">
        <v>691.4</v>
      </c>
      <c r="J81" s="182">
        <v>372.14</v>
      </c>
    </row>
    <row r="82" spans="1:10" ht="18.75" customHeight="1">
      <c r="A82" s="161"/>
      <c r="B82" s="163">
        <v>11</v>
      </c>
      <c r="C82" s="167">
        <v>86.1173</v>
      </c>
      <c r="D82" s="167">
        <v>86.1393</v>
      </c>
      <c r="E82" s="214">
        <f t="shared" si="18"/>
        <v>0.02200000000000557</v>
      </c>
      <c r="F82" s="215">
        <f t="shared" si="19"/>
        <v>64.23920343389369</v>
      </c>
      <c r="G82" s="216">
        <f t="shared" si="20"/>
        <v>342.46999999999997</v>
      </c>
      <c r="H82" s="217">
        <v>77</v>
      </c>
      <c r="I82" s="182">
        <v>715.38</v>
      </c>
      <c r="J82" s="182">
        <v>372.91</v>
      </c>
    </row>
    <row r="83" spans="1:10" ht="18.75" customHeight="1">
      <c r="A83" s="161"/>
      <c r="B83" s="163">
        <v>12</v>
      </c>
      <c r="C83" s="167">
        <v>84.8546</v>
      </c>
      <c r="D83" s="167">
        <v>84.8676</v>
      </c>
      <c r="E83" s="214">
        <f t="shared" si="18"/>
        <v>0.012999999999991019</v>
      </c>
      <c r="F83" s="215">
        <f>((10^6)*E83/G83)</f>
        <v>43.55400696861101</v>
      </c>
      <c r="G83" s="216">
        <f t="shared" si="20"/>
        <v>298.4800000000001</v>
      </c>
      <c r="H83" s="217">
        <v>78</v>
      </c>
      <c r="I83" s="182">
        <v>684.82</v>
      </c>
      <c r="J83" s="182">
        <v>386.34</v>
      </c>
    </row>
    <row r="84" spans="1:10" ht="18.75" customHeight="1">
      <c r="A84" s="161">
        <v>21199</v>
      </c>
      <c r="B84" s="163">
        <v>13</v>
      </c>
      <c r="C84" s="167">
        <v>86.7506</v>
      </c>
      <c r="D84" s="167">
        <v>86.7744</v>
      </c>
      <c r="E84" s="214">
        <f t="shared" si="18"/>
        <v>0.02379999999999427</v>
      </c>
      <c r="F84" s="215">
        <f aca="true" t="shared" si="21" ref="F84:F147">((10^6)*E84/G84)</f>
        <v>79.74802305319082</v>
      </c>
      <c r="G84" s="216">
        <f t="shared" si="20"/>
        <v>298.44</v>
      </c>
      <c r="H84" s="217">
        <v>79</v>
      </c>
      <c r="I84" s="182">
        <v>684.53</v>
      </c>
      <c r="J84" s="182">
        <v>386.09</v>
      </c>
    </row>
    <row r="85" spans="1:10" ht="18.75" customHeight="1">
      <c r="A85" s="161"/>
      <c r="B85" s="163">
        <v>14</v>
      </c>
      <c r="C85" s="167">
        <v>85.9807</v>
      </c>
      <c r="D85" s="167">
        <v>86.0029</v>
      </c>
      <c r="E85" s="214">
        <f t="shared" si="18"/>
        <v>0.022199999999998</v>
      </c>
      <c r="F85" s="215">
        <f t="shared" si="21"/>
        <v>70.78630189400546</v>
      </c>
      <c r="G85" s="216">
        <f t="shared" si="20"/>
        <v>313.62000000000006</v>
      </c>
      <c r="H85" s="217">
        <v>80</v>
      </c>
      <c r="I85" s="182">
        <v>673.21</v>
      </c>
      <c r="J85" s="182">
        <v>359.59</v>
      </c>
    </row>
    <row r="86" spans="1:10" ht="18.75" customHeight="1">
      <c r="A86" s="161"/>
      <c r="B86" s="163">
        <v>15</v>
      </c>
      <c r="C86" s="167">
        <v>87.0255</v>
      </c>
      <c r="D86" s="167">
        <v>87.0489</v>
      </c>
      <c r="E86" s="214">
        <f t="shared" si="18"/>
        <v>0.023400000000009413</v>
      </c>
      <c r="F86" s="215">
        <f t="shared" si="21"/>
        <v>84.33952063438245</v>
      </c>
      <c r="G86" s="216">
        <f t="shared" si="20"/>
        <v>277.45000000000005</v>
      </c>
      <c r="H86" s="217">
        <v>81</v>
      </c>
      <c r="I86" s="182">
        <v>795.83</v>
      </c>
      <c r="J86" s="182">
        <v>518.38</v>
      </c>
    </row>
    <row r="87" spans="1:10" ht="18.75" customHeight="1">
      <c r="A87" s="161">
        <v>21207</v>
      </c>
      <c r="B87" s="163">
        <v>16</v>
      </c>
      <c r="C87" s="167">
        <v>86.166</v>
      </c>
      <c r="D87" s="167">
        <v>86.1963</v>
      </c>
      <c r="E87" s="214">
        <f t="shared" si="18"/>
        <v>0.030299999999996885</v>
      </c>
      <c r="F87" s="215">
        <f t="shared" si="21"/>
        <v>108.52824241554812</v>
      </c>
      <c r="G87" s="216">
        <f t="shared" si="20"/>
        <v>279.19000000000005</v>
      </c>
      <c r="H87" s="217">
        <v>82</v>
      </c>
      <c r="I87" s="182">
        <v>854.37</v>
      </c>
      <c r="J87" s="182">
        <v>575.18</v>
      </c>
    </row>
    <row r="88" spans="1:10" ht="18.75" customHeight="1">
      <c r="A88" s="161"/>
      <c r="B88" s="163">
        <v>17</v>
      </c>
      <c r="C88" s="167">
        <v>87.2558</v>
      </c>
      <c r="D88" s="167">
        <v>87.2824</v>
      </c>
      <c r="E88" s="214">
        <f t="shared" si="18"/>
        <v>0.026600000000001955</v>
      </c>
      <c r="F88" s="215">
        <f t="shared" si="21"/>
        <v>74.17528791724146</v>
      </c>
      <c r="G88" s="216">
        <f t="shared" si="20"/>
        <v>358.60999999999996</v>
      </c>
      <c r="H88" s="217">
        <v>83</v>
      </c>
      <c r="I88" s="182">
        <v>733.55</v>
      </c>
      <c r="J88" s="182">
        <v>374.94</v>
      </c>
    </row>
    <row r="89" spans="1:10" ht="18.75" customHeight="1">
      <c r="A89" s="161"/>
      <c r="B89" s="163">
        <v>18</v>
      </c>
      <c r="C89" s="167">
        <v>85.1728</v>
      </c>
      <c r="D89" s="167">
        <v>85.2009</v>
      </c>
      <c r="E89" s="214">
        <f t="shared" si="18"/>
        <v>0.028100000000009118</v>
      </c>
      <c r="F89" s="215">
        <f t="shared" si="21"/>
        <v>77.37849373539616</v>
      </c>
      <c r="G89" s="216">
        <f t="shared" si="20"/>
        <v>363.15000000000003</v>
      </c>
      <c r="H89" s="217">
        <v>84</v>
      </c>
      <c r="I89" s="182">
        <v>688.49</v>
      </c>
      <c r="J89" s="182">
        <v>325.34</v>
      </c>
    </row>
    <row r="90" spans="1:10" ht="18.75" customHeight="1">
      <c r="A90" s="161">
        <v>21219</v>
      </c>
      <c r="B90" s="163">
        <v>7</v>
      </c>
      <c r="C90" s="167">
        <v>86.432</v>
      </c>
      <c r="D90" s="167">
        <v>86.4415</v>
      </c>
      <c r="E90" s="214">
        <f t="shared" si="18"/>
        <v>0.009500000000002728</v>
      </c>
      <c r="F90" s="215">
        <f t="shared" si="21"/>
        <v>33.921302578028744</v>
      </c>
      <c r="G90" s="216">
        <f t="shared" si="20"/>
        <v>280.05999999999995</v>
      </c>
      <c r="H90" s="217">
        <v>85</v>
      </c>
      <c r="I90" s="182">
        <v>825.02</v>
      </c>
      <c r="J90" s="182">
        <v>544.96</v>
      </c>
    </row>
    <row r="91" spans="1:10" ht="18.75" customHeight="1">
      <c r="A91" s="161"/>
      <c r="B91" s="163">
        <v>8</v>
      </c>
      <c r="C91" s="167">
        <v>84.7927</v>
      </c>
      <c r="D91" s="167">
        <v>84.8026</v>
      </c>
      <c r="E91" s="214">
        <f t="shared" si="18"/>
        <v>0.009900000000001796</v>
      </c>
      <c r="F91" s="215">
        <f t="shared" si="21"/>
        <v>36.005237125406595</v>
      </c>
      <c r="G91" s="216">
        <f t="shared" si="20"/>
        <v>274.96</v>
      </c>
      <c r="H91" s="217">
        <v>86</v>
      </c>
      <c r="I91" s="182">
        <v>759.41</v>
      </c>
      <c r="J91" s="182">
        <v>484.45</v>
      </c>
    </row>
    <row r="92" spans="1:10" ht="18.75" customHeight="1">
      <c r="A92" s="161"/>
      <c r="B92" s="163">
        <v>9</v>
      </c>
      <c r="C92" s="167">
        <v>87.6259</v>
      </c>
      <c r="D92" s="167">
        <v>87.6359</v>
      </c>
      <c r="E92" s="214">
        <f t="shared" si="18"/>
        <v>0.010000000000005116</v>
      </c>
      <c r="F92" s="215">
        <f t="shared" si="21"/>
        <v>35.53155201821032</v>
      </c>
      <c r="G92" s="216">
        <f t="shared" si="20"/>
        <v>281.44000000000005</v>
      </c>
      <c r="H92" s="217">
        <v>87</v>
      </c>
      <c r="I92" s="182">
        <v>772.59</v>
      </c>
      <c r="J92" s="182">
        <v>491.15</v>
      </c>
    </row>
    <row r="93" spans="1:10" ht="18.75" customHeight="1">
      <c r="A93" s="161">
        <v>21228</v>
      </c>
      <c r="B93" s="163">
        <v>10</v>
      </c>
      <c r="C93" s="167">
        <v>85.0656</v>
      </c>
      <c r="D93" s="167">
        <v>85.0768</v>
      </c>
      <c r="E93" s="214">
        <f t="shared" si="18"/>
        <v>0.01120000000000232</v>
      </c>
      <c r="F93" s="215">
        <f t="shared" si="21"/>
        <v>39.0502423207082</v>
      </c>
      <c r="G93" s="216">
        <f t="shared" si="20"/>
        <v>286.81</v>
      </c>
      <c r="H93" s="217">
        <v>88</v>
      </c>
      <c r="I93" s="182">
        <v>725.73</v>
      </c>
      <c r="J93" s="182">
        <v>438.92</v>
      </c>
    </row>
    <row r="94" spans="1:10" ht="18.75" customHeight="1">
      <c r="A94" s="161"/>
      <c r="B94" s="163">
        <v>11</v>
      </c>
      <c r="C94" s="167">
        <v>86.095</v>
      </c>
      <c r="D94" s="167">
        <v>86.109</v>
      </c>
      <c r="E94" s="214">
        <f t="shared" si="18"/>
        <v>0.013999999999995794</v>
      </c>
      <c r="F94" s="215">
        <f t="shared" si="21"/>
        <v>53.27650506125196</v>
      </c>
      <c r="G94" s="216">
        <f t="shared" si="20"/>
        <v>262.7800000000001</v>
      </c>
      <c r="H94" s="217">
        <v>89</v>
      </c>
      <c r="I94" s="182">
        <v>817.57</v>
      </c>
      <c r="J94" s="182">
        <v>554.79</v>
      </c>
    </row>
    <row r="95" spans="1:10" ht="18.75" customHeight="1">
      <c r="A95" s="161"/>
      <c r="B95" s="163">
        <v>12</v>
      </c>
      <c r="C95" s="167">
        <v>84.827</v>
      </c>
      <c r="D95" s="167">
        <v>84.841</v>
      </c>
      <c r="E95" s="214">
        <f t="shared" si="18"/>
        <v>0.013999999999995794</v>
      </c>
      <c r="F95" s="215">
        <f t="shared" si="21"/>
        <v>39.424403705882106</v>
      </c>
      <c r="G95" s="216">
        <f t="shared" si="20"/>
        <v>355.11</v>
      </c>
      <c r="H95" s="217">
        <v>90</v>
      </c>
      <c r="I95" s="182">
        <v>724.64</v>
      </c>
      <c r="J95" s="182">
        <v>369.53</v>
      </c>
    </row>
    <row r="96" spans="1:10" ht="18.75" customHeight="1">
      <c r="A96" s="161">
        <v>21254</v>
      </c>
      <c r="B96" s="163">
        <v>13</v>
      </c>
      <c r="C96" s="167">
        <v>86.7216</v>
      </c>
      <c r="D96" s="167">
        <v>86.7254</v>
      </c>
      <c r="E96" s="214">
        <f t="shared" si="18"/>
        <v>0.0037999999999982492</v>
      </c>
      <c r="F96" s="215">
        <f t="shared" si="21"/>
        <v>13.423292945700126</v>
      </c>
      <c r="G96" s="216">
        <f t="shared" si="20"/>
        <v>283.09000000000003</v>
      </c>
      <c r="H96" s="217">
        <v>91</v>
      </c>
      <c r="I96" s="182">
        <v>855.64</v>
      </c>
      <c r="J96" s="182">
        <v>572.55</v>
      </c>
    </row>
    <row r="97" spans="1:10" ht="18.75" customHeight="1">
      <c r="A97" s="161"/>
      <c r="B97" s="163">
        <v>14</v>
      </c>
      <c r="C97" s="167">
        <v>85.938</v>
      </c>
      <c r="D97" s="167">
        <v>85.9436</v>
      </c>
      <c r="E97" s="214">
        <f t="shared" si="18"/>
        <v>0.00560000000000116</v>
      </c>
      <c r="F97" s="215">
        <f t="shared" si="21"/>
        <v>20.03721196508215</v>
      </c>
      <c r="G97" s="216">
        <f t="shared" si="20"/>
        <v>279.48</v>
      </c>
      <c r="H97" s="217">
        <v>92</v>
      </c>
      <c r="I97" s="182">
        <v>845.62</v>
      </c>
      <c r="J97" s="182">
        <v>566.14</v>
      </c>
    </row>
    <row r="98" spans="1:10" ht="18.75" customHeight="1">
      <c r="A98" s="161"/>
      <c r="B98" s="163">
        <v>15</v>
      </c>
      <c r="C98" s="167">
        <v>86.9993</v>
      </c>
      <c r="D98" s="167">
        <v>87.0083</v>
      </c>
      <c r="E98" s="214">
        <f t="shared" si="18"/>
        <v>0.009000000000000341</v>
      </c>
      <c r="F98" s="215">
        <f t="shared" si="21"/>
        <v>27.60990275178802</v>
      </c>
      <c r="G98" s="216">
        <f t="shared" si="20"/>
        <v>325.97</v>
      </c>
      <c r="H98" s="217">
        <v>93</v>
      </c>
      <c r="I98" s="182">
        <v>688.7</v>
      </c>
      <c r="J98" s="182">
        <v>362.73</v>
      </c>
    </row>
    <row r="99" spans="1:10" ht="18.75" customHeight="1">
      <c r="A99" s="161">
        <v>21269</v>
      </c>
      <c r="B99" s="163">
        <v>16</v>
      </c>
      <c r="C99" s="167">
        <v>86.1558</v>
      </c>
      <c r="D99" s="167">
        <v>86.1826</v>
      </c>
      <c r="E99" s="214">
        <f t="shared" si="18"/>
        <v>0.026799999999994384</v>
      </c>
      <c r="F99" s="215">
        <f t="shared" si="21"/>
        <v>105.60743980767774</v>
      </c>
      <c r="G99" s="216">
        <f t="shared" si="20"/>
        <v>253.77000000000004</v>
      </c>
      <c r="H99" s="217">
        <v>94</v>
      </c>
      <c r="I99" s="182">
        <v>653.33</v>
      </c>
      <c r="J99" s="182">
        <v>399.56</v>
      </c>
    </row>
    <row r="100" spans="1:10" ht="18.75" customHeight="1">
      <c r="A100" s="161"/>
      <c r="B100" s="163">
        <v>17</v>
      </c>
      <c r="C100" s="167">
        <v>87.2106</v>
      </c>
      <c r="D100" s="167">
        <v>87.2305</v>
      </c>
      <c r="E100" s="214">
        <f t="shared" si="18"/>
        <v>0.019900000000006912</v>
      </c>
      <c r="F100" s="215">
        <f t="shared" si="21"/>
        <v>73.32080616044698</v>
      </c>
      <c r="G100" s="216">
        <f t="shared" si="20"/>
        <v>271.40999999999997</v>
      </c>
      <c r="H100" s="217">
        <v>95</v>
      </c>
      <c r="I100" s="182">
        <v>809.04</v>
      </c>
      <c r="J100" s="182">
        <v>537.63</v>
      </c>
    </row>
    <row r="101" spans="1:10" ht="18.75" customHeight="1">
      <c r="A101" s="218"/>
      <c r="B101" s="219">
        <v>18</v>
      </c>
      <c r="C101" s="220">
        <v>85.1366</v>
      </c>
      <c r="D101" s="220">
        <v>85.1594</v>
      </c>
      <c r="E101" s="221">
        <f t="shared" si="18"/>
        <v>0.022800000000003706</v>
      </c>
      <c r="F101" s="222">
        <f t="shared" si="21"/>
        <v>79.525636553902</v>
      </c>
      <c r="G101" s="223">
        <f t="shared" si="20"/>
        <v>286.70000000000005</v>
      </c>
      <c r="H101" s="224">
        <v>96</v>
      </c>
      <c r="I101" s="225">
        <v>621.21</v>
      </c>
      <c r="J101" s="225">
        <v>334.51</v>
      </c>
    </row>
    <row r="102" spans="1:10" ht="18.75" customHeight="1">
      <c r="A102" s="226">
        <v>21276</v>
      </c>
      <c r="B102" s="227">
        <v>31</v>
      </c>
      <c r="C102" s="228">
        <v>84.8986</v>
      </c>
      <c r="D102" s="228">
        <v>84.9245</v>
      </c>
      <c r="E102" s="229">
        <f t="shared" si="18"/>
        <v>0.02589999999999293</v>
      </c>
      <c r="F102" s="230">
        <f t="shared" si="21"/>
        <v>99.02125707291992</v>
      </c>
      <c r="G102" s="231">
        <f t="shared" si="20"/>
        <v>261.55999999999995</v>
      </c>
      <c r="H102" s="227">
        <v>1</v>
      </c>
      <c r="I102" s="232">
        <v>809.88</v>
      </c>
      <c r="J102" s="232">
        <v>548.32</v>
      </c>
    </row>
    <row r="103" spans="1:10" ht="18.75" customHeight="1">
      <c r="A103" s="161"/>
      <c r="B103" s="163">
        <v>32</v>
      </c>
      <c r="C103" s="167">
        <v>85.0534</v>
      </c>
      <c r="D103" s="167">
        <v>85.0869</v>
      </c>
      <c r="E103" s="214">
        <f t="shared" si="18"/>
        <v>0.03350000000000364</v>
      </c>
      <c r="F103" s="215">
        <f t="shared" si="21"/>
        <v>99.88371746326258</v>
      </c>
      <c r="G103" s="216">
        <f t="shared" si="20"/>
        <v>335.39</v>
      </c>
      <c r="H103" s="163">
        <v>2</v>
      </c>
      <c r="I103" s="182">
        <v>701.79</v>
      </c>
      <c r="J103" s="182">
        <v>366.4</v>
      </c>
    </row>
    <row r="104" spans="1:10" ht="18.75" customHeight="1">
      <c r="A104" s="161"/>
      <c r="B104" s="227">
        <v>33</v>
      </c>
      <c r="C104" s="167">
        <v>86.0207</v>
      </c>
      <c r="D104" s="167">
        <v>86.0472</v>
      </c>
      <c r="E104" s="214">
        <f t="shared" si="18"/>
        <v>0.026499999999998636</v>
      </c>
      <c r="F104" s="215">
        <f t="shared" si="21"/>
        <v>89.16554508747858</v>
      </c>
      <c r="G104" s="216">
        <f t="shared" si="20"/>
        <v>297.20000000000005</v>
      </c>
      <c r="H104" s="227">
        <v>3</v>
      </c>
      <c r="I104" s="182">
        <v>689.97</v>
      </c>
      <c r="J104" s="182">
        <v>392.77</v>
      </c>
    </row>
    <row r="105" spans="1:10" ht="18.75" customHeight="1">
      <c r="A105" s="161">
        <v>21296</v>
      </c>
      <c r="B105" s="163">
        <v>34</v>
      </c>
      <c r="C105" s="167">
        <v>83.7624</v>
      </c>
      <c r="D105" s="167">
        <v>83.7774</v>
      </c>
      <c r="E105" s="214">
        <f t="shared" si="18"/>
        <v>0.015000000000000568</v>
      </c>
      <c r="F105" s="215">
        <f t="shared" si="21"/>
        <v>46.78873327302962</v>
      </c>
      <c r="G105" s="216">
        <f t="shared" si="20"/>
        <v>320.59000000000003</v>
      </c>
      <c r="H105" s="163">
        <v>4</v>
      </c>
      <c r="I105" s="182">
        <v>735.99</v>
      </c>
      <c r="J105" s="182">
        <v>415.4</v>
      </c>
    </row>
    <row r="106" spans="1:10" ht="18.75" customHeight="1">
      <c r="A106" s="161"/>
      <c r="B106" s="227">
        <v>35</v>
      </c>
      <c r="C106" s="167">
        <v>85.0485</v>
      </c>
      <c r="D106" s="167">
        <v>85.0619</v>
      </c>
      <c r="E106" s="214">
        <f t="shared" si="18"/>
        <v>0.013399999999990087</v>
      </c>
      <c r="F106" s="215">
        <f t="shared" si="21"/>
        <v>46.42139541325465</v>
      </c>
      <c r="G106" s="216">
        <f t="shared" si="20"/>
        <v>288.65999999999997</v>
      </c>
      <c r="H106" s="227">
        <v>5</v>
      </c>
      <c r="I106" s="182">
        <v>846.54</v>
      </c>
      <c r="J106" s="182">
        <v>557.88</v>
      </c>
    </row>
    <row r="107" spans="1:10" ht="18.75" customHeight="1">
      <c r="A107" s="161"/>
      <c r="B107" s="163">
        <v>36</v>
      </c>
      <c r="C107" s="167">
        <v>84.6048</v>
      </c>
      <c r="D107" s="167">
        <v>84.616</v>
      </c>
      <c r="E107" s="214">
        <f t="shared" si="18"/>
        <v>0.01120000000000232</v>
      </c>
      <c r="F107" s="215">
        <f t="shared" si="21"/>
        <v>38.07581166072521</v>
      </c>
      <c r="G107" s="216">
        <f t="shared" si="20"/>
        <v>294.15</v>
      </c>
      <c r="H107" s="163">
        <v>6</v>
      </c>
      <c r="I107" s="182">
        <v>843.04</v>
      </c>
      <c r="J107" s="182">
        <v>548.89</v>
      </c>
    </row>
    <row r="108" spans="1:10" ht="18.75" customHeight="1">
      <c r="A108" s="161">
        <v>21312</v>
      </c>
      <c r="B108" s="163">
        <v>19</v>
      </c>
      <c r="C108" s="167">
        <v>88.954</v>
      </c>
      <c r="D108" s="167">
        <v>89.1435</v>
      </c>
      <c r="E108" s="214">
        <f t="shared" si="18"/>
        <v>0.18950000000000955</v>
      </c>
      <c r="F108" s="215">
        <f t="shared" si="21"/>
        <v>615.2996947854066</v>
      </c>
      <c r="G108" s="216">
        <f t="shared" si="20"/>
        <v>307.98</v>
      </c>
      <c r="H108" s="227">
        <v>7</v>
      </c>
      <c r="I108" s="182">
        <v>751.97</v>
      </c>
      <c r="J108" s="182">
        <v>443.99</v>
      </c>
    </row>
    <row r="109" spans="1:10" ht="18.75" customHeight="1">
      <c r="A109" s="161"/>
      <c r="B109" s="163">
        <v>20</v>
      </c>
      <c r="C109" s="167">
        <v>84.634</v>
      </c>
      <c r="D109" s="167">
        <v>84.8552</v>
      </c>
      <c r="E109" s="214">
        <f t="shared" si="18"/>
        <v>0.22119999999999607</v>
      </c>
      <c r="F109" s="215">
        <f t="shared" si="21"/>
        <v>708.8607594936582</v>
      </c>
      <c r="G109" s="216">
        <f t="shared" si="20"/>
        <v>312.05000000000007</v>
      </c>
      <c r="H109" s="163">
        <v>8</v>
      </c>
      <c r="I109" s="182">
        <v>859.95</v>
      </c>
      <c r="J109" s="182">
        <v>547.9</v>
      </c>
    </row>
    <row r="110" spans="1:10" ht="18.75" customHeight="1">
      <c r="A110" s="161"/>
      <c r="B110" s="163">
        <v>21</v>
      </c>
      <c r="C110" s="167">
        <v>86.3431</v>
      </c>
      <c r="D110" s="167">
        <v>86.5079</v>
      </c>
      <c r="E110" s="214">
        <f t="shared" si="18"/>
        <v>0.1647999999999996</v>
      </c>
      <c r="F110" s="215">
        <f t="shared" si="21"/>
        <v>488.4844532708884</v>
      </c>
      <c r="G110" s="216">
        <f t="shared" si="20"/>
        <v>337.37</v>
      </c>
      <c r="H110" s="227">
        <v>9</v>
      </c>
      <c r="I110" s="182">
        <v>704.61</v>
      </c>
      <c r="J110" s="182">
        <v>367.24</v>
      </c>
    </row>
    <row r="111" spans="1:10" ht="18.75" customHeight="1">
      <c r="A111" s="161">
        <v>21319</v>
      </c>
      <c r="B111" s="163">
        <v>22</v>
      </c>
      <c r="C111" s="167">
        <v>85.1339</v>
      </c>
      <c r="D111" s="167">
        <v>85.1591</v>
      </c>
      <c r="E111" s="214">
        <f t="shared" si="18"/>
        <v>0.025199999999998113</v>
      </c>
      <c r="F111" s="215">
        <f t="shared" si="21"/>
        <v>70.02917882450497</v>
      </c>
      <c r="G111" s="216">
        <f t="shared" si="20"/>
        <v>359.84999999999997</v>
      </c>
      <c r="H111" s="163">
        <v>10</v>
      </c>
      <c r="I111" s="182">
        <v>697.9</v>
      </c>
      <c r="J111" s="182">
        <v>338.05</v>
      </c>
    </row>
    <row r="112" spans="1:10" ht="18.75" customHeight="1">
      <c r="A112" s="161"/>
      <c r="B112" s="163">
        <v>23</v>
      </c>
      <c r="C112" s="167">
        <v>87.6846</v>
      </c>
      <c r="D112" s="167">
        <v>87.7152</v>
      </c>
      <c r="E112" s="214">
        <f t="shared" si="18"/>
        <v>0.030599999999992633</v>
      </c>
      <c r="F112" s="215">
        <f t="shared" si="21"/>
        <v>92.14092140919192</v>
      </c>
      <c r="G112" s="216">
        <f t="shared" si="20"/>
        <v>332.09999999999997</v>
      </c>
      <c r="H112" s="227">
        <v>11</v>
      </c>
      <c r="I112" s="182">
        <v>730.04</v>
      </c>
      <c r="J112" s="182">
        <v>397.94</v>
      </c>
    </row>
    <row r="113" spans="1:10" ht="18.75" customHeight="1">
      <c r="A113" s="161"/>
      <c r="B113" s="163">
        <v>24</v>
      </c>
      <c r="C113" s="167">
        <v>88.0573</v>
      </c>
      <c r="D113" s="167">
        <v>88.0814</v>
      </c>
      <c r="E113" s="214">
        <f t="shared" si="18"/>
        <v>0.02410000000000423</v>
      </c>
      <c r="F113" s="215">
        <f t="shared" si="21"/>
        <v>92.59615015178173</v>
      </c>
      <c r="G113" s="216">
        <f t="shared" si="20"/>
        <v>260.27</v>
      </c>
      <c r="H113" s="163">
        <v>12</v>
      </c>
      <c r="I113" s="182">
        <v>809.03</v>
      </c>
      <c r="J113" s="182">
        <v>548.76</v>
      </c>
    </row>
    <row r="114" spans="1:10" ht="18.75" customHeight="1">
      <c r="A114" s="161">
        <v>21332</v>
      </c>
      <c r="B114" s="163">
        <v>25</v>
      </c>
      <c r="C114" s="167">
        <v>87.0627</v>
      </c>
      <c r="D114" s="167">
        <v>87.0884</v>
      </c>
      <c r="E114" s="214">
        <f t="shared" si="18"/>
        <v>0.02569999999998629</v>
      </c>
      <c r="F114" s="215">
        <f t="shared" si="21"/>
        <v>93.56341925144274</v>
      </c>
      <c r="G114" s="216">
        <f t="shared" si="20"/>
        <v>274.67999999999995</v>
      </c>
      <c r="H114" s="227">
        <v>13</v>
      </c>
      <c r="I114" s="182">
        <v>824.01</v>
      </c>
      <c r="J114" s="182">
        <v>549.33</v>
      </c>
    </row>
    <row r="115" spans="1:10" ht="18.75" customHeight="1">
      <c r="A115" s="161"/>
      <c r="B115" s="163">
        <v>26</v>
      </c>
      <c r="C115" s="167">
        <v>85.8134</v>
      </c>
      <c r="D115" s="167">
        <v>85.8429</v>
      </c>
      <c r="E115" s="214">
        <f t="shared" si="18"/>
        <v>0.02949999999999875</v>
      </c>
      <c r="F115" s="215">
        <f t="shared" si="21"/>
        <v>88.27577952001542</v>
      </c>
      <c r="G115" s="216">
        <f t="shared" si="20"/>
        <v>334.17999999999995</v>
      </c>
      <c r="H115" s="163">
        <v>14</v>
      </c>
      <c r="I115" s="182">
        <v>703.04</v>
      </c>
      <c r="J115" s="182">
        <v>368.86</v>
      </c>
    </row>
    <row r="116" spans="1:10" ht="23.25">
      <c r="A116" s="161"/>
      <c r="B116" s="163">
        <v>27</v>
      </c>
      <c r="C116" s="167">
        <v>86.3364</v>
      </c>
      <c r="D116" s="167">
        <v>86.3563</v>
      </c>
      <c r="E116" s="214">
        <f t="shared" si="18"/>
        <v>0.019900000000006912</v>
      </c>
      <c r="F116" s="215">
        <f t="shared" si="21"/>
        <v>68.68463742107106</v>
      </c>
      <c r="G116" s="216">
        <f t="shared" si="20"/>
        <v>289.7299999999999</v>
      </c>
      <c r="H116" s="227">
        <v>15</v>
      </c>
      <c r="I116" s="182">
        <v>853.56</v>
      </c>
      <c r="J116" s="182">
        <v>563.83</v>
      </c>
    </row>
    <row r="117" spans="1:10" ht="23.25">
      <c r="A117" s="161">
        <v>21340</v>
      </c>
      <c r="B117" s="163">
        <v>1</v>
      </c>
      <c r="C117" s="167">
        <v>85.3815</v>
      </c>
      <c r="D117" s="167">
        <v>85.4049</v>
      </c>
      <c r="E117" s="214">
        <f t="shared" si="18"/>
        <v>0.023399999999995202</v>
      </c>
      <c r="F117" s="215">
        <f t="shared" si="21"/>
        <v>78.81972514145514</v>
      </c>
      <c r="G117" s="216">
        <f t="shared" si="20"/>
        <v>296.88</v>
      </c>
      <c r="H117" s="163">
        <v>16</v>
      </c>
      <c r="I117" s="182">
        <v>858.78</v>
      </c>
      <c r="J117" s="182">
        <v>561.9</v>
      </c>
    </row>
    <row r="118" spans="1:10" ht="23.25">
      <c r="A118" s="161"/>
      <c r="B118" s="163">
        <v>2</v>
      </c>
      <c r="C118" s="167">
        <v>87.4758</v>
      </c>
      <c r="D118" s="167">
        <v>87.4927</v>
      </c>
      <c r="E118" s="214">
        <f t="shared" si="18"/>
        <v>0.016899999999992588</v>
      </c>
      <c r="F118" s="215">
        <f t="shared" si="21"/>
        <v>59.47562906912753</v>
      </c>
      <c r="G118" s="216">
        <f t="shared" si="20"/>
        <v>284.15</v>
      </c>
      <c r="H118" s="227">
        <v>17</v>
      </c>
      <c r="I118" s="182">
        <v>826.14</v>
      </c>
      <c r="J118" s="182">
        <v>541.99</v>
      </c>
    </row>
    <row r="119" spans="1:10" ht="23.25">
      <c r="A119" s="161"/>
      <c r="B119" s="163">
        <v>3</v>
      </c>
      <c r="C119" s="167">
        <v>85.8521</v>
      </c>
      <c r="D119" s="167">
        <v>85.8723</v>
      </c>
      <c r="E119" s="214">
        <f t="shared" si="18"/>
        <v>0.02020000000000266</v>
      </c>
      <c r="F119" s="215">
        <f t="shared" si="21"/>
        <v>65.836646893953</v>
      </c>
      <c r="G119" s="216">
        <f t="shared" si="20"/>
        <v>306.82</v>
      </c>
      <c r="H119" s="163">
        <v>18</v>
      </c>
      <c r="I119" s="182">
        <v>655.65</v>
      </c>
      <c r="J119" s="182">
        <v>348.83</v>
      </c>
    </row>
    <row r="120" spans="1:10" ht="23.25">
      <c r="A120" s="161">
        <v>21354</v>
      </c>
      <c r="B120" s="163">
        <v>4</v>
      </c>
      <c r="C120" s="167">
        <v>85.0324</v>
      </c>
      <c r="D120" s="167">
        <v>85.039</v>
      </c>
      <c r="E120" s="214">
        <f t="shared" si="18"/>
        <v>0.0066000000000059345</v>
      </c>
      <c r="F120" s="215">
        <f t="shared" si="21"/>
        <v>20.653398422849964</v>
      </c>
      <c r="G120" s="216">
        <f t="shared" si="20"/>
        <v>319.56</v>
      </c>
      <c r="H120" s="227">
        <v>19</v>
      </c>
      <c r="I120" s="182">
        <v>713.48</v>
      </c>
      <c r="J120" s="182">
        <v>393.92</v>
      </c>
    </row>
    <row r="121" spans="1:10" ht="23.25">
      <c r="A121" s="161"/>
      <c r="B121" s="163">
        <v>5</v>
      </c>
      <c r="C121" s="167">
        <v>85.0317</v>
      </c>
      <c r="D121" s="167">
        <v>85.0425</v>
      </c>
      <c r="E121" s="214">
        <f t="shared" si="18"/>
        <v>0.010800000000003251</v>
      </c>
      <c r="F121" s="215">
        <f t="shared" si="21"/>
        <v>36.74594263551172</v>
      </c>
      <c r="G121" s="216">
        <f t="shared" si="20"/>
        <v>293.9100000000001</v>
      </c>
      <c r="H121" s="163">
        <v>20</v>
      </c>
      <c r="I121" s="182">
        <v>831.45</v>
      </c>
      <c r="J121" s="182">
        <v>537.54</v>
      </c>
    </row>
    <row r="122" spans="1:10" ht="23.25">
      <c r="A122" s="161"/>
      <c r="B122" s="163">
        <v>6</v>
      </c>
      <c r="C122" s="167">
        <v>87.3903</v>
      </c>
      <c r="D122" s="167">
        <v>87.4053</v>
      </c>
      <c r="E122" s="214">
        <f t="shared" si="18"/>
        <v>0.015000000000000568</v>
      </c>
      <c r="F122" s="215">
        <f t="shared" si="21"/>
        <v>42.198840938503814</v>
      </c>
      <c r="G122" s="216">
        <f t="shared" si="20"/>
        <v>355.46000000000004</v>
      </c>
      <c r="H122" s="227">
        <v>21</v>
      </c>
      <c r="I122" s="182">
        <v>654.94</v>
      </c>
      <c r="J122" s="182">
        <v>299.48</v>
      </c>
    </row>
    <row r="123" spans="1:10" ht="23.25">
      <c r="A123" s="161">
        <v>21361</v>
      </c>
      <c r="B123" s="163">
        <v>7</v>
      </c>
      <c r="C123" s="167">
        <v>86.4393</v>
      </c>
      <c r="D123" s="167">
        <v>86.4506</v>
      </c>
      <c r="E123" s="214">
        <f t="shared" si="18"/>
        <v>0.011299999999991428</v>
      </c>
      <c r="F123" s="215">
        <f t="shared" si="21"/>
        <v>34.16064572687031</v>
      </c>
      <c r="G123" s="216">
        <f t="shared" si="20"/>
        <v>330.79</v>
      </c>
      <c r="H123" s="163">
        <v>22</v>
      </c>
      <c r="I123" s="182">
        <v>702.86</v>
      </c>
      <c r="J123" s="182">
        <v>372.07</v>
      </c>
    </row>
    <row r="124" spans="1:10" ht="23.25">
      <c r="A124" s="161"/>
      <c r="B124" s="163">
        <v>8</v>
      </c>
      <c r="C124" s="167">
        <v>84.8176</v>
      </c>
      <c r="D124" s="167">
        <v>84.8288</v>
      </c>
      <c r="E124" s="214">
        <f t="shared" si="18"/>
        <v>0.01120000000000232</v>
      </c>
      <c r="F124" s="215">
        <f t="shared" si="21"/>
        <v>36.18622984718529</v>
      </c>
      <c r="G124" s="216">
        <f t="shared" si="20"/>
        <v>309.51</v>
      </c>
      <c r="H124" s="227">
        <v>23</v>
      </c>
      <c r="I124" s="182">
        <v>668.13</v>
      </c>
      <c r="J124" s="182">
        <v>358.62</v>
      </c>
    </row>
    <row r="125" spans="1:10" ht="23.25">
      <c r="A125" s="161"/>
      <c r="B125" s="163">
        <v>9</v>
      </c>
      <c r="C125" s="167">
        <v>87.6536</v>
      </c>
      <c r="D125" s="167">
        <v>87.6656</v>
      </c>
      <c r="E125" s="214">
        <f t="shared" si="18"/>
        <v>0.012000000000000455</v>
      </c>
      <c r="F125" s="215">
        <f t="shared" si="21"/>
        <v>43.26351083390581</v>
      </c>
      <c r="G125" s="216">
        <f t="shared" si="20"/>
        <v>277.37</v>
      </c>
      <c r="H125" s="163">
        <v>24</v>
      </c>
      <c r="I125" s="182">
        <v>825.6</v>
      </c>
      <c r="J125" s="182">
        <v>548.23</v>
      </c>
    </row>
    <row r="126" spans="1:10" ht="23.25">
      <c r="A126" s="161">
        <v>21374</v>
      </c>
      <c r="B126" s="163">
        <v>19</v>
      </c>
      <c r="C126" s="167">
        <v>88.9527</v>
      </c>
      <c r="D126" s="167">
        <v>88.9763</v>
      </c>
      <c r="E126" s="214">
        <f t="shared" si="18"/>
        <v>0.02360000000000184</v>
      </c>
      <c r="F126" s="215">
        <f t="shared" si="21"/>
        <v>78.3480512582227</v>
      </c>
      <c r="G126" s="216">
        <f t="shared" si="20"/>
        <v>301.22</v>
      </c>
      <c r="H126" s="227">
        <v>25</v>
      </c>
      <c r="I126" s="182">
        <v>644.74</v>
      </c>
      <c r="J126" s="182">
        <v>343.52</v>
      </c>
    </row>
    <row r="127" spans="1:10" ht="23.25">
      <c r="A127" s="161"/>
      <c r="B127" s="163">
        <v>20</v>
      </c>
      <c r="C127" s="167">
        <v>84.671</v>
      </c>
      <c r="D127" s="167">
        <v>84.6881</v>
      </c>
      <c r="E127" s="214">
        <f t="shared" si="18"/>
        <v>0.017099999999999227</v>
      </c>
      <c r="F127" s="215">
        <f t="shared" si="21"/>
        <v>62.141143978484</v>
      </c>
      <c r="G127" s="216">
        <f t="shared" si="20"/>
        <v>275.18</v>
      </c>
      <c r="H127" s="163">
        <v>26</v>
      </c>
      <c r="I127" s="182">
        <v>779.86</v>
      </c>
      <c r="J127" s="182">
        <v>504.68</v>
      </c>
    </row>
    <row r="128" spans="1:10" ht="23.25">
      <c r="A128" s="161"/>
      <c r="B128" s="163">
        <v>21</v>
      </c>
      <c r="C128" s="167">
        <v>86.3596</v>
      </c>
      <c r="D128" s="167">
        <v>86.3747</v>
      </c>
      <c r="E128" s="214">
        <f t="shared" si="18"/>
        <v>0.015100000000003888</v>
      </c>
      <c r="F128" s="215">
        <f t="shared" si="21"/>
        <v>46.448675751342364</v>
      </c>
      <c r="G128" s="216">
        <f t="shared" si="20"/>
        <v>325.09</v>
      </c>
      <c r="H128" s="227">
        <v>27</v>
      </c>
      <c r="I128" s="182">
        <v>694.88</v>
      </c>
      <c r="J128" s="182">
        <v>369.79</v>
      </c>
    </row>
    <row r="129" spans="1:10" ht="23.25">
      <c r="A129" s="161" t="s">
        <v>202</v>
      </c>
      <c r="B129" s="163">
        <v>22</v>
      </c>
      <c r="C129" s="167">
        <v>85.1111</v>
      </c>
      <c r="D129" s="167">
        <v>85.1563</v>
      </c>
      <c r="E129" s="214">
        <f t="shared" si="18"/>
        <v>0.045200000000008345</v>
      </c>
      <c r="F129" s="215">
        <f t="shared" si="21"/>
        <v>145.35164163748385</v>
      </c>
      <c r="G129" s="216">
        <f t="shared" si="20"/>
        <v>310.96999999999997</v>
      </c>
      <c r="H129" s="163">
        <v>28</v>
      </c>
      <c r="I129" s="182">
        <v>705.13</v>
      </c>
      <c r="J129" s="182">
        <v>394.16</v>
      </c>
    </row>
    <row r="130" spans="1:10" ht="23.25">
      <c r="A130" s="161"/>
      <c r="B130" s="163">
        <v>23</v>
      </c>
      <c r="C130" s="167">
        <v>87.701</v>
      </c>
      <c r="D130" s="167">
        <v>87.7383</v>
      </c>
      <c r="E130" s="214">
        <f aca="true" t="shared" si="22" ref="E130:E179">D130-C130</f>
        <v>0.03730000000000189</v>
      </c>
      <c r="F130" s="215">
        <f t="shared" si="21"/>
        <v>126.62525036494513</v>
      </c>
      <c r="G130" s="216">
        <f aca="true" t="shared" si="23" ref="G130:G179">I130-J130</f>
        <v>294.57</v>
      </c>
      <c r="H130" s="227">
        <v>29</v>
      </c>
      <c r="I130" s="182">
        <v>801.87</v>
      </c>
      <c r="J130" s="182">
        <v>507.3</v>
      </c>
    </row>
    <row r="131" spans="1:10" ht="23.25">
      <c r="A131" s="161"/>
      <c r="B131" s="163">
        <v>24</v>
      </c>
      <c r="C131" s="167">
        <v>88.0908</v>
      </c>
      <c r="D131" s="167">
        <v>88.1304</v>
      </c>
      <c r="E131" s="214">
        <f t="shared" si="22"/>
        <v>0.039599999999992974</v>
      </c>
      <c r="F131" s="215">
        <f t="shared" si="21"/>
        <v>132.0880587057804</v>
      </c>
      <c r="G131" s="216">
        <f t="shared" si="23"/>
        <v>299.8</v>
      </c>
      <c r="H131" s="163">
        <v>30</v>
      </c>
      <c r="I131" s="182">
        <v>660.98</v>
      </c>
      <c r="J131" s="182">
        <v>361.18</v>
      </c>
    </row>
    <row r="132" spans="1:10" ht="23.25">
      <c r="A132" s="161">
        <v>21389</v>
      </c>
      <c r="B132" s="163">
        <v>25</v>
      </c>
      <c r="C132" s="167">
        <v>87.0784</v>
      </c>
      <c r="D132" s="167">
        <v>87.155</v>
      </c>
      <c r="E132" s="214">
        <f t="shared" si="22"/>
        <v>0.07659999999999911</v>
      </c>
      <c r="F132" s="215">
        <f t="shared" si="21"/>
        <v>247.9927479927451</v>
      </c>
      <c r="G132" s="216">
        <f t="shared" si="23"/>
        <v>308.88</v>
      </c>
      <c r="H132" s="227">
        <v>31</v>
      </c>
      <c r="I132" s="182">
        <v>823.56</v>
      </c>
      <c r="J132" s="182">
        <v>514.68</v>
      </c>
    </row>
    <row r="133" spans="1:10" ht="23.25">
      <c r="A133" s="161"/>
      <c r="B133" s="163">
        <v>26</v>
      </c>
      <c r="C133" s="167">
        <v>85.848</v>
      </c>
      <c r="D133" s="167">
        <v>85.9199</v>
      </c>
      <c r="E133" s="214">
        <f t="shared" si="22"/>
        <v>0.07189999999999941</v>
      </c>
      <c r="F133" s="215">
        <f t="shared" si="21"/>
        <v>230.02111459466187</v>
      </c>
      <c r="G133" s="216">
        <f t="shared" si="23"/>
        <v>312.58</v>
      </c>
      <c r="H133" s="163">
        <v>32</v>
      </c>
      <c r="I133" s="182">
        <v>661.39</v>
      </c>
      <c r="J133" s="182">
        <v>348.81</v>
      </c>
    </row>
    <row r="134" spans="1:10" ht="23.25">
      <c r="A134" s="161"/>
      <c r="B134" s="163">
        <v>27</v>
      </c>
      <c r="C134" s="167">
        <v>86.3356</v>
      </c>
      <c r="D134" s="167">
        <v>86.4007</v>
      </c>
      <c r="E134" s="214">
        <f t="shared" si="22"/>
        <v>0.06510000000000105</v>
      </c>
      <c r="F134" s="215">
        <f t="shared" si="21"/>
        <v>205.40165330977806</v>
      </c>
      <c r="G134" s="216">
        <f t="shared" si="23"/>
        <v>316.93999999999994</v>
      </c>
      <c r="H134" s="227">
        <v>33</v>
      </c>
      <c r="I134" s="182">
        <v>710.91</v>
      </c>
      <c r="J134" s="182">
        <v>393.97</v>
      </c>
    </row>
    <row r="135" spans="1:10" ht="23.25">
      <c r="A135" s="161">
        <v>21402</v>
      </c>
      <c r="B135" s="163">
        <v>10</v>
      </c>
      <c r="C135" s="167">
        <v>85.0957</v>
      </c>
      <c r="D135" s="167">
        <v>85.1484</v>
      </c>
      <c r="E135" s="214">
        <f t="shared" si="22"/>
        <v>0.05270000000000152</v>
      </c>
      <c r="F135" s="215">
        <f t="shared" si="21"/>
        <v>162.96113052352118</v>
      </c>
      <c r="G135" s="216">
        <f t="shared" si="23"/>
        <v>323.39000000000004</v>
      </c>
      <c r="H135" s="163">
        <v>34</v>
      </c>
      <c r="I135" s="182">
        <v>745.97</v>
      </c>
      <c r="J135" s="182">
        <v>422.58</v>
      </c>
    </row>
    <row r="136" spans="1:10" ht="23.25">
      <c r="A136" s="161"/>
      <c r="B136" s="163">
        <v>11</v>
      </c>
      <c r="C136" s="167">
        <v>86.0923</v>
      </c>
      <c r="D136" s="167">
        <v>86.1448</v>
      </c>
      <c r="E136" s="214">
        <f t="shared" si="22"/>
        <v>0.052500000000009095</v>
      </c>
      <c r="F136" s="215">
        <f t="shared" si="21"/>
        <v>162.42806757010425</v>
      </c>
      <c r="G136" s="216">
        <f t="shared" si="23"/>
        <v>323.22</v>
      </c>
      <c r="H136" s="227">
        <v>35</v>
      </c>
      <c r="I136" s="182">
        <v>661.5</v>
      </c>
      <c r="J136" s="182">
        <v>338.28</v>
      </c>
    </row>
    <row r="137" spans="1:10" ht="23.25">
      <c r="A137" s="161"/>
      <c r="B137" s="163">
        <v>12</v>
      </c>
      <c r="C137" s="167">
        <v>84.8313</v>
      </c>
      <c r="D137" s="167">
        <v>84.8775</v>
      </c>
      <c r="E137" s="214">
        <f t="shared" si="22"/>
        <v>0.04619999999999891</v>
      </c>
      <c r="F137" s="215">
        <f t="shared" si="21"/>
        <v>134.34137830764442</v>
      </c>
      <c r="G137" s="216">
        <f t="shared" si="23"/>
        <v>343.9</v>
      </c>
      <c r="H137" s="163">
        <v>36</v>
      </c>
      <c r="I137" s="182">
        <v>711.37</v>
      </c>
      <c r="J137" s="182">
        <v>367.47</v>
      </c>
    </row>
    <row r="138" spans="1:10" ht="23.25">
      <c r="A138" s="161">
        <v>21417</v>
      </c>
      <c r="B138" s="163">
        <v>13</v>
      </c>
      <c r="C138" s="167">
        <v>86.7337</v>
      </c>
      <c r="D138" s="167">
        <v>86.77</v>
      </c>
      <c r="E138" s="214">
        <f t="shared" si="22"/>
        <v>0.03629999999999711</v>
      </c>
      <c r="F138" s="215">
        <f t="shared" si="21"/>
        <v>121.72221849640235</v>
      </c>
      <c r="G138" s="216">
        <f t="shared" si="23"/>
        <v>298.22</v>
      </c>
      <c r="H138" s="227">
        <v>37</v>
      </c>
      <c r="I138" s="182">
        <v>841.2</v>
      </c>
      <c r="J138" s="182">
        <v>542.98</v>
      </c>
    </row>
    <row r="139" spans="1:10" ht="23.25">
      <c r="A139" s="161"/>
      <c r="B139" s="163">
        <v>14</v>
      </c>
      <c r="C139" s="167">
        <v>85.9376</v>
      </c>
      <c r="D139" s="167">
        <v>85.9797</v>
      </c>
      <c r="E139" s="214">
        <f t="shared" si="22"/>
        <v>0.0420999999999907</v>
      </c>
      <c r="F139" s="215">
        <f t="shared" si="21"/>
        <v>135.36977491958424</v>
      </c>
      <c r="G139" s="216">
        <f t="shared" si="23"/>
        <v>311</v>
      </c>
      <c r="H139" s="163">
        <v>38</v>
      </c>
      <c r="I139" s="182">
        <v>839.05</v>
      </c>
      <c r="J139" s="182">
        <v>528.05</v>
      </c>
    </row>
    <row r="140" spans="1:10" ht="23.25">
      <c r="A140" s="161"/>
      <c r="B140" s="163">
        <v>15</v>
      </c>
      <c r="C140" s="167">
        <v>86.975</v>
      </c>
      <c r="D140" s="167">
        <v>87.0071</v>
      </c>
      <c r="E140" s="214">
        <f t="shared" si="22"/>
        <v>0.032099999999999795</v>
      </c>
      <c r="F140" s="215">
        <f t="shared" si="21"/>
        <v>113.25547754295523</v>
      </c>
      <c r="G140" s="216">
        <f t="shared" si="23"/>
        <v>283.42999999999995</v>
      </c>
      <c r="H140" s="227">
        <v>39</v>
      </c>
      <c r="I140" s="182">
        <v>906.37</v>
      </c>
      <c r="J140" s="182">
        <v>622.94</v>
      </c>
    </row>
    <row r="141" spans="1:10" ht="23.25">
      <c r="A141" s="161">
        <v>21423</v>
      </c>
      <c r="B141" s="163">
        <v>16</v>
      </c>
      <c r="C141" s="167">
        <v>86.1355</v>
      </c>
      <c r="D141" s="167">
        <v>86.156</v>
      </c>
      <c r="E141" s="214">
        <f t="shared" si="22"/>
        <v>0.02050000000001262</v>
      </c>
      <c r="F141" s="215">
        <f t="shared" si="21"/>
        <v>66.16531646390801</v>
      </c>
      <c r="G141" s="216">
        <f t="shared" si="23"/>
        <v>309.83</v>
      </c>
      <c r="H141" s="163">
        <v>40</v>
      </c>
      <c r="I141" s="182">
        <v>679.27</v>
      </c>
      <c r="J141" s="182">
        <v>369.44</v>
      </c>
    </row>
    <row r="142" spans="1:10" ht="23.25">
      <c r="A142" s="161"/>
      <c r="B142" s="163">
        <v>17</v>
      </c>
      <c r="C142" s="167">
        <v>87.2272</v>
      </c>
      <c r="D142" s="167">
        <v>87.2466</v>
      </c>
      <c r="E142" s="214">
        <f t="shared" si="22"/>
        <v>0.019400000000004525</v>
      </c>
      <c r="F142" s="215">
        <f t="shared" si="21"/>
        <v>75.27549278288268</v>
      </c>
      <c r="G142" s="216">
        <f t="shared" si="23"/>
        <v>257.72</v>
      </c>
      <c r="H142" s="227">
        <v>41</v>
      </c>
      <c r="I142" s="182">
        <v>873.11</v>
      </c>
      <c r="J142" s="182">
        <v>615.39</v>
      </c>
    </row>
    <row r="143" spans="1:10" ht="23.25">
      <c r="A143" s="161"/>
      <c r="B143" s="163">
        <v>18</v>
      </c>
      <c r="C143" s="167">
        <v>85.1577</v>
      </c>
      <c r="D143" s="167">
        <v>85.1806</v>
      </c>
      <c r="E143" s="214">
        <f t="shared" si="22"/>
        <v>0.022899999999992815</v>
      </c>
      <c r="F143" s="215">
        <f t="shared" si="21"/>
        <v>68.26243777384809</v>
      </c>
      <c r="G143" s="216">
        <f t="shared" si="23"/>
        <v>335.46999999999997</v>
      </c>
      <c r="H143" s="163">
        <v>42</v>
      </c>
      <c r="I143" s="182">
        <v>705.31</v>
      </c>
      <c r="J143" s="182">
        <v>369.84</v>
      </c>
    </row>
    <row r="144" spans="1:10" ht="23.25">
      <c r="A144" s="161">
        <v>21430</v>
      </c>
      <c r="B144" s="163">
        <v>10</v>
      </c>
      <c r="C144" s="167">
        <v>85.073</v>
      </c>
      <c r="D144" s="167">
        <v>85.105</v>
      </c>
      <c r="E144" s="214">
        <f t="shared" si="22"/>
        <v>0.03200000000001069</v>
      </c>
      <c r="F144" s="215">
        <f t="shared" si="21"/>
        <v>94.83729476619848</v>
      </c>
      <c r="G144" s="216">
        <f t="shared" si="23"/>
        <v>337.41999999999996</v>
      </c>
      <c r="H144" s="227">
        <v>43</v>
      </c>
      <c r="I144" s="182">
        <v>648.64</v>
      </c>
      <c r="J144" s="182">
        <v>311.22</v>
      </c>
    </row>
    <row r="145" spans="1:10" ht="23.25">
      <c r="A145" s="161"/>
      <c r="B145" s="163">
        <v>11</v>
      </c>
      <c r="C145" s="167">
        <v>86.1039</v>
      </c>
      <c r="D145" s="167">
        <v>86.1269</v>
      </c>
      <c r="E145" s="214">
        <f t="shared" si="22"/>
        <v>0.023000000000010346</v>
      </c>
      <c r="F145" s="215">
        <f t="shared" si="21"/>
        <v>85.11898153292015</v>
      </c>
      <c r="G145" s="216">
        <f t="shared" si="23"/>
        <v>270.2099999999999</v>
      </c>
      <c r="H145" s="163">
        <v>44</v>
      </c>
      <c r="I145" s="182">
        <v>750.81</v>
      </c>
      <c r="J145" s="182">
        <v>480.6</v>
      </c>
    </row>
    <row r="146" spans="1:10" ht="23.25">
      <c r="A146" s="161"/>
      <c r="B146" s="163">
        <v>12</v>
      </c>
      <c r="C146" s="167">
        <v>84.8215</v>
      </c>
      <c r="D146" s="167">
        <v>84.849</v>
      </c>
      <c r="E146" s="214">
        <f t="shared" si="22"/>
        <v>0.02750000000000341</v>
      </c>
      <c r="F146" s="215">
        <f t="shared" si="21"/>
        <v>77.76929385482144</v>
      </c>
      <c r="G146" s="216">
        <f t="shared" si="23"/>
        <v>353.61</v>
      </c>
      <c r="H146" s="227">
        <v>45</v>
      </c>
      <c r="I146" s="182">
        <v>646.47</v>
      </c>
      <c r="J146" s="182">
        <v>292.86</v>
      </c>
    </row>
    <row r="147" spans="1:10" ht="23.25">
      <c r="A147" s="161">
        <v>21439</v>
      </c>
      <c r="B147" s="163">
        <v>13</v>
      </c>
      <c r="C147" s="167">
        <v>86.6997</v>
      </c>
      <c r="D147" s="167">
        <v>86.7248</v>
      </c>
      <c r="E147" s="214">
        <f t="shared" si="22"/>
        <v>0.025099999999994793</v>
      </c>
      <c r="F147" s="215">
        <f t="shared" si="21"/>
        <v>83.39701631390105</v>
      </c>
      <c r="G147" s="216">
        <f t="shared" si="23"/>
        <v>300.96999999999997</v>
      </c>
      <c r="H147" s="163">
        <v>46</v>
      </c>
      <c r="I147" s="182">
        <v>627.43</v>
      </c>
      <c r="J147" s="182">
        <v>326.46</v>
      </c>
    </row>
    <row r="148" spans="1:10" ht="23.25">
      <c r="A148" s="161"/>
      <c r="B148" s="163">
        <v>14</v>
      </c>
      <c r="C148" s="167">
        <v>85.9191</v>
      </c>
      <c r="D148" s="167">
        <v>85.9458</v>
      </c>
      <c r="E148" s="214">
        <f t="shared" si="22"/>
        <v>0.026700000000005275</v>
      </c>
      <c r="F148" s="215">
        <f aca="true" t="shared" si="24" ref="F148:F179">((10^6)*E148/G148)</f>
        <v>97.89184234649046</v>
      </c>
      <c r="G148" s="216">
        <f t="shared" si="23"/>
        <v>272.75</v>
      </c>
      <c r="H148" s="227">
        <v>47</v>
      </c>
      <c r="I148" s="182">
        <v>764</v>
      </c>
      <c r="J148" s="182">
        <v>491.25</v>
      </c>
    </row>
    <row r="149" spans="1:10" ht="23.25">
      <c r="A149" s="161"/>
      <c r="B149" s="163">
        <v>15</v>
      </c>
      <c r="C149" s="167">
        <v>87.0006</v>
      </c>
      <c r="D149" s="167">
        <v>87.0278</v>
      </c>
      <c r="E149" s="214">
        <f t="shared" si="22"/>
        <v>0.02719999999999345</v>
      </c>
      <c r="F149" s="215">
        <f t="shared" si="24"/>
        <v>116.11526147275752</v>
      </c>
      <c r="G149" s="216">
        <f t="shared" si="23"/>
        <v>234.25</v>
      </c>
      <c r="H149" s="163">
        <v>48</v>
      </c>
      <c r="I149" s="182">
        <v>600.6</v>
      </c>
      <c r="J149" s="182">
        <v>366.35</v>
      </c>
    </row>
    <row r="150" spans="1:10" ht="23.25">
      <c r="A150" s="161">
        <v>21457</v>
      </c>
      <c r="B150" s="163">
        <v>16</v>
      </c>
      <c r="C150" s="167">
        <v>86.1376</v>
      </c>
      <c r="D150" s="167">
        <v>86.1514</v>
      </c>
      <c r="E150" s="214">
        <f t="shared" si="22"/>
        <v>0.013799999999989154</v>
      </c>
      <c r="F150" s="215">
        <f t="shared" si="24"/>
        <v>47.299149986252935</v>
      </c>
      <c r="G150" s="216">
        <f t="shared" si="23"/>
        <v>291.76</v>
      </c>
      <c r="H150" s="227">
        <v>49</v>
      </c>
      <c r="I150" s="182">
        <v>683.66</v>
      </c>
      <c r="J150" s="182">
        <v>391.9</v>
      </c>
    </row>
    <row r="151" spans="1:10" ht="23.25">
      <c r="A151" s="161"/>
      <c r="B151" s="163">
        <v>17</v>
      </c>
      <c r="C151" s="167">
        <v>87.2275</v>
      </c>
      <c r="D151" s="167">
        <v>87.2436</v>
      </c>
      <c r="E151" s="214">
        <f t="shared" si="22"/>
        <v>0.016099999999994452</v>
      </c>
      <c r="F151" s="215">
        <f t="shared" si="24"/>
        <v>58.30587042333123</v>
      </c>
      <c r="G151" s="216">
        <f t="shared" si="23"/>
        <v>276.13</v>
      </c>
      <c r="H151" s="163">
        <v>50</v>
      </c>
      <c r="I151" s="182">
        <v>791.12</v>
      </c>
      <c r="J151" s="182">
        <v>514.99</v>
      </c>
    </row>
    <row r="152" spans="1:10" ht="23.25">
      <c r="A152" s="161"/>
      <c r="B152" s="163">
        <v>18</v>
      </c>
      <c r="C152" s="167">
        <v>85.156</v>
      </c>
      <c r="D152" s="167">
        <v>85.1713</v>
      </c>
      <c r="E152" s="214">
        <f t="shared" si="22"/>
        <v>0.015299999999996317</v>
      </c>
      <c r="F152" s="215">
        <f t="shared" si="24"/>
        <v>51.191113490351704</v>
      </c>
      <c r="G152" s="216">
        <f t="shared" si="23"/>
        <v>298.88</v>
      </c>
      <c r="H152" s="227">
        <v>51</v>
      </c>
      <c r="I152" s="182">
        <v>836.84</v>
      </c>
      <c r="J152" s="182">
        <v>537.96</v>
      </c>
    </row>
    <row r="153" spans="1:10" ht="23.25">
      <c r="A153" s="161">
        <v>21464</v>
      </c>
      <c r="B153" s="163">
        <v>7</v>
      </c>
      <c r="C153" s="167">
        <v>86.4445</v>
      </c>
      <c r="D153" s="167">
        <v>86.4577</v>
      </c>
      <c r="E153" s="214">
        <f t="shared" si="22"/>
        <v>0.013199999999997658</v>
      </c>
      <c r="F153" s="215">
        <f t="shared" si="24"/>
        <v>40.86307773271107</v>
      </c>
      <c r="G153" s="216">
        <f t="shared" si="23"/>
        <v>323.03000000000003</v>
      </c>
      <c r="H153" s="163">
        <v>52</v>
      </c>
      <c r="I153" s="182">
        <v>689.73</v>
      </c>
      <c r="J153" s="182">
        <v>366.7</v>
      </c>
    </row>
    <row r="154" spans="1:10" ht="23.25">
      <c r="A154" s="161"/>
      <c r="B154" s="163">
        <v>8</v>
      </c>
      <c r="C154" s="167">
        <v>84.7991</v>
      </c>
      <c r="D154" s="167">
        <v>84.814</v>
      </c>
      <c r="E154" s="214">
        <f t="shared" si="22"/>
        <v>0.014899999999997249</v>
      </c>
      <c r="F154" s="215">
        <f t="shared" si="24"/>
        <v>49.703115618110765</v>
      </c>
      <c r="G154" s="216">
        <f t="shared" si="23"/>
        <v>299.7800000000001</v>
      </c>
      <c r="H154" s="227">
        <v>53</v>
      </c>
      <c r="I154" s="182">
        <v>845.08</v>
      </c>
      <c r="J154" s="182">
        <v>545.3</v>
      </c>
    </row>
    <row r="155" spans="1:10" ht="23.25">
      <c r="A155" s="161"/>
      <c r="B155" s="163">
        <v>9</v>
      </c>
      <c r="C155" s="167">
        <v>87.6589</v>
      </c>
      <c r="D155" s="167">
        <v>87.6728</v>
      </c>
      <c r="E155" s="214">
        <f t="shared" si="22"/>
        <v>0.013899999999992474</v>
      </c>
      <c r="F155" s="215">
        <f t="shared" si="24"/>
        <v>47.25480197175751</v>
      </c>
      <c r="G155" s="216">
        <f t="shared" si="23"/>
        <v>294.15000000000003</v>
      </c>
      <c r="H155" s="163">
        <v>54</v>
      </c>
      <c r="I155" s="182">
        <v>785.61</v>
      </c>
      <c r="J155" s="182">
        <v>491.46</v>
      </c>
    </row>
    <row r="156" spans="1:10" ht="23.25">
      <c r="A156" s="161">
        <v>21478</v>
      </c>
      <c r="B156" s="163">
        <v>10</v>
      </c>
      <c r="C156" s="167">
        <v>85.116</v>
      </c>
      <c r="D156" s="167">
        <v>85.1238</v>
      </c>
      <c r="E156" s="214">
        <f t="shared" si="22"/>
        <v>0.007800000000003138</v>
      </c>
      <c r="F156" s="215">
        <f t="shared" si="24"/>
        <v>25.436165008978108</v>
      </c>
      <c r="G156" s="216">
        <f t="shared" si="23"/>
        <v>306.65000000000003</v>
      </c>
      <c r="H156" s="227">
        <v>55</v>
      </c>
      <c r="I156" s="182">
        <v>653.36</v>
      </c>
      <c r="J156" s="182">
        <v>346.71</v>
      </c>
    </row>
    <row r="157" spans="1:10" ht="23.25">
      <c r="A157" s="161"/>
      <c r="B157" s="163">
        <v>11</v>
      </c>
      <c r="C157" s="167">
        <v>86.0868</v>
      </c>
      <c r="D157" s="167">
        <v>86.0958</v>
      </c>
      <c r="E157" s="214">
        <f t="shared" si="22"/>
        <v>0.009000000000000341</v>
      </c>
      <c r="F157" s="215">
        <f t="shared" si="24"/>
        <v>31.71359103562613</v>
      </c>
      <c r="G157" s="216">
        <f t="shared" si="23"/>
        <v>283.7900000000001</v>
      </c>
      <c r="H157" s="163">
        <v>56</v>
      </c>
      <c r="I157" s="182">
        <v>820.19</v>
      </c>
      <c r="J157" s="182">
        <v>536.4</v>
      </c>
    </row>
    <row r="158" spans="1:10" ht="23.25">
      <c r="A158" s="161"/>
      <c r="B158" s="163">
        <v>12</v>
      </c>
      <c r="C158" s="167">
        <v>84.8304</v>
      </c>
      <c r="D158" s="167">
        <v>84.844</v>
      </c>
      <c r="E158" s="214">
        <f t="shared" si="22"/>
        <v>0.013599999999996726</v>
      </c>
      <c r="F158" s="215">
        <f t="shared" si="24"/>
        <v>43.01483379193702</v>
      </c>
      <c r="G158" s="216">
        <f t="shared" si="23"/>
        <v>316.16999999999996</v>
      </c>
      <c r="H158" s="227">
        <v>57</v>
      </c>
      <c r="I158" s="182">
        <v>824.89</v>
      </c>
      <c r="J158" s="182">
        <v>508.72</v>
      </c>
    </row>
    <row r="159" spans="1:10" ht="23.25">
      <c r="A159" s="161">
        <v>21492</v>
      </c>
      <c r="B159" s="163">
        <v>22</v>
      </c>
      <c r="C159" s="167">
        <v>85.0832</v>
      </c>
      <c r="D159" s="167">
        <v>85.1</v>
      </c>
      <c r="E159" s="214">
        <f t="shared" si="22"/>
        <v>0.016799999999989268</v>
      </c>
      <c r="F159" s="215">
        <f t="shared" si="24"/>
        <v>59.14659907051567</v>
      </c>
      <c r="G159" s="216">
        <f t="shared" si="23"/>
        <v>284.03999999999996</v>
      </c>
      <c r="H159" s="163">
        <v>58</v>
      </c>
      <c r="I159" s="182">
        <v>657.26</v>
      </c>
      <c r="J159" s="182">
        <v>373.22</v>
      </c>
    </row>
    <row r="160" spans="1:10" ht="23.25">
      <c r="A160" s="161"/>
      <c r="B160" s="163">
        <v>23</v>
      </c>
      <c r="C160" s="167">
        <v>87.6454</v>
      </c>
      <c r="D160" s="167">
        <v>87.6553</v>
      </c>
      <c r="E160" s="214">
        <f t="shared" si="22"/>
        <v>0.009900000000001796</v>
      </c>
      <c r="F160" s="215">
        <f t="shared" si="24"/>
        <v>32.55401006215448</v>
      </c>
      <c r="G160" s="216">
        <f t="shared" si="23"/>
        <v>304.10999999999996</v>
      </c>
      <c r="H160" s="227">
        <v>59</v>
      </c>
      <c r="I160" s="182">
        <v>701.79</v>
      </c>
      <c r="J160" s="182">
        <v>397.68</v>
      </c>
    </row>
    <row r="161" spans="1:10" ht="23.25">
      <c r="A161" s="161"/>
      <c r="B161" s="163">
        <v>24</v>
      </c>
      <c r="C161" s="167">
        <v>88.0225</v>
      </c>
      <c r="D161" s="167">
        <v>88.0348</v>
      </c>
      <c r="E161" s="214">
        <f t="shared" si="22"/>
        <v>0.012300000000010414</v>
      </c>
      <c r="F161" s="215">
        <f t="shared" si="24"/>
        <v>45.15750055073946</v>
      </c>
      <c r="G161" s="216">
        <f t="shared" si="23"/>
        <v>272.38</v>
      </c>
      <c r="H161" s="163">
        <v>60</v>
      </c>
      <c r="I161" s="182">
        <v>744.36</v>
      </c>
      <c r="J161" s="182">
        <v>471.98</v>
      </c>
    </row>
    <row r="162" spans="1:10" ht="23.25">
      <c r="A162" s="161">
        <v>21512</v>
      </c>
      <c r="B162" s="163">
        <v>25</v>
      </c>
      <c r="C162" s="167">
        <v>87.0163</v>
      </c>
      <c r="D162" s="167">
        <v>87.0275</v>
      </c>
      <c r="E162" s="214">
        <f t="shared" si="22"/>
        <v>0.01120000000000232</v>
      </c>
      <c r="F162" s="215">
        <f t="shared" si="24"/>
        <v>40.20677771396581</v>
      </c>
      <c r="G162" s="216">
        <f t="shared" si="23"/>
        <v>278.56000000000006</v>
      </c>
      <c r="H162" s="227">
        <v>61</v>
      </c>
      <c r="I162" s="182">
        <v>809.09</v>
      </c>
      <c r="J162" s="182">
        <v>530.53</v>
      </c>
    </row>
    <row r="163" spans="1:10" ht="23.25">
      <c r="A163" s="161"/>
      <c r="B163" s="163">
        <v>26</v>
      </c>
      <c r="C163" s="167">
        <v>85.7661</v>
      </c>
      <c r="D163" s="167">
        <v>85.777</v>
      </c>
      <c r="E163" s="214">
        <f t="shared" si="22"/>
        <v>0.010900000000006571</v>
      </c>
      <c r="F163" s="215">
        <f t="shared" si="24"/>
        <v>38.14523184604225</v>
      </c>
      <c r="G163" s="216">
        <f t="shared" si="23"/>
        <v>285.74999999999994</v>
      </c>
      <c r="H163" s="163">
        <v>62</v>
      </c>
      <c r="I163" s="182">
        <v>625.66</v>
      </c>
      <c r="J163" s="182">
        <v>339.91</v>
      </c>
    </row>
    <row r="164" spans="1:10" ht="23.25">
      <c r="A164" s="161"/>
      <c r="B164" s="163">
        <v>27</v>
      </c>
      <c r="C164" s="167">
        <v>86.2932</v>
      </c>
      <c r="D164" s="167">
        <v>86.3074</v>
      </c>
      <c r="E164" s="214">
        <f t="shared" si="22"/>
        <v>0.014200000000002433</v>
      </c>
      <c r="F164" s="215">
        <f t="shared" si="24"/>
        <v>45.047903051844536</v>
      </c>
      <c r="G164" s="216">
        <f t="shared" si="23"/>
        <v>315.21999999999997</v>
      </c>
      <c r="H164" s="227">
        <v>63</v>
      </c>
      <c r="I164" s="182">
        <v>605.17</v>
      </c>
      <c r="J164" s="182">
        <v>289.95</v>
      </c>
    </row>
    <row r="165" spans="1:10" ht="23.25">
      <c r="A165" s="161">
        <v>21521</v>
      </c>
      <c r="B165" s="163">
        <v>1</v>
      </c>
      <c r="C165" s="167">
        <v>85.4261</v>
      </c>
      <c r="D165" s="167">
        <v>85.4398</v>
      </c>
      <c r="E165" s="214">
        <f t="shared" si="22"/>
        <v>0.013700000000000045</v>
      </c>
      <c r="F165" s="215">
        <f t="shared" si="24"/>
        <v>49.901653675238755</v>
      </c>
      <c r="G165" s="216">
        <f t="shared" si="23"/>
        <v>274.53999999999996</v>
      </c>
      <c r="H165" s="163">
        <v>64</v>
      </c>
      <c r="I165" s="182">
        <v>777.51</v>
      </c>
      <c r="J165" s="182">
        <v>502.97</v>
      </c>
    </row>
    <row r="166" spans="1:10" ht="23.25">
      <c r="A166" s="161"/>
      <c r="B166" s="163">
        <v>2</v>
      </c>
      <c r="C166" s="167">
        <v>87.487</v>
      </c>
      <c r="D166" s="167">
        <v>87.5056</v>
      </c>
      <c r="E166" s="214">
        <f t="shared" si="22"/>
        <v>0.01860000000000639</v>
      </c>
      <c r="F166" s="215">
        <f t="shared" si="24"/>
        <v>57.410951293309424</v>
      </c>
      <c r="G166" s="216">
        <f t="shared" si="23"/>
        <v>323.98</v>
      </c>
      <c r="H166" s="227">
        <v>65</v>
      </c>
      <c r="I166" s="182">
        <v>688.76</v>
      </c>
      <c r="J166" s="182">
        <v>364.78</v>
      </c>
    </row>
    <row r="167" spans="1:10" ht="23.25">
      <c r="A167" s="161"/>
      <c r="B167" s="163">
        <v>3</v>
      </c>
      <c r="C167" s="167">
        <v>85.866</v>
      </c>
      <c r="D167" s="167">
        <v>85.8822</v>
      </c>
      <c r="E167" s="214">
        <f t="shared" si="22"/>
        <v>0.016199999999997772</v>
      </c>
      <c r="F167" s="215">
        <f t="shared" si="24"/>
        <v>70.75780738151461</v>
      </c>
      <c r="G167" s="216">
        <f t="shared" si="23"/>
        <v>228.95000000000005</v>
      </c>
      <c r="H167" s="163">
        <v>66</v>
      </c>
      <c r="I167" s="182">
        <v>796.75</v>
      </c>
      <c r="J167" s="182">
        <v>567.8</v>
      </c>
    </row>
    <row r="168" spans="1:10" ht="23.25">
      <c r="A168" s="161">
        <v>21543</v>
      </c>
      <c r="B168" s="163">
        <v>4</v>
      </c>
      <c r="C168" s="167">
        <v>85.0105</v>
      </c>
      <c r="D168" s="167">
        <v>85.0264</v>
      </c>
      <c r="E168" s="214">
        <f t="shared" si="22"/>
        <v>0.015900000000002024</v>
      </c>
      <c r="F168" s="215">
        <f t="shared" si="24"/>
        <v>52.340509579307465</v>
      </c>
      <c r="G168" s="216">
        <f t="shared" si="23"/>
        <v>303.78000000000003</v>
      </c>
      <c r="H168" s="227">
        <v>67</v>
      </c>
      <c r="I168" s="182">
        <v>653.99</v>
      </c>
      <c r="J168" s="182">
        <v>350.21</v>
      </c>
    </row>
    <row r="169" spans="1:10" ht="23.25">
      <c r="A169" s="161"/>
      <c r="B169" s="163">
        <v>5</v>
      </c>
      <c r="C169" s="167">
        <v>85.0342</v>
      </c>
      <c r="D169" s="167">
        <v>85.0584</v>
      </c>
      <c r="E169" s="214">
        <f t="shared" si="22"/>
        <v>0.02420000000000755</v>
      </c>
      <c r="F169" s="215">
        <f t="shared" si="24"/>
        <v>76.23728066032683</v>
      </c>
      <c r="G169" s="216">
        <f t="shared" si="23"/>
        <v>317.43</v>
      </c>
      <c r="H169" s="163">
        <v>68</v>
      </c>
      <c r="I169" s="182">
        <v>669.5</v>
      </c>
      <c r="J169" s="182">
        <v>352.07</v>
      </c>
    </row>
    <row r="170" spans="1:10" ht="23.25">
      <c r="A170" s="161"/>
      <c r="B170" s="163">
        <v>6</v>
      </c>
      <c r="C170" s="167">
        <v>87.3958</v>
      </c>
      <c r="D170" s="167">
        <v>87.4106</v>
      </c>
      <c r="E170" s="214">
        <f t="shared" si="22"/>
        <v>0.01480000000000814</v>
      </c>
      <c r="F170" s="215">
        <f t="shared" si="24"/>
        <v>57.061340941543506</v>
      </c>
      <c r="G170" s="216">
        <f t="shared" si="23"/>
        <v>259.37</v>
      </c>
      <c r="H170" s="227">
        <v>69</v>
      </c>
      <c r="I170" s="182">
        <v>743.51</v>
      </c>
      <c r="J170" s="182">
        <v>484.14</v>
      </c>
    </row>
    <row r="171" spans="1:10" ht="23.25">
      <c r="A171" s="161">
        <v>21555</v>
      </c>
      <c r="B171" s="163">
        <v>13</v>
      </c>
      <c r="C171" s="167">
        <v>86.7488</v>
      </c>
      <c r="D171" s="167">
        <v>86.7895</v>
      </c>
      <c r="E171" s="214">
        <f t="shared" si="22"/>
        <v>0.04070000000000107</v>
      </c>
      <c r="F171" s="215">
        <f t="shared" si="24"/>
        <v>124.00219365060347</v>
      </c>
      <c r="G171" s="216">
        <f t="shared" si="23"/>
        <v>328.21999999999997</v>
      </c>
      <c r="H171" s="163">
        <v>70</v>
      </c>
      <c r="I171" s="182">
        <v>697.77</v>
      </c>
      <c r="J171" s="182">
        <v>369.55</v>
      </c>
    </row>
    <row r="172" spans="1:10" ht="23.25">
      <c r="A172" s="161"/>
      <c r="B172" s="163">
        <v>14</v>
      </c>
      <c r="C172" s="167">
        <v>85.9526</v>
      </c>
      <c r="D172" s="167">
        <v>85.99</v>
      </c>
      <c r="E172" s="214">
        <f t="shared" si="22"/>
        <v>0.037399999999990996</v>
      </c>
      <c r="F172" s="215">
        <f t="shared" si="24"/>
        <v>133.87264201593226</v>
      </c>
      <c r="G172" s="216">
        <f t="shared" si="23"/>
        <v>279.37</v>
      </c>
      <c r="H172" s="227">
        <v>71</v>
      </c>
      <c r="I172" s="182">
        <v>831.9</v>
      </c>
      <c r="J172" s="182">
        <v>552.53</v>
      </c>
    </row>
    <row r="173" spans="1:10" ht="23.25">
      <c r="A173" s="161"/>
      <c r="B173" s="163">
        <v>15</v>
      </c>
      <c r="C173" s="167">
        <v>87.0246</v>
      </c>
      <c r="D173" s="167">
        <v>87.0641</v>
      </c>
      <c r="E173" s="214">
        <f t="shared" si="22"/>
        <v>0.039499999999989654</v>
      </c>
      <c r="F173" s="215">
        <f t="shared" si="24"/>
        <v>127.27155561280337</v>
      </c>
      <c r="G173" s="216">
        <f t="shared" si="23"/>
        <v>310.36</v>
      </c>
      <c r="H173" s="163">
        <v>72</v>
      </c>
      <c r="I173" s="182">
        <v>639.86</v>
      </c>
      <c r="J173" s="182">
        <v>329.5</v>
      </c>
    </row>
    <row r="174" spans="1:10" ht="23.25">
      <c r="A174" s="161">
        <v>21575</v>
      </c>
      <c r="B174" s="163">
        <v>16</v>
      </c>
      <c r="C174" s="167">
        <v>86.1567</v>
      </c>
      <c r="D174" s="167">
        <v>86.1893</v>
      </c>
      <c r="E174" s="214">
        <f t="shared" si="22"/>
        <v>0.03260000000000218</v>
      </c>
      <c r="F174" s="215">
        <f t="shared" si="24"/>
        <v>110.44108679450568</v>
      </c>
      <c r="G174" s="216">
        <f t="shared" si="23"/>
        <v>295.17999999999995</v>
      </c>
      <c r="H174" s="227">
        <v>73</v>
      </c>
      <c r="I174" s="182">
        <v>633.29</v>
      </c>
      <c r="J174" s="182">
        <v>338.11</v>
      </c>
    </row>
    <row r="175" spans="1:10" ht="23.25">
      <c r="A175" s="161"/>
      <c r="B175" s="163">
        <v>17</v>
      </c>
      <c r="C175" s="167">
        <v>87.2466</v>
      </c>
      <c r="D175" s="167">
        <v>87.2827</v>
      </c>
      <c r="E175" s="214">
        <f t="shared" si="22"/>
        <v>0.036100000000004684</v>
      </c>
      <c r="F175" s="215">
        <f t="shared" si="24"/>
        <v>139.4145361860071</v>
      </c>
      <c r="G175" s="216">
        <f t="shared" si="23"/>
        <v>258.94000000000005</v>
      </c>
      <c r="H175" s="163">
        <v>74</v>
      </c>
      <c r="I175" s="182">
        <v>761.21</v>
      </c>
      <c r="J175" s="182">
        <v>502.27</v>
      </c>
    </row>
    <row r="176" spans="1:10" ht="23.25">
      <c r="A176" s="161"/>
      <c r="B176" s="163">
        <v>18</v>
      </c>
      <c r="C176" s="167">
        <v>85.156</v>
      </c>
      <c r="D176" s="167">
        <v>85.1935</v>
      </c>
      <c r="E176" s="214">
        <f t="shared" si="22"/>
        <v>0.037499999999994316</v>
      </c>
      <c r="F176" s="215">
        <f t="shared" si="24"/>
        <v>139.51930947240984</v>
      </c>
      <c r="G176" s="216">
        <f t="shared" si="23"/>
        <v>268.78</v>
      </c>
      <c r="H176" s="227">
        <v>75</v>
      </c>
      <c r="I176" s="182">
        <v>806.79</v>
      </c>
      <c r="J176" s="182">
        <v>538.01</v>
      </c>
    </row>
    <row r="177" spans="1:10" ht="23.25">
      <c r="A177" s="161">
        <v>21590</v>
      </c>
      <c r="B177" s="163">
        <v>10</v>
      </c>
      <c r="C177" s="167">
        <v>85.0782</v>
      </c>
      <c r="D177" s="167">
        <v>85.1236</v>
      </c>
      <c r="E177" s="214">
        <f t="shared" si="22"/>
        <v>0.04540000000000077</v>
      </c>
      <c r="F177" s="215">
        <f t="shared" si="24"/>
        <v>172.38760631835044</v>
      </c>
      <c r="G177" s="216">
        <f t="shared" si="23"/>
        <v>263.36</v>
      </c>
      <c r="H177" s="163">
        <v>76</v>
      </c>
      <c r="I177" s="182">
        <v>835.72</v>
      </c>
      <c r="J177" s="182">
        <v>572.36</v>
      </c>
    </row>
    <row r="178" spans="1:10" ht="23.25">
      <c r="A178" s="161"/>
      <c r="B178" s="163">
        <v>11</v>
      </c>
      <c r="C178" s="167">
        <v>86.0746</v>
      </c>
      <c r="D178" s="167">
        <v>86.1322</v>
      </c>
      <c r="E178" s="214">
        <f t="shared" si="22"/>
        <v>0.057599999999993656</v>
      </c>
      <c r="F178" s="215">
        <f t="shared" si="24"/>
        <v>203.0456852791655</v>
      </c>
      <c r="G178" s="216">
        <f t="shared" si="23"/>
        <v>283.67999999999995</v>
      </c>
      <c r="H178" s="227">
        <v>77</v>
      </c>
      <c r="I178" s="182">
        <v>832.38</v>
      </c>
      <c r="J178" s="182">
        <v>548.7</v>
      </c>
    </row>
    <row r="179" spans="1:10" ht="23.25">
      <c r="A179" s="161"/>
      <c r="B179" s="163">
        <v>12</v>
      </c>
      <c r="C179" s="167">
        <v>84.8182</v>
      </c>
      <c r="D179" s="167">
        <v>84.8785</v>
      </c>
      <c r="E179" s="214">
        <f t="shared" si="22"/>
        <v>0.06029999999999802</v>
      </c>
      <c r="F179" s="215">
        <f t="shared" si="24"/>
        <v>185.2022482262908</v>
      </c>
      <c r="G179" s="216">
        <f t="shared" si="23"/>
        <v>325.59</v>
      </c>
      <c r="H179" s="163">
        <v>78</v>
      </c>
      <c r="I179" s="182">
        <v>720.89</v>
      </c>
      <c r="J179" s="182">
        <v>395.3</v>
      </c>
    </row>
    <row r="180" spans="1:10" ht="23.25">
      <c r="A180" s="161">
        <v>21604</v>
      </c>
      <c r="B180" s="163">
        <v>13</v>
      </c>
      <c r="C180" s="167">
        <v>86.7461</v>
      </c>
      <c r="D180" s="167">
        <v>86.8251</v>
      </c>
      <c r="E180" s="214">
        <f>D180-C180</f>
        <v>0.07900000000000773</v>
      </c>
      <c r="F180" s="215">
        <f>((10^6)*E180/G180)</f>
        <v>279.1815386790392</v>
      </c>
      <c r="G180" s="216">
        <f>I180-J180</f>
        <v>282.97</v>
      </c>
      <c r="H180" s="227">
        <v>79</v>
      </c>
      <c r="I180" s="182">
        <v>811.51</v>
      </c>
      <c r="J180" s="182">
        <v>528.54</v>
      </c>
    </row>
    <row r="181" spans="1:10" ht="23.25">
      <c r="A181" s="161"/>
      <c r="B181" s="163">
        <v>14</v>
      </c>
      <c r="C181" s="167">
        <v>85.952</v>
      </c>
      <c r="D181" s="167">
        <v>86.0244</v>
      </c>
      <c r="E181" s="214">
        <f>D181-C181</f>
        <v>0.0724000000000018</v>
      </c>
      <c r="F181" s="215">
        <f>((10^6)*E181/G181)</f>
        <v>234.23598304701477</v>
      </c>
      <c r="G181" s="216">
        <f>I181-J181</f>
        <v>309.09</v>
      </c>
      <c r="H181" s="163">
        <v>80</v>
      </c>
      <c r="I181" s="182">
        <v>760.39</v>
      </c>
      <c r="J181" s="182">
        <v>451.3</v>
      </c>
    </row>
    <row r="182" spans="1:10" ht="23.25">
      <c r="A182" s="161"/>
      <c r="B182" s="163">
        <v>15</v>
      </c>
      <c r="C182" s="167">
        <v>86.9896</v>
      </c>
      <c r="D182" s="167">
        <v>87.1264</v>
      </c>
      <c r="E182" s="214">
        <f aca="true" t="shared" si="25" ref="E182:E245">D182-C182</f>
        <v>0.13680000000000803</v>
      </c>
      <c r="F182" s="215">
        <f aca="true" t="shared" si="26" ref="F182:F245">((10^6)*E182/G182)</f>
        <v>420.03131812462175</v>
      </c>
      <c r="G182" s="216">
        <f aca="true" t="shared" si="27" ref="G182:G245">I182-J182</f>
        <v>325.68999999999994</v>
      </c>
      <c r="H182" s="227">
        <v>81</v>
      </c>
      <c r="I182" s="182">
        <v>862.02</v>
      </c>
      <c r="J182" s="182">
        <v>536.33</v>
      </c>
    </row>
    <row r="183" spans="1:10" ht="23.25">
      <c r="A183" s="161">
        <v>21611</v>
      </c>
      <c r="B183" s="163">
        <v>13</v>
      </c>
      <c r="C183" s="167">
        <v>86.7265</v>
      </c>
      <c r="D183" s="167">
        <v>86.7484</v>
      </c>
      <c r="E183" s="214">
        <f t="shared" si="25"/>
        <v>0.02190000000000225</v>
      </c>
      <c r="F183" s="215">
        <f t="shared" si="26"/>
        <v>69.1833833517683</v>
      </c>
      <c r="G183" s="216">
        <f t="shared" si="27"/>
        <v>316.54999999999995</v>
      </c>
      <c r="H183" s="163">
        <v>82</v>
      </c>
      <c r="I183" s="182">
        <v>718.54</v>
      </c>
      <c r="J183" s="182">
        <v>401.99</v>
      </c>
    </row>
    <row r="184" spans="1:10" ht="23.25">
      <c r="A184" s="161"/>
      <c r="B184" s="163">
        <v>14</v>
      </c>
      <c r="C184" s="167">
        <v>85.942</v>
      </c>
      <c r="D184" s="167">
        <v>85.9612</v>
      </c>
      <c r="E184" s="214">
        <f t="shared" si="25"/>
        <v>0.019200000000012096</v>
      </c>
      <c r="F184" s="215">
        <f t="shared" si="26"/>
        <v>58.4581658750825</v>
      </c>
      <c r="G184" s="216">
        <f t="shared" si="27"/>
        <v>328.44</v>
      </c>
      <c r="H184" s="227">
        <v>83</v>
      </c>
      <c r="I184" s="182">
        <v>733.78</v>
      </c>
      <c r="J184" s="182">
        <v>405.34</v>
      </c>
    </row>
    <row r="185" spans="1:10" ht="23.25">
      <c r="A185" s="161"/>
      <c r="B185" s="163">
        <v>15</v>
      </c>
      <c r="C185" s="167">
        <v>86.985</v>
      </c>
      <c r="D185" s="167">
        <v>87.0056</v>
      </c>
      <c r="E185" s="214">
        <f t="shared" si="25"/>
        <v>0.020600000000001728</v>
      </c>
      <c r="F185" s="215">
        <f t="shared" si="26"/>
        <v>90.37862501646002</v>
      </c>
      <c r="G185" s="216">
        <f t="shared" si="27"/>
        <v>227.92999999999995</v>
      </c>
      <c r="H185" s="163">
        <v>84</v>
      </c>
      <c r="I185" s="182">
        <v>777.29</v>
      </c>
      <c r="J185" s="182">
        <v>549.36</v>
      </c>
    </row>
    <row r="186" spans="1:10" ht="23.25">
      <c r="A186" s="161">
        <v>21633</v>
      </c>
      <c r="B186" s="163">
        <v>16</v>
      </c>
      <c r="C186" s="167">
        <v>86.0954</v>
      </c>
      <c r="D186" s="167">
        <v>86.1119</v>
      </c>
      <c r="E186" s="214">
        <f t="shared" si="25"/>
        <v>0.01650000000000773</v>
      </c>
      <c r="F186" s="215">
        <f t="shared" si="26"/>
        <v>50.896079459600024</v>
      </c>
      <c r="G186" s="216">
        <f t="shared" si="27"/>
        <v>324.19</v>
      </c>
      <c r="H186" s="227">
        <v>85</v>
      </c>
      <c r="I186" s="182">
        <v>703.27</v>
      </c>
      <c r="J186" s="182">
        <v>379.08</v>
      </c>
    </row>
    <row r="187" spans="1:10" ht="23.25">
      <c r="A187" s="161"/>
      <c r="B187" s="163">
        <v>17</v>
      </c>
      <c r="C187" s="167">
        <v>87.1338</v>
      </c>
      <c r="D187" s="167">
        <v>87.1514</v>
      </c>
      <c r="E187" s="214">
        <f t="shared" si="25"/>
        <v>0.017600000000001614</v>
      </c>
      <c r="F187" s="215">
        <f t="shared" si="26"/>
        <v>48.285322359400865</v>
      </c>
      <c r="G187" s="216">
        <f t="shared" si="27"/>
        <v>364.5</v>
      </c>
      <c r="H187" s="163">
        <v>86</v>
      </c>
      <c r="I187" s="182">
        <v>657.11</v>
      </c>
      <c r="J187" s="182">
        <v>292.61</v>
      </c>
    </row>
    <row r="188" spans="1:10" ht="23.25">
      <c r="A188" s="233"/>
      <c r="B188" s="234">
        <v>18</v>
      </c>
      <c r="C188" s="235">
        <v>85.1112</v>
      </c>
      <c r="D188" s="235">
        <v>85.1318</v>
      </c>
      <c r="E188" s="236">
        <f t="shared" si="25"/>
        <v>0.020600000000001728</v>
      </c>
      <c r="F188" s="237">
        <f t="shared" si="26"/>
        <v>60.840544611482116</v>
      </c>
      <c r="G188" s="238">
        <f t="shared" si="27"/>
        <v>338.59</v>
      </c>
      <c r="H188" s="239">
        <v>87</v>
      </c>
      <c r="I188" s="240">
        <v>678.02</v>
      </c>
      <c r="J188" s="240">
        <v>339.43</v>
      </c>
    </row>
    <row r="189" spans="1:10" ht="23.25">
      <c r="A189" s="226">
        <v>21644</v>
      </c>
      <c r="B189" s="227">
        <v>16</v>
      </c>
      <c r="C189" s="228">
        <v>86.1031</v>
      </c>
      <c r="D189" s="228">
        <v>86.1203</v>
      </c>
      <c r="E189" s="229">
        <f t="shared" si="25"/>
        <v>0.017200000000002547</v>
      </c>
      <c r="F189" s="230">
        <f t="shared" si="26"/>
        <v>55.04000000000815</v>
      </c>
      <c r="G189" s="231">
        <f t="shared" si="27"/>
        <v>312.5</v>
      </c>
      <c r="H189" s="227">
        <v>1</v>
      </c>
      <c r="I189" s="232">
        <v>605.25</v>
      </c>
      <c r="J189" s="232">
        <v>292.75</v>
      </c>
    </row>
    <row r="190" spans="1:10" ht="23.25">
      <c r="A190" s="161"/>
      <c r="B190" s="163">
        <v>17</v>
      </c>
      <c r="C190" s="167">
        <v>87.2238</v>
      </c>
      <c r="D190" s="167">
        <v>87.2375</v>
      </c>
      <c r="E190" s="214">
        <f t="shared" si="25"/>
        <v>0.013700000000000045</v>
      </c>
      <c r="F190" s="215">
        <f t="shared" si="26"/>
        <v>56.945714523235694</v>
      </c>
      <c r="G190" s="216">
        <f t="shared" si="27"/>
        <v>240.58000000000004</v>
      </c>
      <c r="H190" s="163">
        <v>2</v>
      </c>
      <c r="I190" s="182">
        <v>617.86</v>
      </c>
      <c r="J190" s="182">
        <v>377.28</v>
      </c>
    </row>
    <row r="191" spans="1:10" ht="23.25">
      <c r="A191" s="161"/>
      <c r="B191" s="227">
        <v>18</v>
      </c>
      <c r="C191" s="167">
        <v>85.1419</v>
      </c>
      <c r="D191" s="167">
        <v>85.161</v>
      </c>
      <c r="E191" s="214">
        <f t="shared" si="25"/>
        <v>0.019099999999994566</v>
      </c>
      <c r="F191" s="215">
        <f t="shared" si="26"/>
        <v>70.63870705275552</v>
      </c>
      <c r="G191" s="216">
        <f t="shared" si="27"/>
        <v>270.39</v>
      </c>
      <c r="H191" s="227">
        <v>3</v>
      </c>
      <c r="I191" s="182">
        <v>581.37</v>
      </c>
      <c r="J191" s="182">
        <v>310.98</v>
      </c>
    </row>
    <row r="192" spans="1:10" ht="23.25">
      <c r="A192" s="161">
        <v>21661</v>
      </c>
      <c r="B192" s="163">
        <v>19</v>
      </c>
      <c r="C192" s="167">
        <v>88.9636</v>
      </c>
      <c r="D192" s="167">
        <v>88.9742</v>
      </c>
      <c r="E192" s="214">
        <f t="shared" si="25"/>
        <v>0.010599999999996612</v>
      </c>
      <c r="F192" s="215">
        <f t="shared" si="26"/>
        <v>35.108638049803304</v>
      </c>
      <c r="G192" s="216">
        <f t="shared" si="27"/>
        <v>301.92</v>
      </c>
      <c r="H192" s="163">
        <v>4</v>
      </c>
      <c r="I192" s="182">
        <v>671.38</v>
      </c>
      <c r="J192" s="182">
        <v>369.46</v>
      </c>
    </row>
    <row r="193" spans="1:10" ht="23.25">
      <c r="A193" s="161"/>
      <c r="B193" s="227">
        <v>20</v>
      </c>
      <c r="C193" s="167">
        <v>84.6585</v>
      </c>
      <c r="D193" s="167">
        <v>84.672</v>
      </c>
      <c r="E193" s="214">
        <f t="shared" si="25"/>
        <v>0.013499999999993406</v>
      </c>
      <c r="F193" s="215">
        <f t="shared" si="26"/>
        <v>52.425148537895254</v>
      </c>
      <c r="G193" s="216">
        <f t="shared" si="27"/>
        <v>257.51</v>
      </c>
      <c r="H193" s="227">
        <v>5</v>
      </c>
      <c r="I193" s="182">
        <v>755.28</v>
      </c>
      <c r="J193" s="182">
        <v>497.77</v>
      </c>
    </row>
    <row r="194" spans="1:10" ht="23.25">
      <c r="A194" s="161"/>
      <c r="B194" s="163">
        <v>21</v>
      </c>
      <c r="C194" s="167">
        <v>86.3559</v>
      </c>
      <c r="D194" s="167">
        <v>86.3679</v>
      </c>
      <c r="E194" s="214">
        <f t="shared" si="25"/>
        <v>0.012000000000000455</v>
      </c>
      <c r="F194" s="215">
        <f t="shared" si="26"/>
        <v>42.14223002634049</v>
      </c>
      <c r="G194" s="216">
        <f t="shared" si="27"/>
        <v>284.75</v>
      </c>
      <c r="H194" s="163">
        <v>6</v>
      </c>
      <c r="I194" s="182">
        <v>650.76</v>
      </c>
      <c r="J194" s="182">
        <v>366.01</v>
      </c>
    </row>
    <row r="195" spans="1:10" ht="23.25">
      <c r="A195" s="161">
        <v>21673</v>
      </c>
      <c r="B195" s="163">
        <v>1</v>
      </c>
      <c r="C195" s="167">
        <v>85.4164</v>
      </c>
      <c r="D195" s="167">
        <v>85.4186</v>
      </c>
      <c r="E195" s="214">
        <f t="shared" si="25"/>
        <v>0.002200000000001978</v>
      </c>
      <c r="F195" s="215">
        <f t="shared" si="26"/>
        <v>6.939625260242187</v>
      </c>
      <c r="G195" s="216">
        <f t="shared" si="27"/>
        <v>317.02</v>
      </c>
      <c r="H195" s="227">
        <v>7</v>
      </c>
      <c r="I195" s="182">
        <v>809.8</v>
      </c>
      <c r="J195" s="182">
        <v>492.78</v>
      </c>
    </row>
    <row r="196" spans="1:10" ht="23.25">
      <c r="A196" s="161"/>
      <c r="B196" s="163">
        <v>2</v>
      </c>
      <c r="C196" s="167">
        <v>87.489</v>
      </c>
      <c r="D196" s="167">
        <v>87.4962</v>
      </c>
      <c r="E196" s="214">
        <f t="shared" si="25"/>
        <v>0.007199999999997431</v>
      </c>
      <c r="F196" s="215">
        <f t="shared" si="26"/>
        <v>19.40177849635524</v>
      </c>
      <c r="G196" s="216">
        <f t="shared" si="27"/>
        <v>371.1</v>
      </c>
      <c r="H196" s="163">
        <v>8</v>
      </c>
      <c r="I196" s="182">
        <v>736.12</v>
      </c>
      <c r="J196" s="182">
        <v>365.02</v>
      </c>
    </row>
    <row r="197" spans="1:10" ht="23.25">
      <c r="A197" s="161"/>
      <c r="B197" s="163">
        <v>3</v>
      </c>
      <c r="C197" s="167">
        <v>85.8686</v>
      </c>
      <c r="D197" s="167">
        <v>85.8813</v>
      </c>
      <c r="E197" s="214">
        <f t="shared" si="25"/>
        <v>0.01269999999999527</v>
      </c>
      <c r="F197" s="215">
        <f t="shared" si="26"/>
        <v>34.417344173428916</v>
      </c>
      <c r="G197" s="216">
        <f t="shared" si="27"/>
        <v>369</v>
      </c>
      <c r="H197" s="227">
        <v>9</v>
      </c>
      <c r="I197" s="182">
        <v>706.11</v>
      </c>
      <c r="J197" s="182">
        <v>337.11</v>
      </c>
    </row>
    <row r="198" spans="1:10" ht="23.25">
      <c r="A198" s="161">
        <v>21701</v>
      </c>
      <c r="B198" s="163">
        <v>4</v>
      </c>
      <c r="C198" s="167">
        <v>85.0207</v>
      </c>
      <c r="D198" s="167">
        <v>85.1421</v>
      </c>
      <c r="E198" s="214">
        <f t="shared" si="25"/>
        <v>0.12139999999999418</v>
      </c>
      <c r="F198" s="215">
        <f t="shared" si="26"/>
        <v>367.2333474499188</v>
      </c>
      <c r="G198" s="216">
        <f t="shared" si="27"/>
        <v>330.58000000000004</v>
      </c>
      <c r="H198" s="163">
        <v>10</v>
      </c>
      <c r="I198" s="182">
        <v>698.82</v>
      </c>
      <c r="J198" s="182">
        <v>368.24</v>
      </c>
    </row>
    <row r="199" spans="1:10" ht="23.25">
      <c r="A199" s="161"/>
      <c r="B199" s="163">
        <v>5</v>
      </c>
      <c r="C199" s="167">
        <v>85.0413</v>
      </c>
      <c r="D199" s="167">
        <v>85.1709</v>
      </c>
      <c r="E199" s="214">
        <f t="shared" si="25"/>
        <v>0.12959999999999638</v>
      </c>
      <c r="F199" s="215">
        <f t="shared" si="26"/>
        <v>381.52433100767286</v>
      </c>
      <c r="G199" s="216">
        <f t="shared" si="27"/>
        <v>339.69</v>
      </c>
      <c r="H199" s="227">
        <v>11</v>
      </c>
      <c r="I199" s="182">
        <v>677.14</v>
      </c>
      <c r="J199" s="182">
        <v>337.45</v>
      </c>
    </row>
    <row r="200" spans="1:10" ht="23.25">
      <c r="A200" s="161"/>
      <c r="B200" s="163">
        <v>6</v>
      </c>
      <c r="C200" s="167">
        <v>87.4032</v>
      </c>
      <c r="D200" s="167">
        <v>87.5278</v>
      </c>
      <c r="E200" s="214">
        <f t="shared" si="25"/>
        <v>0.12460000000000093</v>
      </c>
      <c r="F200" s="215">
        <f t="shared" si="26"/>
        <v>382.8780382878067</v>
      </c>
      <c r="G200" s="216">
        <f t="shared" si="27"/>
        <v>325.43</v>
      </c>
      <c r="H200" s="163">
        <v>12</v>
      </c>
      <c r="I200" s="182">
        <v>756.84</v>
      </c>
      <c r="J200" s="182">
        <v>431.41</v>
      </c>
    </row>
    <row r="201" spans="1:10" ht="23.25">
      <c r="A201" s="161">
        <v>21708</v>
      </c>
      <c r="B201" s="163">
        <v>19</v>
      </c>
      <c r="C201" s="167">
        <v>88.9527</v>
      </c>
      <c r="D201" s="167">
        <v>89.0193</v>
      </c>
      <c r="E201" s="214">
        <f t="shared" si="25"/>
        <v>0.06660000000000821</v>
      </c>
      <c r="F201" s="215">
        <f t="shared" si="26"/>
        <v>208.82980057697296</v>
      </c>
      <c r="G201" s="216">
        <f t="shared" si="27"/>
        <v>318.91999999999996</v>
      </c>
      <c r="H201" s="227">
        <v>13</v>
      </c>
      <c r="I201" s="182">
        <v>848.05</v>
      </c>
      <c r="J201" s="182">
        <v>529.13</v>
      </c>
    </row>
    <row r="202" spans="1:10" ht="23.25">
      <c r="A202" s="161"/>
      <c r="B202" s="163">
        <v>20</v>
      </c>
      <c r="C202" s="167">
        <v>84.6384</v>
      </c>
      <c r="D202" s="167">
        <v>84.6632</v>
      </c>
      <c r="E202" s="214">
        <f t="shared" si="25"/>
        <v>0.024799999999999045</v>
      </c>
      <c r="F202" s="215">
        <f t="shared" si="26"/>
        <v>81.11467259762885</v>
      </c>
      <c r="G202" s="216">
        <f t="shared" si="27"/>
        <v>305.74</v>
      </c>
      <c r="H202" s="163">
        <v>14</v>
      </c>
      <c r="I202" s="182">
        <v>777.74</v>
      </c>
      <c r="J202" s="182">
        <v>472</v>
      </c>
    </row>
    <row r="203" spans="1:10" ht="23.25">
      <c r="A203" s="161"/>
      <c r="B203" s="163">
        <v>21</v>
      </c>
      <c r="C203" s="167">
        <v>86.3434</v>
      </c>
      <c r="D203" s="167">
        <v>86.417</v>
      </c>
      <c r="E203" s="214">
        <f t="shared" si="25"/>
        <v>0.073599999999999</v>
      </c>
      <c r="F203" s="215">
        <f t="shared" si="26"/>
        <v>247.33676109822568</v>
      </c>
      <c r="G203" s="216">
        <f t="shared" si="27"/>
        <v>297.56999999999994</v>
      </c>
      <c r="H203" s="227">
        <v>15</v>
      </c>
      <c r="I203" s="182">
        <v>769.56</v>
      </c>
      <c r="J203" s="182">
        <v>471.99</v>
      </c>
    </row>
    <row r="204" spans="1:10" ht="23.25">
      <c r="A204" s="161">
        <v>21714</v>
      </c>
      <c r="B204" s="163">
        <v>22</v>
      </c>
      <c r="C204" s="167">
        <v>85.1205</v>
      </c>
      <c r="D204" s="167">
        <v>85.1357</v>
      </c>
      <c r="E204" s="214">
        <f t="shared" si="25"/>
        <v>0.015199999999992997</v>
      </c>
      <c r="F204" s="215">
        <f t="shared" si="26"/>
        <v>48.858887817399534</v>
      </c>
      <c r="G204" s="216">
        <f t="shared" si="27"/>
        <v>311.1</v>
      </c>
      <c r="H204" s="163">
        <v>16</v>
      </c>
      <c r="I204" s="182">
        <v>678.6</v>
      </c>
      <c r="J204" s="182">
        <v>367.5</v>
      </c>
    </row>
    <row r="205" spans="1:10" ht="23.25">
      <c r="A205" s="161"/>
      <c r="B205" s="163">
        <v>23</v>
      </c>
      <c r="C205" s="167">
        <v>87.6705</v>
      </c>
      <c r="D205" s="167">
        <v>87.6841</v>
      </c>
      <c r="E205" s="214">
        <f t="shared" si="25"/>
        <v>0.013599999999996726</v>
      </c>
      <c r="F205" s="215">
        <f t="shared" si="26"/>
        <v>44.1057240149075</v>
      </c>
      <c r="G205" s="216">
        <f t="shared" si="27"/>
        <v>308.34999999999997</v>
      </c>
      <c r="H205" s="227">
        <v>17</v>
      </c>
      <c r="I205" s="182">
        <v>700.31</v>
      </c>
      <c r="J205" s="182">
        <v>391.96</v>
      </c>
    </row>
    <row r="206" spans="1:10" ht="23.25">
      <c r="A206" s="161"/>
      <c r="B206" s="163">
        <v>24</v>
      </c>
      <c r="C206" s="167">
        <v>88.0383</v>
      </c>
      <c r="D206" s="167">
        <v>88.052</v>
      </c>
      <c r="E206" s="214">
        <f t="shared" si="25"/>
        <v>0.013700000000000045</v>
      </c>
      <c r="F206" s="215">
        <f t="shared" si="26"/>
        <v>53.24937810945292</v>
      </c>
      <c r="G206" s="216">
        <f t="shared" si="27"/>
        <v>257.28</v>
      </c>
      <c r="H206" s="163">
        <v>18</v>
      </c>
      <c r="I206" s="182">
        <v>797.04</v>
      </c>
      <c r="J206" s="182">
        <v>539.76</v>
      </c>
    </row>
    <row r="207" spans="1:10" ht="23.25">
      <c r="A207" s="161">
        <v>21722</v>
      </c>
      <c r="B207" s="163">
        <v>25</v>
      </c>
      <c r="C207" s="167">
        <v>87.0294</v>
      </c>
      <c r="D207" s="167">
        <v>87.0445</v>
      </c>
      <c r="E207" s="214">
        <f t="shared" si="25"/>
        <v>0.015100000000003888</v>
      </c>
      <c r="F207" s="215">
        <f t="shared" si="26"/>
        <v>55.70516840669898</v>
      </c>
      <c r="G207" s="216">
        <f t="shared" si="27"/>
        <v>271.06999999999994</v>
      </c>
      <c r="H207" s="227">
        <v>19</v>
      </c>
      <c r="I207" s="182">
        <v>804.06</v>
      </c>
      <c r="J207" s="182">
        <v>532.99</v>
      </c>
    </row>
    <row r="208" spans="1:10" ht="23.25">
      <c r="A208" s="161"/>
      <c r="B208" s="163">
        <v>26</v>
      </c>
      <c r="C208" s="167">
        <v>85.7913</v>
      </c>
      <c r="D208" s="167">
        <v>85.8078</v>
      </c>
      <c r="E208" s="214">
        <f t="shared" si="25"/>
        <v>0.01649999999999352</v>
      </c>
      <c r="F208" s="215">
        <f t="shared" si="26"/>
        <v>57.80954383012236</v>
      </c>
      <c r="G208" s="216">
        <f t="shared" si="27"/>
        <v>285.41999999999996</v>
      </c>
      <c r="H208" s="163">
        <v>20</v>
      </c>
      <c r="I208" s="182">
        <v>829.56</v>
      </c>
      <c r="J208" s="182">
        <v>544.14</v>
      </c>
    </row>
    <row r="209" spans="1:10" ht="23.25">
      <c r="A209" s="161"/>
      <c r="B209" s="163">
        <v>27</v>
      </c>
      <c r="C209" s="167">
        <v>86.3001</v>
      </c>
      <c r="D209" s="167">
        <v>86.3154</v>
      </c>
      <c r="E209" s="214">
        <f t="shared" si="25"/>
        <v>0.015299999999996317</v>
      </c>
      <c r="F209" s="215">
        <f t="shared" si="26"/>
        <v>60.88582912171719</v>
      </c>
      <c r="G209" s="216">
        <f t="shared" si="27"/>
        <v>251.29000000000008</v>
      </c>
      <c r="H209" s="227">
        <v>21</v>
      </c>
      <c r="I209" s="182">
        <v>816.08</v>
      </c>
      <c r="J209" s="182">
        <v>564.79</v>
      </c>
    </row>
    <row r="210" spans="1:10" ht="23.25">
      <c r="A210" s="161">
        <v>21737</v>
      </c>
      <c r="B210" s="163">
        <v>31</v>
      </c>
      <c r="C210" s="167">
        <v>84.8468</v>
      </c>
      <c r="D210" s="167">
        <v>84.9224</v>
      </c>
      <c r="E210" s="214">
        <f t="shared" si="25"/>
        <v>0.07559999999999434</v>
      </c>
      <c r="F210" s="215">
        <f t="shared" si="26"/>
        <v>223.78781599666792</v>
      </c>
      <c r="G210" s="216">
        <f t="shared" si="27"/>
        <v>337.81999999999994</v>
      </c>
      <c r="H210" s="163">
        <v>22</v>
      </c>
      <c r="I210" s="182">
        <v>738.55</v>
      </c>
      <c r="J210" s="182">
        <v>400.73</v>
      </c>
    </row>
    <row r="211" spans="1:10" ht="23.25">
      <c r="A211" s="161"/>
      <c r="B211" s="163">
        <v>32</v>
      </c>
      <c r="C211" s="167">
        <v>84.9895</v>
      </c>
      <c r="D211" s="167">
        <v>85.067</v>
      </c>
      <c r="E211" s="214">
        <f t="shared" si="25"/>
        <v>0.07749999999998636</v>
      </c>
      <c r="F211" s="215">
        <f t="shared" si="26"/>
        <v>237.54789272026468</v>
      </c>
      <c r="G211" s="216">
        <f t="shared" si="27"/>
        <v>326.25</v>
      </c>
      <c r="H211" s="227">
        <v>23</v>
      </c>
      <c r="I211" s="182">
        <v>907.27</v>
      </c>
      <c r="J211" s="182">
        <v>581.02</v>
      </c>
    </row>
    <row r="212" spans="1:10" ht="23.25">
      <c r="A212" s="161"/>
      <c r="B212" s="163">
        <v>33</v>
      </c>
      <c r="C212" s="167">
        <v>85.9682</v>
      </c>
      <c r="D212" s="167">
        <v>86.0329</v>
      </c>
      <c r="E212" s="214">
        <f t="shared" si="25"/>
        <v>0.06470000000000198</v>
      </c>
      <c r="F212" s="215">
        <f t="shared" si="26"/>
        <v>226.38208537439456</v>
      </c>
      <c r="G212" s="216">
        <f t="shared" si="27"/>
        <v>285.80000000000007</v>
      </c>
      <c r="H212" s="163">
        <v>24</v>
      </c>
      <c r="I212" s="182">
        <v>813.09</v>
      </c>
      <c r="J212" s="182">
        <v>527.29</v>
      </c>
    </row>
    <row r="213" spans="1:10" ht="23.25">
      <c r="A213" s="161">
        <v>21744</v>
      </c>
      <c r="B213" s="163">
        <v>34</v>
      </c>
      <c r="C213" s="167">
        <v>83.7042</v>
      </c>
      <c r="D213" s="167">
        <v>83.7713</v>
      </c>
      <c r="E213" s="214">
        <f t="shared" si="25"/>
        <v>0.06709999999999638</v>
      </c>
      <c r="F213" s="215">
        <f t="shared" si="26"/>
        <v>216.4795457478268</v>
      </c>
      <c r="G213" s="216">
        <f t="shared" si="27"/>
        <v>309.96</v>
      </c>
      <c r="H213" s="227">
        <v>25</v>
      </c>
      <c r="I213" s="182">
        <v>624.66</v>
      </c>
      <c r="J213" s="182">
        <v>314.7</v>
      </c>
    </row>
    <row r="214" spans="1:10" ht="23.25">
      <c r="A214" s="161"/>
      <c r="B214" s="163">
        <v>35</v>
      </c>
      <c r="C214" s="167">
        <v>84.9688</v>
      </c>
      <c r="D214" s="167">
        <v>85.0287</v>
      </c>
      <c r="E214" s="214">
        <f t="shared" si="25"/>
        <v>0.059899999999998954</v>
      </c>
      <c r="F214" s="215">
        <f t="shared" si="26"/>
        <v>213.09900743533728</v>
      </c>
      <c r="G214" s="216">
        <f t="shared" si="27"/>
        <v>281.09</v>
      </c>
      <c r="H214" s="163">
        <v>26</v>
      </c>
      <c r="I214" s="182">
        <v>782.18</v>
      </c>
      <c r="J214" s="182">
        <v>501.09</v>
      </c>
    </row>
    <row r="215" spans="1:10" ht="23.25">
      <c r="A215" s="161"/>
      <c r="B215" s="163">
        <v>36</v>
      </c>
      <c r="C215" s="167">
        <v>84.5379</v>
      </c>
      <c r="D215" s="167">
        <v>84.5892</v>
      </c>
      <c r="E215" s="214">
        <f t="shared" si="25"/>
        <v>0.05130000000001189</v>
      </c>
      <c r="F215" s="215">
        <f t="shared" si="26"/>
        <v>188.11191375458142</v>
      </c>
      <c r="G215" s="216">
        <f t="shared" si="27"/>
        <v>272.7099999999999</v>
      </c>
      <c r="H215" s="227">
        <v>27</v>
      </c>
      <c r="I215" s="182">
        <v>832.55</v>
      </c>
      <c r="J215" s="182">
        <v>559.84</v>
      </c>
    </row>
    <row r="216" spans="1:10" ht="23.25">
      <c r="A216" s="161">
        <v>21757</v>
      </c>
      <c r="B216" s="163">
        <v>7</v>
      </c>
      <c r="C216" s="167">
        <v>86.4404</v>
      </c>
      <c r="D216" s="167">
        <v>86.4969</v>
      </c>
      <c r="E216" s="214">
        <f t="shared" si="25"/>
        <v>0.05649999999999977</v>
      </c>
      <c r="F216" s="215">
        <f t="shared" si="26"/>
        <v>177.98639112903155</v>
      </c>
      <c r="G216" s="216">
        <f t="shared" si="27"/>
        <v>317.44</v>
      </c>
      <c r="H216" s="163">
        <v>28</v>
      </c>
      <c r="I216" s="182">
        <v>607.38</v>
      </c>
      <c r="J216" s="182">
        <v>289.94</v>
      </c>
    </row>
    <row r="217" spans="1:10" ht="23.25">
      <c r="A217" s="161"/>
      <c r="B217" s="163">
        <v>8</v>
      </c>
      <c r="C217" s="167">
        <v>84.7767</v>
      </c>
      <c r="D217" s="167">
        <v>84.8194</v>
      </c>
      <c r="E217" s="214">
        <f t="shared" si="25"/>
        <v>0.04269999999999641</v>
      </c>
      <c r="F217" s="215">
        <f t="shared" si="26"/>
        <v>141.93119494763638</v>
      </c>
      <c r="G217" s="216">
        <f t="shared" si="27"/>
        <v>300.85</v>
      </c>
      <c r="H217" s="227">
        <v>29</v>
      </c>
      <c r="I217" s="182">
        <v>573.62</v>
      </c>
      <c r="J217" s="182">
        <v>272.77</v>
      </c>
    </row>
    <row r="218" spans="1:10" ht="23.25">
      <c r="A218" s="161"/>
      <c r="B218" s="163">
        <v>9</v>
      </c>
      <c r="C218" s="167">
        <v>87.6144</v>
      </c>
      <c r="D218" s="167">
        <v>87.66</v>
      </c>
      <c r="E218" s="214">
        <f t="shared" si="25"/>
        <v>0.0455999999999932</v>
      </c>
      <c r="F218" s="215">
        <f t="shared" si="26"/>
        <v>157.81823215890225</v>
      </c>
      <c r="G218" s="216">
        <f t="shared" si="27"/>
        <v>288.93999999999994</v>
      </c>
      <c r="H218" s="163">
        <v>30</v>
      </c>
      <c r="I218" s="182">
        <v>843.41</v>
      </c>
      <c r="J218" s="182">
        <v>554.47</v>
      </c>
    </row>
    <row r="219" spans="1:10" ht="23.25">
      <c r="A219" s="161">
        <v>21763</v>
      </c>
      <c r="B219" s="163">
        <v>19</v>
      </c>
      <c r="C219" s="167">
        <v>88.9453</v>
      </c>
      <c r="D219" s="167">
        <v>88.9848</v>
      </c>
      <c r="E219" s="214">
        <f t="shared" si="25"/>
        <v>0.039500000000003865</v>
      </c>
      <c r="F219" s="215">
        <f t="shared" si="26"/>
        <v>143.04856408214926</v>
      </c>
      <c r="G219" s="216">
        <f t="shared" si="27"/>
        <v>276.12999999999994</v>
      </c>
      <c r="H219" s="227">
        <v>31</v>
      </c>
      <c r="I219" s="182">
        <v>773.8</v>
      </c>
      <c r="J219" s="182">
        <v>497.67</v>
      </c>
    </row>
    <row r="220" spans="1:10" ht="23.25">
      <c r="A220" s="161"/>
      <c r="B220" s="163">
        <v>20</v>
      </c>
      <c r="C220" s="167">
        <v>84.6226</v>
      </c>
      <c r="D220" s="167">
        <v>84.6626</v>
      </c>
      <c r="E220" s="214">
        <f t="shared" si="25"/>
        <v>0.03999999999999204</v>
      </c>
      <c r="F220" s="215">
        <f t="shared" si="26"/>
        <v>138.34128795736336</v>
      </c>
      <c r="G220" s="216">
        <f t="shared" si="27"/>
        <v>289.14</v>
      </c>
      <c r="H220" s="163">
        <v>32</v>
      </c>
      <c r="I220" s="182">
        <v>662.28</v>
      </c>
      <c r="J220" s="182">
        <v>373.14</v>
      </c>
    </row>
    <row r="221" spans="1:10" ht="23.25">
      <c r="A221" s="161"/>
      <c r="B221" s="163">
        <v>21</v>
      </c>
      <c r="C221" s="167">
        <v>86.3233</v>
      </c>
      <c r="D221" s="167">
        <v>86.3614</v>
      </c>
      <c r="E221" s="214">
        <f t="shared" si="25"/>
        <v>0.03810000000000002</v>
      </c>
      <c r="F221" s="215">
        <f t="shared" si="26"/>
        <v>121.71357377887111</v>
      </c>
      <c r="G221" s="216">
        <f t="shared" si="27"/>
        <v>313.03</v>
      </c>
      <c r="H221" s="227">
        <v>33</v>
      </c>
      <c r="I221" s="182">
        <v>683.04</v>
      </c>
      <c r="J221" s="182">
        <v>370.01</v>
      </c>
    </row>
    <row r="222" spans="1:10" ht="23.25">
      <c r="A222" s="161">
        <v>21777</v>
      </c>
      <c r="B222" s="163">
        <v>22</v>
      </c>
      <c r="C222" s="167">
        <v>85.0942</v>
      </c>
      <c r="D222" s="167">
        <v>85.1211</v>
      </c>
      <c r="E222" s="214">
        <f t="shared" si="25"/>
        <v>0.026899999999997704</v>
      </c>
      <c r="F222" s="215">
        <f t="shared" si="26"/>
        <v>103.06908310662364</v>
      </c>
      <c r="G222" s="216">
        <f t="shared" si="27"/>
        <v>260.99</v>
      </c>
      <c r="H222" s="163">
        <v>34</v>
      </c>
      <c r="I222" s="182">
        <v>781.88</v>
      </c>
      <c r="J222" s="182">
        <v>520.89</v>
      </c>
    </row>
    <row r="223" spans="1:10" ht="23.25">
      <c r="A223" s="161"/>
      <c r="B223" s="163">
        <v>23</v>
      </c>
      <c r="C223" s="167">
        <v>87.6618</v>
      </c>
      <c r="D223" s="167">
        <v>87.6894</v>
      </c>
      <c r="E223" s="214">
        <f t="shared" si="25"/>
        <v>0.02760000000000673</v>
      </c>
      <c r="F223" s="215">
        <f t="shared" si="26"/>
        <v>111.89945266574796</v>
      </c>
      <c r="G223" s="216">
        <f t="shared" si="27"/>
        <v>246.64999999999998</v>
      </c>
      <c r="H223" s="227">
        <v>35</v>
      </c>
      <c r="I223" s="182">
        <v>789.92</v>
      </c>
      <c r="J223" s="182">
        <v>543.27</v>
      </c>
    </row>
    <row r="224" spans="1:10" ht="23.25">
      <c r="A224" s="161"/>
      <c r="B224" s="163">
        <v>24</v>
      </c>
      <c r="C224" s="167">
        <v>88.038</v>
      </c>
      <c r="D224" s="167">
        <v>88.0671</v>
      </c>
      <c r="E224" s="214">
        <f t="shared" si="25"/>
        <v>0.02909999999999968</v>
      </c>
      <c r="F224" s="215">
        <f t="shared" si="26"/>
        <v>110.16884985234982</v>
      </c>
      <c r="G224" s="216">
        <f t="shared" si="27"/>
        <v>264.14</v>
      </c>
      <c r="H224" s="163">
        <v>36</v>
      </c>
      <c r="I224" s="182">
        <v>800.52</v>
      </c>
      <c r="J224" s="182">
        <v>536.38</v>
      </c>
    </row>
    <row r="225" spans="1:10" ht="23.25">
      <c r="A225" s="161">
        <v>21786</v>
      </c>
      <c r="B225" s="163">
        <v>25</v>
      </c>
      <c r="C225" s="167">
        <v>87.0502</v>
      </c>
      <c r="D225" s="167">
        <v>87.1062</v>
      </c>
      <c r="E225" s="214">
        <f t="shared" si="25"/>
        <v>0.055999999999997385</v>
      </c>
      <c r="F225" s="215">
        <f t="shared" si="26"/>
        <v>153.53823376195373</v>
      </c>
      <c r="G225" s="216">
        <f t="shared" si="27"/>
        <v>364.73</v>
      </c>
      <c r="H225" s="227">
        <v>37</v>
      </c>
      <c r="I225" s="182">
        <v>732.99</v>
      </c>
      <c r="J225" s="182">
        <v>368.26</v>
      </c>
    </row>
    <row r="226" spans="1:10" ht="23.25">
      <c r="A226" s="161"/>
      <c r="B226" s="163">
        <v>26</v>
      </c>
      <c r="C226" s="167">
        <v>85.8001</v>
      </c>
      <c r="D226" s="167">
        <v>85.8414</v>
      </c>
      <c r="E226" s="214">
        <f t="shared" si="25"/>
        <v>0.041299999999992565</v>
      </c>
      <c r="F226" s="215">
        <f t="shared" si="26"/>
        <v>160.0837241753268</v>
      </c>
      <c r="G226" s="216">
        <f t="shared" si="27"/>
        <v>257.99</v>
      </c>
      <c r="H226" s="163">
        <v>38</v>
      </c>
      <c r="I226" s="182">
        <v>846.22</v>
      </c>
      <c r="J226" s="182">
        <v>588.23</v>
      </c>
    </row>
    <row r="227" spans="1:10" ht="23.25">
      <c r="A227" s="161"/>
      <c r="B227" s="163">
        <v>27</v>
      </c>
      <c r="C227" s="167">
        <v>86.3076</v>
      </c>
      <c r="D227" s="167">
        <v>86.3565</v>
      </c>
      <c r="E227" s="214">
        <f t="shared" si="25"/>
        <v>0.048900000000003274</v>
      </c>
      <c r="F227" s="215">
        <f t="shared" si="26"/>
        <v>154.00604686320005</v>
      </c>
      <c r="G227" s="216">
        <f t="shared" si="27"/>
        <v>317.52</v>
      </c>
      <c r="H227" s="227">
        <v>39</v>
      </c>
      <c r="I227" s="182">
        <v>885.28</v>
      </c>
      <c r="J227" s="182">
        <v>567.76</v>
      </c>
    </row>
    <row r="228" spans="1:10" ht="23.25">
      <c r="A228" s="161">
        <v>21799</v>
      </c>
      <c r="B228" s="163">
        <v>19</v>
      </c>
      <c r="C228" s="167">
        <v>88.9351</v>
      </c>
      <c r="D228" s="167">
        <v>88.9641</v>
      </c>
      <c r="E228" s="214">
        <f t="shared" si="25"/>
        <v>0.028999999999996362</v>
      </c>
      <c r="F228" s="215">
        <f t="shared" si="26"/>
        <v>104.41795988908784</v>
      </c>
      <c r="G228" s="216">
        <f t="shared" si="27"/>
        <v>277.72999999999996</v>
      </c>
      <c r="H228" s="163">
        <v>40</v>
      </c>
      <c r="I228" s="182">
        <v>763.18</v>
      </c>
      <c r="J228" s="182">
        <v>485.45</v>
      </c>
    </row>
    <row r="229" spans="1:10" ht="23.25">
      <c r="A229" s="161"/>
      <c r="B229" s="163">
        <v>20</v>
      </c>
      <c r="C229" s="167">
        <v>84.6217</v>
      </c>
      <c r="D229" s="167">
        <v>84.6523</v>
      </c>
      <c r="E229" s="214">
        <f t="shared" si="25"/>
        <v>0.030599999999992633</v>
      </c>
      <c r="F229" s="215">
        <f t="shared" si="26"/>
        <v>106.59792377897526</v>
      </c>
      <c r="G229" s="216">
        <f t="shared" si="27"/>
        <v>287.05999999999995</v>
      </c>
      <c r="H229" s="227">
        <v>41</v>
      </c>
      <c r="I229" s="182">
        <v>804.76</v>
      </c>
      <c r="J229" s="182">
        <v>517.7</v>
      </c>
    </row>
    <row r="230" spans="1:10" ht="23.25">
      <c r="A230" s="161"/>
      <c r="B230" s="163">
        <v>21</v>
      </c>
      <c r="C230" s="167">
        <v>86.3167</v>
      </c>
      <c r="D230" s="167">
        <v>86.3439</v>
      </c>
      <c r="E230" s="214">
        <f t="shared" si="25"/>
        <v>0.027200000000007662</v>
      </c>
      <c r="F230" s="215">
        <f t="shared" si="26"/>
        <v>96.5257816104463</v>
      </c>
      <c r="G230" s="216">
        <f t="shared" si="27"/>
        <v>281.78999999999996</v>
      </c>
      <c r="H230" s="163">
        <v>42</v>
      </c>
      <c r="I230" s="182">
        <v>804.86</v>
      </c>
      <c r="J230" s="182">
        <v>523.07</v>
      </c>
    </row>
    <row r="231" spans="1:10" ht="23.25">
      <c r="A231" s="161">
        <v>21815</v>
      </c>
      <c r="B231" s="163">
        <v>22</v>
      </c>
      <c r="C231" s="167">
        <v>85.0901</v>
      </c>
      <c r="D231" s="167">
        <v>85.1542</v>
      </c>
      <c r="E231" s="214">
        <f t="shared" si="25"/>
        <v>0.06409999999999627</v>
      </c>
      <c r="F231" s="215">
        <f t="shared" si="26"/>
        <v>210.4675597583277</v>
      </c>
      <c r="G231" s="216">
        <f t="shared" si="27"/>
        <v>304.55999999999995</v>
      </c>
      <c r="H231" s="227">
        <v>43</v>
      </c>
      <c r="I231" s="182">
        <v>840.88</v>
      </c>
      <c r="J231" s="182">
        <v>536.32</v>
      </c>
    </row>
    <row r="232" spans="1:10" ht="23.25">
      <c r="A232" s="161"/>
      <c r="B232" s="163">
        <v>23</v>
      </c>
      <c r="C232" s="167">
        <v>87.6572</v>
      </c>
      <c r="D232" s="167">
        <v>87.7256</v>
      </c>
      <c r="E232" s="214">
        <f t="shared" si="25"/>
        <v>0.06839999999999691</v>
      </c>
      <c r="F232" s="215">
        <f t="shared" si="26"/>
        <v>228.900341342604</v>
      </c>
      <c r="G232" s="216">
        <f t="shared" si="27"/>
        <v>298.81999999999994</v>
      </c>
      <c r="H232" s="163">
        <v>44</v>
      </c>
      <c r="I232" s="182">
        <v>796.29</v>
      </c>
      <c r="J232" s="182">
        <v>497.47</v>
      </c>
    </row>
    <row r="233" spans="1:10" ht="23.25">
      <c r="A233" s="161"/>
      <c r="B233" s="163">
        <v>24</v>
      </c>
      <c r="C233" s="167">
        <v>88.0511</v>
      </c>
      <c r="D233" s="167">
        <v>88.1183</v>
      </c>
      <c r="E233" s="214">
        <f t="shared" si="25"/>
        <v>0.0671999999999997</v>
      </c>
      <c r="F233" s="215">
        <f t="shared" si="26"/>
        <v>235.76465635196186</v>
      </c>
      <c r="G233" s="216">
        <f t="shared" si="27"/>
        <v>285.0300000000001</v>
      </c>
      <c r="H233" s="227">
        <v>45</v>
      </c>
      <c r="I233" s="182">
        <v>839.83</v>
      </c>
      <c r="J233" s="182">
        <v>554.8</v>
      </c>
    </row>
    <row r="234" spans="1:10" ht="23.25">
      <c r="A234" s="161">
        <v>21820</v>
      </c>
      <c r="B234" s="163">
        <v>25</v>
      </c>
      <c r="C234" s="167">
        <v>87.0596</v>
      </c>
      <c r="D234" s="167">
        <v>87.1253</v>
      </c>
      <c r="E234" s="214">
        <f t="shared" si="25"/>
        <v>0.06569999999999254</v>
      </c>
      <c r="F234" s="215">
        <f t="shared" si="26"/>
        <v>227.50883025137668</v>
      </c>
      <c r="G234" s="216">
        <f t="shared" si="27"/>
        <v>288.78</v>
      </c>
      <c r="H234" s="163">
        <v>46</v>
      </c>
      <c r="I234" s="182">
        <v>815.97</v>
      </c>
      <c r="J234" s="182">
        <v>527.19</v>
      </c>
    </row>
    <row r="235" spans="1:10" ht="23.25">
      <c r="A235" s="161"/>
      <c r="B235" s="163">
        <v>26</v>
      </c>
      <c r="C235" s="167">
        <v>85.8007</v>
      </c>
      <c r="D235" s="167">
        <v>85.8583</v>
      </c>
      <c r="E235" s="214">
        <f t="shared" si="25"/>
        <v>0.057599999999993656</v>
      </c>
      <c r="F235" s="215">
        <f t="shared" si="26"/>
        <v>176.3571231744088</v>
      </c>
      <c r="G235" s="216">
        <f t="shared" si="27"/>
        <v>326.61</v>
      </c>
      <c r="H235" s="227">
        <v>47</v>
      </c>
      <c r="I235" s="182">
        <v>696.5</v>
      </c>
      <c r="J235" s="182">
        <v>369.89</v>
      </c>
    </row>
    <row r="236" spans="1:10" ht="23.25">
      <c r="A236" s="161"/>
      <c r="B236" s="163">
        <v>27</v>
      </c>
      <c r="C236" s="167">
        <v>86.329</v>
      </c>
      <c r="D236" s="167">
        <v>86.3839</v>
      </c>
      <c r="E236" s="214">
        <f t="shared" si="25"/>
        <v>0.0549000000000035</v>
      </c>
      <c r="F236" s="215">
        <f t="shared" si="26"/>
        <v>207.92304196335218</v>
      </c>
      <c r="G236" s="216">
        <f t="shared" si="27"/>
        <v>264.03999999999996</v>
      </c>
      <c r="H236" s="163">
        <v>48</v>
      </c>
      <c r="I236" s="182">
        <v>807.13</v>
      </c>
      <c r="J236" s="182">
        <v>543.09</v>
      </c>
    </row>
    <row r="237" spans="1:10" ht="23.25">
      <c r="A237" s="161">
        <v>21829</v>
      </c>
      <c r="B237" s="163">
        <v>10</v>
      </c>
      <c r="C237" s="167">
        <v>85.0864</v>
      </c>
      <c r="D237" s="167">
        <v>85.1298</v>
      </c>
      <c r="E237" s="214">
        <f t="shared" si="25"/>
        <v>0.043400000000005434</v>
      </c>
      <c r="F237" s="215">
        <f t="shared" si="26"/>
        <v>151.81194906955872</v>
      </c>
      <c r="G237" s="216">
        <f t="shared" si="27"/>
        <v>285.87999999999994</v>
      </c>
      <c r="H237" s="227">
        <v>49</v>
      </c>
      <c r="I237" s="182">
        <v>789.92</v>
      </c>
      <c r="J237" s="182">
        <v>504.04</v>
      </c>
    </row>
    <row r="238" spans="1:10" ht="23.25">
      <c r="A238" s="161"/>
      <c r="B238" s="163">
        <v>11</v>
      </c>
      <c r="C238" s="167">
        <v>86.0893</v>
      </c>
      <c r="D238" s="167">
        <v>86.1379</v>
      </c>
      <c r="E238" s="214">
        <f t="shared" si="25"/>
        <v>0.048600000000007526</v>
      </c>
      <c r="F238" s="215">
        <f t="shared" si="26"/>
        <v>162.46573510733276</v>
      </c>
      <c r="G238" s="216">
        <f t="shared" si="27"/>
        <v>299.14</v>
      </c>
      <c r="H238" s="163">
        <v>50</v>
      </c>
      <c r="I238" s="182">
        <v>806.37</v>
      </c>
      <c r="J238" s="182">
        <v>507.23</v>
      </c>
    </row>
    <row r="239" spans="1:10" ht="23.25">
      <c r="A239" s="161"/>
      <c r="B239" s="163">
        <v>12</v>
      </c>
      <c r="C239" s="167">
        <v>84.8341</v>
      </c>
      <c r="D239" s="167">
        <v>84.8872</v>
      </c>
      <c r="E239" s="214">
        <f t="shared" si="25"/>
        <v>0.05310000000000059</v>
      </c>
      <c r="F239" s="215">
        <f t="shared" si="26"/>
        <v>169.01677435783364</v>
      </c>
      <c r="G239" s="216">
        <f t="shared" si="27"/>
        <v>314.16999999999996</v>
      </c>
      <c r="H239" s="227">
        <v>51</v>
      </c>
      <c r="I239" s="182">
        <v>705.93</v>
      </c>
      <c r="J239" s="182">
        <v>391.76</v>
      </c>
    </row>
    <row r="240" spans="1:10" ht="23.25">
      <c r="A240" s="161">
        <v>21840</v>
      </c>
      <c r="B240" s="163">
        <v>13</v>
      </c>
      <c r="C240" s="167">
        <v>86.721</v>
      </c>
      <c r="D240" s="167">
        <v>86.7986</v>
      </c>
      <c r="E240" s="214">
        <f t="shared" si="25"/>
        <v>0.07759999999998968</v>
      </c>
      <c r="F240" s="215">
        <f t="shared" si="26"/>
        <v>275.4019235546356</v>
      </c>
      <c r="G240" s="216">
        <f t="shared" si="27"/>
        <v>281.77000000000004</v>
      </c>
      <c r="H240" s="163">
        <v>52</v>
      </c>
      <c r="I240" s="182">
        <v>784.69</v>
      </c>
      <c r="J240" s="182">
        <v>502.92</v>
      </c>
    </row>
    <row r="241" spans="1:10" ht="23.25">
      <c r="A241" s="161"/>
      <c r="B241" s="163">
        <v>14</v>
      </c>
      <c r="C241" s="167">
        <v>85.9226</v>
      </c>
      <c r="D241" s="167">
        <v>86.0008</v>
      </c>
      <c r="E241" s="214">
        <f t="shared" si="25"/>
        <v>0.07819999999999538</v>
      </c>
      <c r="F241" s="215">
        <f t="shared" si="26"/>
        <v>274.27048260379973</v>
      </c>
      <c r="G241" s="216">
        <f t="shared" si="27"/>
        <v>285.12</v>
      </c>
      <c r="H241" s="227">
        <v>53</v>
      </c>
      <c r="I241" s="182">
        <v>794.88</v>
      </c>
      <c r="J241" s="182">
        <v>509.76</v>
      </c>
    </row>
    <row r="242" spans="1:10" ht="23.25">
      <c r="A242" s="161"/>
      <c r="B242" s="163">
        <v>15</v>
      </c>
      <c r="C242" s="167">
        <v>86.982</v>
      </c>
      <c r="D242" s="167">
        <v>87.0618</v>
      </c>
      <c r="E242" s="214">
        <f t="shared" si="25"/>
        <v>0.07980000000000587</v>
      </c>
      <c r="F242" s="215">
        <f t="shared" si="26"/>
        <v>254.5210984594963</v>
      </c>
      <c r="G242" s="216">
        <f t="shared" si="27"/>
        <v>313.53</v>
      </c>
      <c r="H242" s="163">
        <v>54</v>
      </c>
      <c r="I242" s="182">
        <v>676</v>
      </c>
      <c r="J242" s="182">
        <v>362.47</v>
      </c>
    </row>
    <row r="243" spans="1:10" ht="23.25">
      <c r="A243" s="161">
        <v>21849</v>
      </c>
      <c r="B243" s="163">
        <v>16</v>
      </c>
      <c r="C243" s="167">
        <v>86.1294</v>
      </c>
      <c r="D243" s="167">
        <v>86.205</v>
      </c>
      <c r="E243" s="214">
        <f t="shared" si="25"/>
        <v>0.07559999999999434</v>
      </c>
      <c r="F243" s="215">
        <f t="shared" si="26"/>
        <v>268.0756001560028</v>
      </c>
      <c r="G243" s="216">
        <f t="shared" si="27"/>
        <v>282.01</v>
      </c>
      <c r="H243" s="227">
        <v>55</v>
      </c>
      <c r="I243" s="182">
        <v>820.03</v>
      </c>
      <c r="J243" s="182">
        <v>538.02</v>
      </c>
    </row>
    <row r="244" spans="1:10" ht="23.25">
      <c r="A244" s="161"/>
      <c r="B244" s="163">
        <v>17</v>
      </c>
      <c r="C244" s="167">
        <v>87.2189</v>
      </c>
      <c r="D244" s="167">
        <v>87.2932</v>
      </c>
      <c r="E244" s="214">
        <f t="shared" si="25"/>
        <v>0.07429999999999382</v>
      </c>
      <c r="F244" s="215">
        <f t="shared" si="26"/>
        <v>249.96635715244858</v>
      </c>
      <c r="G244" s="216">
        <f t="shared" si="27"/>
        <v>297.24</v>
      </c>
      <c r="H244" s="163">
        <v>56</v>
      </c>
      <c r="I244" s="182">
        <v>855.28</v>
      </c>
      <c r="J244" s="182">
        <v>558.04</v>
      </c>
    </row>
    <row r="245" spans="1:10" ht="23.25">
      <c r="A245" s="161"/>
      <c r="B245" s="163">
        <v>18</v>
      </c>
      <c r="C245" s="167">
        <v>85.1352</v>
      </c>
      <c r="D245" s="167">
        <v>85.2141</v>
      </c>
      <c r="E245" s="214">
        <f t="shared" si="25"/>
        <v>0.07890000000000441</v>
      </c>
      <c r="F245" s="215">
        <f t="shared" si="26"/>
        <v>261.3448161643074</v>
      </c>
      <c r="G245" s="216">
        <f t="shared" si="27"/>
        <v>301.9</v>
      </c>
      <c r="H245" s="227">
        <v>57</v>
      </c>
      <c r="I245" s="182">
        <v>819.68</v>
      </c>
      <c r="J245" s="182">
        <v>517.78</v>
      </c>
    </row>
    <row r="246" spans="1:10" ht="23.25">
      <c r="A246" s="161">
        <v>21855</v>
      </c>
      <c r="B246" s="163">
        <v>19</v>
      </c>
      <c r="C246" s="167">
        <v>88.9656</v>
      </c>
      <c r="D246" s="167">
        <v>88.9871</v>
      </c>
      <c r="E246" s="214">
        <f aca="true" t="shared" si="28" ref="E246:E327">D246-C246</f>
        <v>0.021500000000003183</v>
      </c>
      <c r="F246" s="215">
        <f aca="true" t="shared" si="29" ref="F246:F327">((10^6)*E246/G246)</f>
        <v>77.06645637681261</v>
      </c>
      <c r="G246" s="216">
        <f aca="true" t="shared" si="30" ref="G246:G355">I246-J246</f>
        <v>278.98</v>
      </c>
      <c r="H246" s="163">
        <v>58</v>
      </c>
      <c r="I246" s="182">
        <v>833.38</v>
      </c>
      <c r="J246" s="182">
        <v>554.4</v>
      </c>
    </row>
    <row r="247" spans="1:10" ht="23.25">
      <c r="A247" s="161"/>
      <c r="B247" s="163">
        <v>20</v>
      </c>
      <c r="C247" s="167">
        <v>84.6528</v>
      </c>
      <c r="D247" s="167">
        <v>84.6723</v>
      </c>
      <c r="E247" s="214">
        <f t="shared" si="28"/>
        <v>0.019500000000007844</v>
      </c>
      <c r="F247" s="215">
        <f t="shared" si="29"/>
        <v>70.58312520363357</v>
      </c>
      <c r="G247" s="216">
        <f t="shared" si="30"/>
        <v>276.27</v>
      </c>
      <c r="H247" s="227">
        <v>59</v>
      </c>
      <c r="I247" s="182">
        <v>838.17</v>
      </c>
      <c r="J247" s="182">
        <v>561.9</v>
      </c>
    </row>
    <row r="248" spans="1:10" ht="23.25">
      <c r="A248" s="161"/>
      <c r="B248" s="163">
        <v>21</v>
      </c>
      <c r="C248" s="167">
        <v>86.3541</v>
      </c>
      <c r="D248" s="167">
        <v>86.3744</v>
      </c>
      <c r="E248" s="214">
        <f t="shared" si="28"/>
        <v>0.02029999999999177</v>
      </c>
      <c r="F248" s="215">
        <f t="shared" si="29"/>
        <v>74.99630560067891</v>
      </c>
      <c r="G248" s="216">
        <f t="shared" si="30"/>
        <v>270.68000000000006</v>
      </c>
      <c r="H248" s="163">
        <v>60</v>
      </c>
      <c r="I248" s="182">
        <v>801.1</v>
      </c>
      <c r="J248" s="182">
        <v>530.42</v>
      </c>
    </row>
    <row r="249" spans="1:10" ht="23.25">
      <c r="A249" s="161">
        <v>21869</v>
      </c>
      <c r="B249" s="163">
        <v>22</v>
      </c>
      <c r="C249" s="167">
        <v>85.1264</v>
      </c>
      <c r="D249" s="167">
        <v>85.1518</v>
      </c>
      <c r="E249" s="214">
        <f t="shared" si="28"/>
        <v>0.02539999999999054</v>
      </c>
      <c r="F249" s="215">
        <f t="shared" si="29"/>
        <v>74.64221693258851</v>
      </c>
      <c r="G249" s="216">
        <f t="shared" si="30"/>
        <v>340.28999999999996</v>
      </c>
      <c r="H249" s="227">
        <v>61</v>
      </c>
      <c r="I249" s="182">
        <v>801.4</v>
      </c>
      <c r="J249" s="182">
        <v>461.11</v>
      </c>
    </row>
    <row r="250" spans="1:10" ht="23.25">
      <c r="A250" s="161"/>
      <c r="B250" s="163">
        <v>23</v>
      </c>
      <c r="C250" s="167">
        <v>87.692</v>
      </c>
      <c r="D250" s="167">
        <v>87.7135</v>
      </c>
      <c r="E250" s="214">
        <f t="shared" si="28"/>
        <v>0.021500000000003183</v>
      </c>
      <c r="F250" s="215">
        <f t="shared" si="29"/>
        <v>71.1261082440227</v>
      </c>
      <c r="G250" s="216">
        <f t="shared" si="30"/>
        <v>302.28000000000003</v>
      </c>
      <c r="H250" s="163">
        <v>62</v>
      </c>
      <c r="I250" s="182">
        <v>681.82</v>
      </c>
      <c r="J250" s="182">
        <v>379.54</v>
      </c>
    </row>
    <row r="251" spans="1:10" ht="23.25">
      <c r="A251" s="161"/>
      <c r="B251" s="163">
        <v>24</v>
      </c>
      <c r="C251" s="167">
        <v>88.0708</v>
      </c>
      <c r="D251" s="167">
        <v>88.0987</v>
      </c>
      <c r="E251" s="214">
        <f t="shared" si="28"/>
        <v>0.027899999999988268</v>
      </c>
      <c r="F251" s="215">
        <f t="shared" si="29"/>
        <v>83.66318819715805</v>
      </c>
      <c r="G251" s="216">
        <f t="shared" si="30"/>
        <v>333.48</v>
      </c>
      <c r="H251" s="227">
        <v>63</v>
      </c>
      <c r="I251" s="182">
        <v>632.38</v>
      </c>
      <c r="J251" s="182">
        <v>298.9</v>
      </c>
    </row>
    <row r="252" spans="1:10" ht="23.25">
      <c r="A252" s="161">
        <v>21876</v>
      </c>
      <c r="B252" s="163">
        <v>25</v>
      </c>
      <c r="C252" s="167">
        <v>87.0606</v>
      </c>
      <c r="D252" s="167">
        <v>87.0901</v>
      </c>
      <c r="E252" s="214">
        <f t="shared" si="28"/>
        <v>0.02950000000001296</v>
      </c>
      <c r="F252" s="215">
        <f t="shared" si="29"/>
        <v>119.20636844875321</v>
      </c>
      <c r="G252" s="216">
        <f t="shared" si="30"/>
        <v>247.47000000000003</v>
      </c>
      <c r="H252" s="163">
        <v>64</v>
      </c>
      <c r="I252" s="182">
        <v>807.52</v>
      </c>
      <c r="J252" s="182">
        <v>560.05</v>
      </c>
    </row>
    <row r="253" spans="1:10" ht="23.25">
      <c r="A253" s="161"/>
      <c r="B253" s="163">
        <v>26</v>
      </c>
      <c r="C253" s="167">
        <v>85.815</v>
      </c>
      <c r="D253" s="167">
        <v>85.8509</v>
      </c>
      <c r="E253" s="214">
        <f t="shared" si="28"/>
        <v>0.035899999999998045</v>
      </c>
      <c r="F253" s="215">
        <f t="shared" si="29"/>
        <v>124.29887126929593</v>
      </c>
      <c r="G253" s="216">
        <f t="shared" si="30"/>
        <v>288.81999999999994</v>
      </c>
      <c r="H253" s="227">
        <v>65</v>
      </c>
      <c r="I253" s="182">
        <v>819.39</v>
      </c>
      <c r="J253" s="182">
        <v>530.57</v>
      </c>
    </row>
    <row r="254" spans="1:10" ht="23.25">
      <c r="A254" s="161"/>
      <c r="B254" s="163">
        <v>27</v>
      </c>
      <c r="C254" s="167">
        <v>86.3357</v>
      </c>
      <c r="D254" s="167">
        <v>86.378</v>
      </c>
      <c r="E254" s="214">
        <f t="shared" si="28"/>
        <v>0.04229999999999734</v>
      </c>
      <c r="F254" s="215">
        <f t="shared" si="29"/>
        <v>141.02350391731068</v>
      </c>
      <c r="G254" s="216">
        <f t="shared" si="30"/>
        <v>299.95</v>
      </c>
      <c r="H254" s="163">
        <v>66</v>
      </c>
      <c r="I254" s="182">
        <v>743.37</v>
      </c>
      <c r="J254" s="182">
        <v>443.42</v>
      </c>
    </row>
    <row r="255" spans="1:10" ht="23.25">
      <c r="A255" s="161">
        <v>21897</v>
      </c>
      <c r="B255" s="163">
        <v>13</v>
      </c>
      <c r="C255" s="167">
        <v>86.7418</v>
      </c>
      <c r="D255" s="167">
        <v>86.775</v>
      </c>
      <c r="E255" s="214">
        <f t="shared" si="28"/>
        <v>0.03320000000000789</v>
      </c>
      <c r="F255" s="215">
        <f t="shared" si="29"/>
        <v>124.96706440323666</v>
      </c>
      <c r="G255" s="216">
        <f t="shared" si="30"/>
        <v>265.67</v>
      </c>
      <c r="H255" s="227">
        <v>67</v>
      </c>
      <c r="I255" s="182">
        <v>765.86</v>
      </c>
      <c r="J255" s="182">
        <v>500.19</v>
      </c>
    </row>
    <row r="256" spans="1:10" ht="23.25">
      <c r="A256" s="161"/>
      <c r="B256" s="163">
        <v>14</v>
      </c>
      <c r="C256" s="167">
        <v>85.953</v>
      </c>
      <c r="D256" s="167">
        <v>85.9944</v>
      </c>
      <c r="E256" s="214">
        <f t="shared" si="28"/>
        <v>0.041399999999995885</v>
      </c>
      <c r="F256" s="215">
        <f t="shared" si="29"/>
        <v>134.87099296323916</v>
      </c>
      <c r="G256" s="216">
        <f t="shared" si="30"/>
        <v>306.9599999999999</v>
      </c>
      <c r="H256" s="163">
        <v>68</v>
      </c>
      <c r="I256" s="182">
        <v>666.43</v>
      </c>
      <c r="J256" s="182">
        <v>359.47</v>
      </c>
    </row>
    <row r="257" spans="1:10" ht="23.25">
      <c r="A257" s="161"/>
      <c r="B257" s="163">
        <v>15</v>
      </c>
      <c r="C257" s="167">
        <v>86.9914</v>
      </c>
      <c r="D257" s="167">
        <v>87.0277</v>
      </c>
      <c r="E257" s="214">
        <f t="shared" si="28"/>
        <v>0.03629999999999711</v>
      </c>
      <c r="F257" s="215">
        <f t="shared" si="29"/>
        <v>147.68704992065224</v>
      </c>
      <c r="G257" s="216">
        <f t="shared" si="30"/>
        <v>245.78999999999996</v>
      </c>
      <c r="H257" s="227">
        <v>69</v>
      </c>
      <c r="I257" s="182">
        <v>887.56</v>
      </c>
      <c r="J257" s="182">
        <v>641.77</v>
      </c>
    </row>
    <row r="258" spans="1:10" ht="23.25">
      <c r="A258" s="161">
        <v>21905</v>
      </c>
      <c r="B258" s="163">
        <v>16</v>
      </c>
      <c r="C258" s="167">
        <v>86.1219</v>
      </c>
      <c r="D258" s="167">
        <v>86.1732</v>
      </c>
      <c r="E258" s="214">
        <f t="shared" si="28"/>
        <v>0.05129999999999768</v>
      </c>
      <c r="F258" s="215">
        <f t="shared" si="29"/>
        <v>145.43289675114156</v>
      </c>
      <c r="G258" s="216">
        <f t="shared" si="30"/>
        <v>352.74000000000007</v>
      </c>
      <c r="H258" s="163">
        <v>70</v>
      </c>
      <c r="I258" s="182">
        <v>667.44</v>
      </c>
      <c r="J258" s="182">
        <v>314.7</v>
      </c>
    </row>
    <row r="259" spans="1:10" ht="23.25">
      <c r="A259" s="161"/>
      <c r="B259" s="163">
        <v>17</v>
      </c>
      <c r="C259" s="167">
        <v>87.202</v>
      </c>
      <c r="D259" s="167">
        <v>87.251</v>
      </c>
      <c r="E259" s="214">
        <f t="shared" si="28"/>
        <v>0.049000000000006594</v>
      </c>
      <c r="F259" s="215">
        <f t="shared" si="29"/>
        <v>151.24857239869925</v>
      </c>
      <c r="G259" s="216">
        <f t="shared" si="30"/>
        <v>323.96999999999997</v>
      </c>
      <c r="H259" s="227">
        <v>71</v>
      </c>
      <c r="I259" s="182">
        <v>711.78</v>
      </c>
      <c r="J259" s="182">
        <v>387.81</v>
      </c>
    </row>
    <row r="260" spans="1:10" ht="23.25">
      <c r="A260" s="161"/>
      <c r="B260" s="163">
        <v>18</v>
      </c>
      <c r="C260" s="167">
        <v>85.1294</v>
      </c>
      <c r="D260" s="167">
        <v>85.1762</v>
      </c>
      <c r="E260" s="214">
        <f t="shared" si="28"/>
        <v>0.046799999999990405</v>
      </c>
      <c r="F260" s="215">
        <f t="shared" si="29"/>
        <v>135.31486728731394</v>
      </c>
      <c r="G260" s="216">
        <f t="shared" si="30"/>
        <v>345.86</v>
      </c>
      <c r="H260" s="163">
        <v>72</v>
      </c>
      <c r="I260" s="182">
        <v>678.62</v>
      </c>
      <c r="J260" s="182">
        <v>332.76</v>
      </c>
    </row>
    <row r="261" spans="1:10" ht="23.25">
      <c r="A261" s="161">
        <v>21919</v>
      </c>
      <c r="B261" s="163">
        <v>10</v>
      </c>
      <c r="C261" s="167">
        <v>85.0561</v>
      </c>
      <c r="D261" s="167">
        <v>85.0621</v>
      </c>
      <c r="E261" s="214">
        <f t="shared" si="28"/>
        <v>0.006000000000000227</v>
      </c>
      <c r="F261" s="215">
        <f t="shared" si="29"/>
        <v>22.062879205737186</v>
      </c>
      <c r="G261" s="216">
        <f t="shared" si="30"/>
        <v>271.95</v>
      </c>
      <c r="H261" s="163">
        <v>73</v>
      </c>
      <c r="I261" s="182">
        <v>642.74</v>
      </c>
      <c r="J261" s="182">
        <v>370.79</v>
      </c>
    </row>
    <row r="262" spans="1:10" ht="23.25">
      <c r="A262" s="161"/>
      <c r="B262" s="163">
        <v>11</v>
      </c>
      <c r="C262" s="167">
        <v>86.0814</v>
      </c>
      <c r="D262" s="167">
        <v>86.0918</v>
      </c>
      <c r="E262" s="214">
        <f t="shared" si="28"/>
        <v>0.010400000000004184</v>
      </c>
      <c r="F262" s="215">
        <f t="shared" si="29"/>
        <v>34.229667906408785</v>
      </c>
      <c r="G262" s="216">
        <f t="shared" si="30"/>
        <v>303.83000000000004</v>
      </c>
      <c r="H262" s="163">
        <v>74</v>
      </c>
      <c r="I262" s="182">
        <v>704.85</v>
      </c>
      <c r="J262" s="182">
        <v>401.02</v>
      </c>
    </row>
    <row r="263" spans="1:10" ht="23.25">
      <c r="A263" s="161"/>
      <c r="B263" s="163">
        <v>12</v>
      </c>
      <c r="C263" s="167">
        <v>84.782</v>
      </c>
      <c r="D263" s="167">
        <v>84.788</v>
      </c>
      <c r="E263" s="214">
        <f t="shared" si="28"/>
        <v>0.006000000000000227</v>
      </c>
      <c r="F263" s="215">
        <f t="shared" si="29"/>
        <v>19.987341350478783</v>
      </c>
      <c r="G263" s="216">
        <f t="shared" si="30"/>
        <v>300.19000000000005</v>
      </c>
      <c r="H263" s="163">
        <v>75</v>
      </c>
      <c r="I263" s="182">
        <v>800.2</v>
      </c>
      <c r="J263" s="182">
        <v>500.01</v>
      </c>
    </row>
    <row r="264" spans="1:10" ht="23.25">
      <c r="A264" s="161">
        <v>21928</v>
      </c>
      <c r="B264" s="163">
        <v>13</v>
      </c>
      <c r="C264" s="167">
        <v>86.6966</v>
      </c>
      <c r="D264" s="167">
        <v>86.6988</v>
      </c>
      <c r="E264" s="214">
        <f t="shared" si="28"/>
        <v>0.002200000000001978</v>
      </c>
      <c r="F264" s="215">
        <f t="shared" si="29"/>
        <v>7.948264026886732</v>
      </c>
      <c r="G264" s="216">
        <f t="shared" si="30"/>
        <v>276.78999999999996</v>
      </c>
      <c r="H264" s="163">
        <v>76</v>
      </c>
      <c r="I264" s="182">
        <v>777.39</v>
      </c>
      <c r="J264" s="182">
        <v>500.6</v>
      </c>
    </row>
    <row r="265" spans="1:10" ht="23.25">
      <c r="A265" s="161"/>
      <c r="B265" s="163">
        <v>14</v>
      </c>
      <c r="C265" s="167">
        <v>85.9161</v>
      </c>
      <c r="D265" s="167">
        <v>85.9298</v>
      </c>
      <c r="E265" s="214">
        <f t="shared" si="28"/>
        <v>0.013700000000000045</v>
      </c>
      <c r="F265" s="215">
        <f t="shared" si="29"/>
        <v>38.764076735895095</v>
      </c>
      <c r="G265" s="216">
        <f t="shared" si="30"/>
        <v>353.42</v>
      </c>
      <c r="H265" s="163">
        <v>77</v>
      </c>
      <c r="I265" s="182">
        <v>668.1</v>
      </c>
      <c r="J265" s="182">
        <v>314.68</v>
      </c>
    </row>
    <row r="266" spans="1:10" ht="23.25">
      <c r="A266" s="161"/>
      <c r="B266" s="163">
        <v>15</v>
      </c>
      <c r="C266" s="167">
        <v>86.9761</v>
      </c>
      <c r="D266" s="167">
        <v>86.9841</v>
      </c>
      <c r="E266" s="214">
        <f t="shared" si="28"/>
        <v>0.007999999999995566</v>
      </c>
      <c r="F266" s="215">
        <f t="shared" si="29"/>
        <v>24.82929857230157</v>
      </c>
      <c r="G266" s="216">
        <f t="shared" si="30"/>
        <v>322.2</v>
      </c>
      <c r="H266" s="163">
        <v>78</v>
      </c>
      <c r="I266" s="182">
        <v>654.9</v>
      </c>
      <c r="J266" s="182">
        <v>332.7</v>
      </c>
    </row>
    <row r="267" spans="1:10" ht="23.25">
      <c r="A267" s="161">
        <v>21939</v>
      </c>
      <c r="B267" s="163">
        <v>16</v>
      </c>
      <c r="C267" s="167">
        <v>86.1112</v>
      </c>
      <c r="D267" s="167">
        <v>86.1169</v>
      </c>
      <c r="E267" s="214">
        <f t="shared" si="28"/>
        <v>0.005700000000004479</v>
      </c>
      <c r="F267" s="215">
        <f t="shared" si="29"/>
        <v>17.94597317550683</v>
      </c>
      <c r="G267" s="216">
        <f t="shared" si="30"/>
        <v>317.62</v>
      </c>
      <c r="H267" s="163">
        <v>79</v>
      </c>
      <c r="I267" s="182">
        <v>711.13</v>
      </c>
      <c r="J267" s="182">
        <v>393.51</v>
      </c>
    </row>
    <row r="268" spans="1:10" ht="23.25">
      <c r="A268" s="161"/>
      <c r="B268" s="163">
        <v>17</v>
      </c>
      <c r="C268" s="167">
        <v>87.2198</v>
      </c>
      <c r="D268" s="167">
        <v>87.2291</v>
      </c>
      <c r="E268" s="214">
        <f t="shared" si="28"/>
        <v>0.00929999999999609</v>
      </c>
      <c r="F268" s="215">
        <f t="shared" si="29"/>
        <v>27.05611962876702</v>
      </c>
      <c r="G268" s="216">
        <f t="shared" si="30"/>
        <v>343.73</v>
      </c>
      <c r="H268" s="163">
        <v>80</v>
      </c>
      <c r="I268" s="182">
        <v>688.73</v>
      </c>
      <c r="J268" s="182">
        <v>345</v>
      </c>
    </row>
    <row r="269" spans="1:10" ht="23.25">
      <c r="A269" s="161"/>
      <c r="B269" s="163">
        <v>18</v>
      </c>
      <c r="C269" s="167">
        <v>85.1327</v>
      </c>
      <c r="D269" s="167">
        <v>85.1359</v>
      </c>
      <c r="E269" s="214">
        <f t="shared" si="28"/>
        <v>0.003200000000006753</v>
      </c>
      <c r="F269" s="215">
        <f t="shared" si="29"/>
        <v>10.364036792352485</v>
      </c>
      <c r="G269" s="216">
        <f t="shared" si="30"/>
        <v>308.76</v>
      </c>
      <c r="H269" s="163">
        <v>81</v>
      </c>
      <c r="I269" s="182">
        <v>826.5</v>
      </c>
      <c r="J269" s="182">
        <v>517.74</v>
      </c>
    </row>
    <row r="270" spans="1:10" ht="23.25">
      <c r="A270" s="161">
        <v>21948</v>
      </c>
      <c r="B270" s="163">
        <v>10</v>
      </c>
      <c r="C270" s="167">
        <v>85.0622</v>
      </c>
      <c r="D270" s="167">
        <v>85.0776</v>
      </c>
      <c r="E270" s="214">
        <f t="shared" si="28"/>
        <v>0.015399999999999636</v>
      </c>
      <c r="F270" s="215">
        <f t="shared" si="29"/>
        <v>50.66622799802481</v>
      </c>
      <c r="G270" s="216">
        <f t="shared" si="30"/>
        <v>303.94999999999993</v>
      </c>
      <c r="H270" s="163">
        <v>82</v>
      </c>
      <c r="I270" s="182">
        <v>838.65</v>
      </c>
      <c r="J270" s="182">
        <v>534.7</v>
      </c>
    </row>
    <row r="271" spans="1:10" ht="23.25">
      <c r="A271" s="161"/>
      <c r="B271" s="163">
        <v>11</v>
      </c>
      <c r="C271" s="167">
        <v>86.07</v>
      </c>
      <c r="D271" s="167">
        <v>86.0885</v>
      </c>
      <c r="E271" s="214">
        <f t="shared" si="28"/>
        <v>0.01850000000000307</v>
      </c>
      <c r="F271" s="215">
        <f t="shared" si="29"/>
        <v>56.839129900464144</v>
      </c>
      <c r="G271" s="216">
        <f t="shared" si="30"/>
        <v>325.48</v>
      </c>
      <c r="H271" s="163">
        <v>83</v>
      </c>
      <c r="I271" s="182">
        <v>711.35</v>
      </c>
      <c r="J271" s="182">
        <v>385.87</v>
      </c>
    </row>
    <row r="272" spans="1:10" ht="23.25">
      <c r="A272" s="161"/>
      <c r="B272" s="163">
        <v>12</v>
      </c>
      <c r="C272" s="167">
        <v>84.7829</v>
      </c>
      <c r="D272" s="167">
        <v>84.8026</v>
      </c>
      <c r="E272" s="214">
        <f t="shared" si="28"/>
        <v>0.019700000000000273</v>
      </c>
      <c r="F272" s="215">
        <f t="shared" si="29"/>
        <v>69.77403130976933</v>
      </c>
      <c r="G272" s="216">
        <f t="shared" si="30"/>
        <v>282.34000000000003</v>
      </c>
      <c r="H272" s="163">
        <v>84</v>
      </c>
      <c r="I272" s="182">
        <v>856.84</v>
      </c>
      <c r="J272" s="182">
        <v>574.5</v>
      </c>
    </row>
    <row r="273" spans="1:10" ht="23.25">
      <c r="A273" s="161">
        <v>21960</v>
      </c>
      <c r="B273" s="163">
        <v>13</v>
      </c>
      <c r="C273" s="167">
        <v>86.6904</v>
      </c>
      <c r="D273" s="167">
        <v>86.7075</v>
      </c>
      <c r="E273" s="214">
        <f t="shared" si="28"/>
        <v>0.017099999999999227</v>
      </c>
      <c r="F273" s="215">
        <f t="shared" si="29"/>
        <v>50.026329647180475</v>
      </c>
      <c r="G273" s="216">
        <f t="shared" si="30"/>
        <v>341.82</v>
      </c>
      <c r="H273" s="163">
        <v>85</v>
      </c>
      <c r="I273" s="182">
        <v>675.88</v>
      </c>
      <c r="J273" s="182">
        <v>334.06</v>
      </c>
    </row>
    <row r="274" spans="1:10" ht="23.25">
      <c r="A274" s="161"/>
      <c r="B274" s="163">
        <v>14</v>
      </c>
      <c r="C274" s="167">
        <v>85.8863</v>
      </c>
      <c r="D274" s="167">
        <v>85.9051</v>
      </c>
      <c r="E274" s="214">
        <f t="shared" si="28"/>
        <v>0.018799999999998818</v>
      </c>
      <c r="F274" s="215">
        <f t="shared" si="29"/>
        <v>56.957615051349165</v>
      </c>
      <c r="G274" s="216">
        <f t="shared" si="30"/>
        <v>330.07</v>
      </c>
      <c r="H274" s="163">
        <v>86</v>
      </c>
      <c r="I274" s="182">
        <v>676.62</v>
      </c>
      <c r="J274" s="182">
        <v>346.55</v>
      </c>
    </row>
    <row r="275" spans="1:10" ht="23.25">
      <c r="A275" s="161"/>
      <c r="B275" s="163">
        <v>15</v>
      </c>
      <c r="C275" s="167">
        <v>86.9485</v>
      </c>
      <c r="D275" s="167">
        <v>86.9652</v>
      </c>
      <c r="E275" s="214">
        <f t="shared" si="28"/>
        <v>0.01670000000000016</v>
      </c>
      <c r="F275" s="215">
        <f t="shared" si="29"/>
        <v>61.831241438039754</v>
      </c>
      <c r="G275" s="216">
        <f t="shared" si="30"/>
        <v>270.09000000000003</v>
      </c>
      <c r="H275" s="163">
        <v>87</v>
      </c>
      <c r="I275" s="182">
        <v>823.32</v>
      </c>
      <c r="J275" s="182">
        <v>553.23</v>
      </c>
    </row>
    <row r="276" spans="1:10" ht="23.25">
      <c r="A276" s="161">
        <v>21967</v>
      </c>
      <c r="B276" s="163">
        <v>16</v>
      </c>
      <c r="C276" s="167">
        <v>86.1131</v>
      </c>
      <c r="D276" s="167">
        <v>86.1313</v>
      </c>
      <c r="E276" s="214">
        <f t="shared" si="28"/>
        <v>0.01819999999999311</v>
      </c>
      <c r="F276" s="215">
        <f t="shared" si="29"/>
        <v>61.28771551721817</v>
      </c>
      <c r="G276" s="216">
        <f t="shared" si="30"/>
        <v>296.96000000000004</v>
      </c>
      <c r="H276" s="163">
        <v>88</v>
      </c>
      <c r="I276" s="182">
        <v>684.61</v>
      </c>
      <c r="J276" s="182">
        <v>387.65</v>
      </c>
    </row>
    <row r="277" spans="1:10" ht="23.25">
      <c r="A277" s="161"/>
      <c r="B277" s="163">
        <v>17</v>
      </c>
      <c r="C277" s="167">
        <v>87.1961</v>
      </c>
      <c r="D277" s="167">
        <v>87.2125</v>
      </c>
      <c r="E277" s="214">
        <f t="shared" si="28"/>
        <v>0.01640000000000441</v>
      </c>
      <c r="F277" s="215">
        <f t="shared" si="29"/>
        <v>56.85363655274358</v>
      </c>
      <c r="G277" s="216">
        <f t="shared" si="30"/>
        <v>288.4599999999999</v>
      </c>
      <c r="H277" s="163">
        <v>89</v>
      </c>
      <c r="I277" s="182">
        <v>831.15</v>
      </c>
      <c r="J277" s="182">
        <v>542.69</v>
      </c>
    </row>
    <row r="278" spans="1:10" ht="23.25">
      <c r="A278" s="161"/>
      <c r="B278" s="163">
        <v>18</v>
      </c>
      <c r="C278" s="167">
        <v>85.1193</v>
      </c>
      <c r="D278" s="167">
        <v>85.1364</v>
      </c>
      <c r="E278" s="214">
        <f t="shared" si="28"/>
        <v>0.017099999999999227</v>
      </c>
      <c r="F278" s="215">
        <f t="shared" si="29"/>
        <v>46.63466783025862</v>
      </c>
      <c r="G278" s="216">
        <f t="shared" si="30"/>
        <v>366.67999999999995</v>
      </c>
      <c r="H278" s="163">
        <v>90</v>
      </c>
      <c r="I278" s="182">
        <v>831.15</v>
      </c>
      <c r="J278" s="182">
        <v>464.47</v>
      </c>
    </row>
    <row r="279" spans="1:10" ht="23.25">
      <c r="A279" s="161">
        <v>21976</v>
      </c>
      <c r="B279" s="163">
        <v>31</v>
      </c>
      <c r="C279" s="167">
        <v>84.858</v>
      </c>
      <c r="D279" s="167">
        <v>84.876</v>
      </c>
      <c r="E279" s="214">
        <f t="shared" si="28"/>
        <v>0.018000000000000682</v>
      </c>
      <c r="F279" s="215">
        <f t="shared" si="29"/>
        <v>60.30554811042845</v>
      </c>
      <c r="G279" s="216">
        <f t="shared" si="30"/>
        <v>298.48</v>
      </c>
      <c r="H279" s="163">
        <v>92</v>
      </c>
      <c r="I279" s="182">
        <v>664.37</v>
      </c>
      <c r="J279" s="182">
        <v>365.89</v>
      </c>
    </row>
    <row r="280" spans="1:10" ht="23.25">
      <c r="A280" s="161"/>
      <c r="B280" s="163">
        <v>32</v>
      </c>
      <c r="C280" s="167">
        <v>85.0048</v>
      </c>
      <c r="D280" s="167">
        <v>85.0165</v>
      </c>
      <c r="E280" s="214">
        <f t="shared" si="28"/>
        <v>0.011699999999990496</v>
      </c>
      <c r="F280" s="215">
        <f t="shared" si="29"/>
        <v>34.239559860672784</v>
      </c>
      <c r="G280" s="216">
        <f t="shared" si="30"/>
        <v>341.71</v>
      </c>
      <c r="H280" s="163">
        <v>93</v>
      </c>
      <c r="I280" s="182">
        <v>708.77</v>
      </c>
      <c r="J280" s="182">
        <v>367.06</v>
      </c>
    </row>
    <row r="281" spans="1:10" ht="23.25">
      <c r="A281" s="161"/>
      <c r="B281" s="163">
        <v>33</v>
      </c>
      <c r="C281" s="167">
        <v>85.959</v>
      </c>
      <c r="D281" s="167">
        <v>85.967</v>
      </c>
      <c r="E281" s="214">
        <f t="shared" si="28"/>
        <v>0.007999999999995566</v>
      </c>
      <c r="F281" s="215">
        <f t="shared" si="29"/>
        <v>29.671389362790467</v>
      </c>
      <c r="G281" s="216">
        <f t="shared" si="30"/>
        <v>269.62</v>
      </c>
      <c r="H281" s="163">
        <v>94</v>
      </c>
      <c r="I281" s="182">
        <v>829.3</v>
      </c>
      <c r="J281" s="182">
        <v>559.68</v>
      </c>
    </row>
    <row r="282" spans="1:10" ht="23.25">
      <c r="A282" s="161">
        <v>21990</v>
      </c>
      <c r="B282" s="163">
        <v>34</v>
      </c>
      <c r="C282" s="167">
        <v>83.6978</v>
      </c>
      <c r="D282" s="167">
        <v>83.714</v>
      </c>
      <c r="E282" s="214">
        <f t="shared" si="28"/>
        <v>0.016199999999997772</v>
      </c>
      <c r="F282" s="215">
        <f t="shared" si="29"/>
        <v>54.02881536818894</v>
      </c>
      <c r="G282" s="216">
        <f t="shared" si="30"/>
        <v>299.84000000000003</v>
      </c>
      <c r="H282" s="163">
        <v>95</v>
      </c>
      <c r="I282" s="182">
        <v>818.13</v>
      </c>
      <c r="J282" s="182">
        <v>518.29</v>
      </c>
    </row>
    <row r="283" spans="1:10" ht="23.25">
      <c r="A283" s="161"/>
      <c r="B283" s="163">
        <v>35</v>
      </c>
      <c r="C283" s="167">
        <v>84.9721</v>
      </c>
      <c r="D283" s="167">
        <v>84.9873</v>
      </c>
      <c r="E283" s="214">
        <f t="shared" si="28"/>
        <v>0.015200000000007208</v>
      </c>
      <c r="F283" s="215">
        <f t="shared" si="29"/>
        <v>51.0375394533853</v>
      </c>
      <c r="G283" s="216">
        <f t="shared" si="30"/>
        <v>297.81999999999994</v>
      </c>
      <c r="H283" s="163">
        <v>96</v>
      </c>
      <c r="I283" s="182">
        <v>812.31</v>
      </c>
      <c r="J283" s="182">
        <v>514.49</v>
      </c>
    </row>
    <row r="284" spans="1:10" ht="24" thickBot="1">
      <c r="A284" s="247"/>
      <c r="B284" s="248">
        <v>36</v>
      </c>
      <c r="C284" s="249">
        <v>84.5646</v>
      </c>
      <c r="D284" s="249">
        <v>84.5752</v>
      </c>
      <c r="E284" s="250">
        <f t="shared" si="28"/>
        <v>0.010599999999996612</v>
      </c>
      <c r="F284" s="251">
        <f t="shared" si="29"/>
        <v>33.6166434098586</v>
      </c>
      <c r="G284" s="252">
        <f t="shared" si="30"/>
        <v>315.32</v>
      </c>
      <c r="H284" s="248">
        <v>97</v>
      </c>
      <c r="I284" s="253">
        <v>779.76</v>
      </c>
      <c r="J284" s="253">
        <v>464.44</v>
      </c>
    </row>
    <row r="285" spans="1:11" ht="23.25">
      <c r="A285" s="246">
        <v>22059</v>
      </c>
      <c r="B285" s="227">
        <v>19</v>
      </c>
      <c r="C285" s="228">
        <v>88.9515</v>
      </c>
      <c r="D285" s="228">
        <v>88.9669</v>
      </c>
      <c r="E285" s="229">
        <f t="shared" si="28"/>
        <v>0.015399999999999636</v>
      </c>
      <c r="F285" s="230">
        <f t="shared" si="29"/>
        <v>50.25781606944597</v>
      </c>
      <c r="G285" s="231">
        <f t="shared" si="30"/>
        <v>306.42</v>
      </c>
      <c r="H285" s="227">
        <v>1</v>
      </c>
      <c r="I285" s="232">
        <v>651.35</v>
      </c>
      <c r="J285" s="232">
        <v>344.93</v>
      </c>
      <c r="K285" s="244" t="s">
        <v>207</v>
      </c>
    </row>
    <row r="286" spans="1:10" ht="23.25">
      <c r="A286" s="161"/>
      <c r="B286" s="163">
        <v>20</v>
      </c>
      <c r="C286" s="167">
        <v>84.6148</v>
      </c>
      <c r="D286" s="167">
        <v>84.6306</v>
      </c>
      <c r="E286" s="214">
        <f t="shared" si="28"/>
        <v>0.015799999999998704</v>
      </c>
      <c r="F286" s="215">
        <f t="shared" si="29"/>
        <v>62.036200871642784</v>
      </c>
      <c r="G286" s="216">
        <f t="shared" si="30"/>
        <v>254.69000000000005</v>
      </c>
      <c r="H286" s="163">
        <v>2</v>
      </c>
      <c r="I286" s="182">
        <v>772.34</v>
      </c>
      <c r="J286" s="182">
        <v>517.65</v>
      </c>
    </row>
    <row r="287" spans="1:10" ht="23.25">
      <c r="A287" s="161"/>
      <c r="B287" s="163">
        <v>21</v>
      </c>
      <c r="C287" s="167">
        <v>86.3152</v>
      </c>
      <c r="D287" s="167">
        <v>86.3308</v>
      </c>
      <c r="E287" s="214">
        <f t="shared" si="28"/>
        <v>0.015599999999992065</v>
      </c>
      <c r="F287" s="215">
        <f t="shared" si="29"/>
        <v>55.470611243437986</v>
      </c>
      <c r="G287" s="216">
        <f t="shared" si="30"/>
        <v>281.23</v>
      </c>
      <c r="H287" s="163">
        <v>3</v>
      </c>
      <c r="I287" s="182">
        <v>679.58</v>
      </c>
      <c r="J287" s="182">
        <v>398.35</v>
      </c>
    </row>
    <row r="288" spans="1:10" ht="23.25">
      <c r="A288" s="161">
        <v>22067</v>
      </c>
      <c r="B288" s="163">
        <v>22</v>
      </c>
      <c r="C288" s="167">
        <v>85.0949</v>
      </c>
      <c r="D288" s="167">
        <v>85.1127</v>
      </c>
      <c r="E288" s="214">
        <f t="shared" si="28"/>
        <v>0.017800000000008254</v>
      </c>
      <c r="F288" s="215">
        <f t="shared" si="29"/>
        <v>54.524290877927626</v>
      </c>
      <c r="G288" s="216">
        <f t="shared" si="30"/>
        <v>326.46000000000004</v>
      </c>
      <c r="H288" s="163">
        <v>4</v>
      </c>
      <c r="I288" s="182">
        <v>633.32</v>
      </c>
      <c r="J288" s="182">
        <v>306.86</v>
      </c>
    </row>
    <row r="289" spans="1:10" ht="23.25">
      <c r="A289" s="161"/>
      <c r="B289" s="163">
        <v>23</v>
      </c>
      <c r="C289" s="167">
        <v>87.64</v>
      </c>
      <c r="D289" s="167">
        <v>87.655</v>
      </c>
      <c r="E289" s="214">
        <f t="shared" si="28"/>
        <v>0.015000000000000568</v>
      </c>
      <c r="F289" s="215">
        <f t="shared" si="29"/>
        <v>63.272451174760924</v>
      </c>
      <c r="G289" s="216">
        <f t="shared" si="30"/>
        <v>237.06999999999994</v>
      </c>
      <c r="H289" s="163">
        <v>5</v>
      </c>
      <c r="I289" s="182">
        <v>771.67</v>
      </c>
      <c r="J289" s="182">
        <v>534.6</v>
      </c>
    </row>
    <row r="290" spans="1:10" ht="23.25">
      <c r="A290" s="161"/>
      <c r="B290" s="163">
        <v>24</v>
      </c>
      <c r="C290" s="167">
        <v>88.0377</v>
      </c>
      <c r="D290" s="167">
        <v>88.0528</v>
      </c>
      <c r="E290" s="214">
        <f t="shared" si="28"/>
        <v>0.015100000000003888</v>
      </c>
      <c r="F290" s="215">
        <f t="shared" si="29"/>
        <v>64.41429912125199</v>
      </c>
      <c r="G290" s="216">
        <f t="shared" si="30"/>
        <v>234.41999999999996</v>
      </c>
      <c r="H290" s="163">
        <v>6</v>
      </c>
      <c r="I290" s="182">
        <v>878.81</v>
      </c>
      <c r="J290" s="182">
        <v>644.39</v>
      </c>
    </row>
    <row r="291" spans="1:10" ht="23.25">
      <c r="A291" s="161">
        <v>22072</v>
      </c>
      <c r="B291" s="163">
        <v>19</v>
      </c>
      <c r="C291" s="167">
        <v>88.9303</v>
      </c>
      <c r="D291" s="167">
        <v>89.0203</v>
      </c>
      <c r="E291" s="214">
        <f t="shared" si="28"/>
        <v>0.09000000000000341</v>
      </c>
      <c r="F291" s="215">
        <f t="shared" si="29"/>
        <v>342.4918182510214</v>
      </c>
      <c r="G291" s="216">
        <f t="shared" si="30"/>
        <v>262.78</v>
      </c>
      <c r="H291" s="163">
        <v>7</v>
      </c>
      <c r="I291" s="182">
        <v>762.54</v>
      </c>
      <c r="J291" s="182">
        <v>499.76</v>
      </c>
    </row>
    <row r="292" spans="1:10" ht="23.25">
      <c r="A292" s="161"/>
      <c r="B292" s="163">
        <v>20</v>
      </c>
      <c r="C292" s="167">
        <v>84.6851</v>
      </c>
      <c r="D292" s="167">
        <v>84.7893</v>
      </c>
      <c r="E292" s="214">
        <f t="shared" si="28"/>
        <v>0.10419999999999163</v>
      </c>
      <c r="F292" s="215">
        <f t="shared" si="29"/>
        <v>354.4941144450964</v>
      </c>
      <c r="G292" s="216">
        <f t="shared" si="30"/>
        <v>293.94</v>
      </c>
      <c r="H292" s="163">
        <v>8</v>
      </c>
      <c r="I292" s="182">
        <v>797.9</v>
      </c>
      <c r="J292" s="182">
        <v>503.96</v>
      </c>
    </row>
    <row r="293" spans="1:10" ht="23.25">
      <c r="A293" s="161"/>
      <c r="B293" s="163">
        <v>21</v>
      </c>
      <c r="C293" s="167">
        <v>86.303</v>
      </c>
      <c r="D293" s="167">
        <v>86.4246</v>
      </c>
      <c r="E293" s="214">
        <f t="shared" si="28"/>
        <v>0.12160000000000082</v>
      </c>
      <c r="F293" s="215">
        <f t="shared" si="29"/>
        <v>445.74780058651334</v>
      </c>
      <c r="G293" s="216">
        <f t="shared" si="30"/>
        <v>272.79999999999995</v>
      </c>
      <c r="H293" s="163">
        <v>9</v>
      </c>
      <c r="I293" s="182">
        <v>829.67</v>
      </c>
      <c r="J293" s="182">
        <v>556.87</v>
      </c>
    </row>
    <row r="294" spans="1:10" ht="23.25">
      <c r="A294" s="161">
        <v>22079</v>
      </c>
      <c r="B294" s="163">
        <v>22</v>
      </c>
      <c r="C294" s="167">
        <v>85.1517</v>
      </c>
      <c r="D294" s="167">
        <v>85.284</v>
      </c>
      <c r="E294" s="214">
        <f t="shared" si="28"/>
        <v>0.13230000000000075</v>
      </c>
      <c r="F294" s="215">
        <f t="shared" si="29"/>
        <v>354.76777861203675</v>
      </c>
      <c r="G294" s="216">
        <f t="shared" si="30"/>
        <v>372.92</v>
      </c>
      <c r="H294" s="163">
        <v>10</v>
      </c>
      <c r="I294" s="182">
        <v>665.49</v>
      </c>
      <c r="J294" s="182">
        <v>292.57</v>
      </c>
    </row>
    <row r="295" spans="1:10" ht="23.25">
      <c r="A295" s="161"/>
      <c r="B295" s="163">
        <v>23</v>
      </c>
      <c r="C295" s="167">
        <v>87.7076</v>
      </c>
      <c r="D295" s="167">
        <v>87.8188</v>
      </c>
      <c r="E295" s="214">
        <f t="shared" si="28"/>
        <v>0.11119999999999663</v>
      </c>
      <c r="F295" s="215">
        <f t="shared" si="29"/>
        <v>385.6157020494387</v>
      </c>
      <c r="G295" s="216">
        <f t="shared" si="30"/>
        <v>288.37</v>
      </c>
      <c r="H295" s="163">
        <v>11</v>
      </c>
      <c r="I295" s="182">
        <v>834.51</v>
      </c>
      <c r="J295" s="182">
        <v>546.14</v>
      </c>
    </row>
    <row r="296" spans="1:10" ht="23.25">
      <c r="A296" s="161"/>
      <c r="B296" s="163">
        <v>24</v>
      </c>
      <c r="C296" s="167">
        <v>88.0565</v>
      </c>
      <c r="D296" s="167">
        <v>88.2138</v>
      </c>
      <c r="E296" s="214">
        <f t="shared" si="28"/>
        <v>0.15730000000000643</v>
      </c>
      <c r="F296" s="215">
        <f t="shared" si="29"/>
        <v>493.90856568703356</v>
      </c>
      <c r="G296" s="216">
        <f t="shared" si="30"/>
        <v>318.47999999999996</v>
      </c>
      <c r="H296" s="163">
        <v>12</v>
      </c>
      <c r="I296" s="182">
        <v>810.39</v>
      </c>
      <c r="J296" s="182">
        <v>491.91</v>
      </c>
    </row>
    <row r="297" spans="1:10" ht="23.25">
      <c r="A297" s="161">
        <v>22088</v>
      </c>
      <c r="B297" s="163">
        <v>25</v>
      </c>
      <c r="C297" s="167">
        <v>87.064</v>
      </c>
      <c r="D297" s="167">
        <v>87.2383</v>
      </c>
      <c r="E297" s="214">
        <f t="shared" si="28"/>
        <v>0.17430000000000234</v>
      </c>
      <c r="F297" s="215">
        <f t="shared" si="29"/>
        <v>482.29109020476574</v>
      </c>
      <c r="G297" s="216">
        <f t="shared" si="30"/>
        <v>361.4</v>
      </c>
      <c r="H297" s="163">
        <v>13</v>
      </c>
      <c r="I297" s="182">
        <v>696.43</v>
      </c>
      <c r="J297" s="182">
        <v>335.03</v>
      </c>
    </row>
    <row r="298" spans="1:10" ht="23.25">
      <c r="A298" s="161"/>
      <c r="B298" s="163">
        <v>26</v>
      </c>
      <c r="C298" s="167">
        <v>85.8027</v>
      </c>
      <c r="D298" s="167">
        <v>85.9284</v>
      </c>
      <c r="E298" s="214">
        <f t="shared" si="28"/>
        <v>0.12569999999999482</v>
      </c>
      <c r="F298" s="215">
        <f t="shared" si="29"/>
        <v>408.9267705520504</v>
      </c>
      <c r="G298" s="216">
        <f t="shared" si="30"/>
        <v>307.3900000000001</v>
      </c>
      <c r="H298" s="163">
        <v>14</v>
      </c>
      <c r="I298" s="182">
        <v>862.32</v>
      </c>
      <c r="J298" s="182">
        <v>554.93</v>
      </c>
    </row>
    <row r="299" spans="1:10" ht="23.25">
      <c r="A299" s="161"/>
      <c r="B299" s="163">
        <v>27</v>
      </c>
      <c r="C299" s="167">
        <v>86.3574</v>
      </c>
      <c r="D299" s="167">
        <v>86.5264</v>
      </c>
      <c r="E299" s="214">
        <f t="shared" si="28"/>
        <v>0.16899999999999693</v>
      </c>
      <c r="F299" s="215">
        <f t="shared" si="29"/>
        <v>470.28049866428347</v>
      </c>
      <c r="G299" s="216">
        <f t="shared" si="30"/>
        <v>359.36000000000007</v>
      </c>
      <c r="H299" s="163">
        <v>15</v>
      </c>
      <c r="I299" s="182">
        <v>732.44</v>
      </c>
      <c r="J299" s="182">
        <v>373.08</v>
      </c>
    </row>
    <row r="300" spans="1:10" ht="23.25">
      <c r="A300" s="161">
        <v>22100</v>
      </c>
      <c r="B300" s="163">
        <v>28</v>
      </c>
      <c r="C300" s="167">
        <v>87.2555</v>
      </c>
      <c r="D300" s="167">
        <v>87.3127</v>
      </c>
      <c r="E300" s="214">
        <f t="shared" si="28"/>
        <v>0.0572000000000088</v>
      </c>
      <c r="F300" s="215">
        <f t="shared" si="29"/>
        <v>175.40093833371802</v>
      </c>
      <c r="G300" s="216">
        <f t="shared" si="30"/>
        <v>326.11000000000007</v>
      </c>
      <c r="H300" s="163">
        <v>16</v>
      </c>
      <c r="I300" s="182">
        <v>696.44</v>
      </c>
      <c r="J300" s="182">
        <v>370.33</v>
      </c>
    </row>
    <row r="301" spans="1:10" ht="23.25">
      <c r="A301" s="161"/>
      <c r="B301" s="163">
        <v>29</v>
      </c>
      <c r="C301" s="167">
        <v>85.2822</v>
      </c>
      <c r="D301" s="167">
        <v>85.3444</v>
      </c>
      <c r="E301" s="214">
        <f t="shared" si="28"/>
        <v>0.06219999999999004</v>
      </c>
      <c r="F301" s="215">
        <f t="shared" si="29"/>
        <v>189.5474630504039</v>
      </c>
      <c r="G301" s="216">
        <f t="shared" si="30"/>
        <v>328.15</v>
      </c>
      <c r="H301" s="163">
        <v>17</v>
      </c>
      <c r="I301" s="182">
        <v>762.93</v>
      </c>
      <c r="J301" s="182">
        <v>434.78</v>
      </c>
    </row>
    <row r="302" spans="1:10" ht="23.25">
      <c r="A302" s="161"/>
      <c r="B302" s="163">
        <v>30</v>
      </c>
      <c r="C302" s="167">
        <v>85.0213</v>
      </c>
      <c r="D302" s="167">
        <v>85.0821</v>
      </c>
      <c r="E302" s="214">
        <f t="shared" si="28"/>
        <v>0.06080000000000041</v>
      </c>
      <c r="F302" s="215">
        <f t="shared" si="29"/>
        <v>185.16262638567548</v>
      </c>
      <c r="G302" s="216">
        <f t="shared" si="30"/>
        <v>328.36</v>
      </c>
      <c r="H302" s="163">
        <v>18</v>
      </c>
      <c r="I302" s="182">
        <v>721.34</v>
      </c>
      <c r="J302" s="182">
        <v>392.98</v>
      </c>
    </row>
    <row r="303" spans="1:10" ht="23.25">
      <c r="A303" s="161">
        <v>22114</v>
      </c>
      <c r="B303" s="163">
        <v>31</v>
      </c>
      <c r="C303" s="167">
        <v>84.9146</v>
      </c>
      <c r="D303" s="167">
        <v>84.9548</v>
      </c>
      <c r="E303" s="214">
        <f t="shared" si="28"/>
        <v>0.04020000000001289</v>
      </c>
      <c r="F303" s="215">
        <f t="shared" si="29"/>
        <v>120.20093290280138</v>
      </c>
      <c r="G303" s="216">
        <f t="shared" si="30"/>
        <v>334.44</v>
      </c>
      <c r="H303" s="163">
        <v>19</v>
      </c>
      <c r="I303" s="182">
        <v>727.1</v>
      </c>
      <c r="J303" s="182">
        <v>392.66</v>
      </c>
    </row>
    <row r="304" spans="1:10" ht="23.25">
      <c r="A304" s="161"/>
      <c r="B304" s="163">
        <v>32</v>
      </c>
      <c r="C304" s="167">
        <v>85.0492</v>
      </c>
      <c r="D304" s="167">
        <v>85.0919</v>
      </c>
      <c r="E304" s="214">
        <f t="shared" si="28"/>
        <v>0.04269999999999641</v>
      </c>
      <c r="F304" s="215">
        <f t="shared" si="29"/>
        <v>125.75097184590764</v>
      </c>
      <c r="G304" s="216">
        <f t="shared" si="30"/>
        <v>339.56000000000006</v>
      </c>
      <c r="H304" s="163">
        <v>20</v>
      </c>
      <c r="I304" s="182">
        <v>717.57</v>
      </c>
      <c r="J304" s="182">
        <v>378.01</v>
      </c>
    </row>
    <row r="305" spans="1:10" ht="23.25">
      <c r="A305" s="161"/>
      <c r="B305" s="163">
        <v>33</v>
      </c>
      <c r="C305" s="167">
        <v>86.0073</v>
      </c>
      <c r="D305" s="167">
        <v>86.0464</v>
      </c>
      <c r="E305" s="214">
        <f t="shared" si="28"/>
        <v>0.0391000000000048</v>
      </c>
      <c r="F305" s="215">
        <f t="shared" si="29"/>
        <v>149.37917860555797</v>
      </c>
      <c r="G305" s="216">
        <f t="shared" si="30"/>
        <v>261.75</v>
      </c>
      <c r="H305" s="163">
        <v>21</v>
      </c>
      <c r="I305" s="182">
        <v>770.63</v>
      </c>
      <c r="J305" s="182">
        <v>508.88</v>
      </c>
    </row>
    <row r="306" spans="1:10" ht="23.25">
      <c r="A306" s="161">
        <v>22115</v>
      </c>
      <c r="B306" s="163">
        <v>34</v>
      </c>
      <c r="C306" s="167">
        <v>83.78</v>
      </c>
      <c r="D306" s="167">
        <v>84.0307</v>
      </c>
      <c r="E306" s="214">
        <f t="shared" si="28"/>
        <v>0.2506999999999948</v>
      </c>
      <c r="F306" s="215">
        <f t="shared" si="29"/>
        <v>821.1595152309036</v>
      </c>
      <c r="G306" s="243">
        <f t="shared" si="30"/>
        <v>305.29999999999995</v>
      </c>
      <c r="H306" s="163">
        <v>22</v>
      </c>
      <c r="I306" s="182">
        <v>691.31</v>
      </c>
      <c r="J306" s="182">
        <v>386.01</v>
      </c>
    </row>
    <row r="307" spans="1:10" ht="23.25">
      <c r="A307" s="161"/>
      <c r="B307" s="163">
        <v>35</v>
      </c>
      <c r="C307" s="167">
        <v>85.0506</v>
      </c>
      <c r="D307" s="167">
        <v>85.2608</v>
      </c>
      <c r="E307" s="214">
        <f t="shared" si="28"/>
        <v>0.2102000000000004</v>
      </c>
      <c r="F307" s="215">
        <f t="shared" si="29"/>
        <v>699.3379246099091</v>
      </c>
      <c r="G307" s="243">
        <f t="shared" si="30"/>
        <v>300.57</v>
      </c>
      <c r="H307" s="163">
        <v>23</v>
      </c>
      <c r="I307" s="182">
        <v>687.5</v>
      </c>
      <c r="J307" s="182">
        <v>386.93</v>
      </c>
    </row>
    <row r="308" spans="1:10" ht="23.25">
      <c r="A308" s="161"/>
      <c r="B308" s="163">
        <v>36</v>
      </c>
      <c r="C308" s="167">
        <v>84.6092</v>
      </c>
      <c r="D308" s="167">
        <v>84.8258</v>
      </c>
      <c r="E308" s="214">
        <f t="shared" si="28"/>
        <v>0.21659999999999968</v>
      </c>
      <c r="F308" s="215">
        <f t="shared" si="29"/>
        <v>714.0502406540504</v>
      </c>
      <c r="G308" s="243">
        <f t="shared" si="30"/>
        <v>303.34000000000003</v>
      </c>
      <c r="H308" s="163">
        <v>24</v>
      </c>
      <c r="I308" s="182">
        <v>853.01</v>
      </c>
      <c r="J308" s="182">
        <v>549.67</v>
      </c>
    </row>
    <row r="309" spans="1:10" ht="23.25">
      <c r="A309" s="161">
        <v>22131</v>
      </c>
      <c r="B309" s="163">
        <v>19</v>
      </c>
      <c r="C309" s="167">
        <v>88.9769</v>
      </c>
      <c r="D309" s="167">
        <v>88.9914</v>
      </c>
      <c r="E309" s="214">
        <f t="shared" si="28"/>
        <v>0.014499999999998181</v>
      </c>
      <c r="F309" s="215">
        <f t="shared" si="29"/>
        <v>57.12259691143311</v>
      </c>
      <c r="G309" s="243">
        <f t="shared" si="30"/>
        <v>253.84000000000003</v>
      </c>
      <c r="H309" s="163">
        <v>25</v>
      </c>
      <c r="I309" s="182">
        <v>876.83</v>
      </c>
      <c r="J309" s="182">
        <v>622.99</v>
      </c>
    </row>
    <row r="310" spans="1:10" ht="23.25">
      <c r="A310" s="161"/>
      <c r="B310" s="163">
        <v>20</v>
      </c>
      <c r="C310" s="167">
        <v>84.6562</v>
      </c>
      <c r="D310" s="167">
        <v>84.6794</v>
      </c>
      <c r="E310" s="214">
        <f t="shared" si="28"/>
        <v>0.023200000000002774</v>
      </c>
      <c r="F310" s="215">
        <f t="shared" si="29"/>
        <v>64.50177935943832</v>
      </c>
      <c r="G310" s="243">
        <f t="shared" si="30"/>
        <v>359.67999999999995</v>
      </c>
      <c r="H310" s="163">
        <v>26</v>
      </c>
      <c r="I310" s="182">
        <v>633.42</v>
      </c>
      <c r="J310" s="182">
        <v>273.74</v>
      </c>
    </row>
    <row r="311" spans="1:10" ht="23.25">
      <c r="A311" s="161"/>
      <c r="B311" s="163">
        <v>21</v>
      </c>
      <c r="C311" s="167">
        <v>86.3672</v>
      </c>
      <c r="D311" s="167">
        <v>86.3892</v>
      </c>
      <c r="E311" s="214">
        <f t="shared" si="28"/>
        <v>0.02200000000000557</v>
      </c>
      <c r="F311" s="215">
        <f t="shared" si="29"/>
        <v>67.58417301550003</v>
      </c>
      <c r="G311" s="243">
        <f t="shared" si="30"/>
        <v>325.52</v>
      </c>
      <c r="H311" s="163">
        <v>27</v>
      </c>
      <c r="I311" s="182">
        <v>598.51</v>
      </c>
      <c r="J311" s="182">
        <v>272.99</v>
      </c>
    </row>
    <row r="312" spans="1:10" ht="23.25">
      <c r="A312" s="161">
        <v>22144</v>
      </c>
      <c r="B312" s="163">
        <v>22</v>
      </c>
      <c r="C312" s="167">
        <v>85.1896</v>
      </c>
      <c r="D312" s="167">
        <v>85.207</v>
      </c>
      <c r="E312" s="214">
        <f t="shared" si="28"/>
        <v>0.017399999999994975</v>
      </c>
      <c r="F312" s="215">
        <f t="shared" si="29"/>
        <v>66.06675019932025</v>
      </c>
      <c r="G312" s="243">
        <f t="shared" si="30"/>
        <v>263.37</v>
      </c>
      <c r="H312" s="163">
        <v>28</v>
      </c>
      <c r="I312" s="182">
        <v>787.73</v>
      </c>
      <c r="J312" s="182">
        <v>524.36</v>
      </c>
    </row>
    <row r="313" spans="1:10" ht="23.25">
      <c r="A313" s="161"/>
      <c r="B313" s="163">
        <v>23</v>
      </c>
      <c r="C313" s="167">
        <v>87.686</v>
      </c>
      <c r="D313" s="167">
        <v>87.7108</v>
      </c>
      <c r="E313" s="214">
        <f t="shared" si="28"/>
        <v>0.024799999999999045</v>
      </c>
      <c r="F313" s="215">
        <f t="shared" si="29"/>
        <v>77.33566171884449</v>
      </c>
      <c r="G313" s="243">
        <f t="shared" si="30"/>
        <v>320.67999999999995</v>
      </c>
      <c r="H313" s="163">
        <v>29</v>
      </c>
      <c r="I313" s="182">
        <v>693.65</v>
      </c>
      <c r="J313" s="182">
        <v>372.97</v>
      </c>
    </row>
    <row r="314" spans="1:10" ht="23.25">
      <c r="A314" s="161"/>
      <c r="B314" s="163">
        <v>24</v>
      </c>
      <c r="C314" s="167">
        <v>88.0921</v>
      </c>
      <c r="D314" s="167">
        <v>88.1159</v>
      </c>
      <c r="E314" s="214">
        <f t="shared" si="28"/>
        <v>0.02379999999999427</v>
      </c>
      <c r="F314" s="215">
        <f t="shared" si="29"/>
        <v>84.63726884777479</v>
      </c>
      <c r="G314" s="243">
        <f t="shared" si="30"/>
        <v>281.2</v>
      </c>
      <c r="H314" s="163">
        <v>30</v>
      </c>
      <c r="I314" s="182">
        <v>772.49</v>
      </c>
      <c r="J314" s="182">
        <v>491.29</v>
      </c>
    </row>
    <row r="315" spans="1:10" ht="23.25">
      <c r="A315" s="161">
        <v>22152</v>
      </c>
      <c r="B315" s="163">
        <v>25</v>
      </c>
      <c r="C315" s="167">
        <v>87.0606</v>
      </c>
      <c r="D315" s="167">
        <v>87.078</v>
      </c>
      <c r="E315" s="214">
        <f t="shared" si="28"/>
        <v>0.017400000000009186</v>
      </c>
      <c r="F315" s="215">
        <f t="shared" si="29"/>
        <v>60.76267635147781</v>
      </c>
      <c r="G315" s="243">
        <f t="shared" si="30"/>
        <v>286.36</v>
      </c>
      <c r="H315" s="163">
        <v>31</v>
      </c>
      <c r="I315" s="182">
        <v>809.25</v>
      </c>
      <c r="J315" s="182">
        <v>522.89</v>
      </c>
    </row>
    <row r="316" spans="1:10" ht="23.25">
      <c r="A316" s="161"/>
      <c r="B316" s="163">
        <v>26</v>
      </c>
      <c r="C316" s="167">
        <v>85.8317</v>
      </c>
      <c r="D316" s="167">
        <v>85.8487</v>
      </c>
      <c r="E316" s="214">
        <f t="shared" si="28"/>
        <v>0.016999999999995907</v>
      </c>
      <c r="F316" s="215">
        <f t="shared" si="29"/>
        <v>66.35182077200696</v>
      </c>
      <c r="G316" s="243">
        <f t="shared" si="30"/>
        <v>256.21000000000004</v>
      </c>
      <c r="H316" s="163">
        <v>32</v>
      </c>
      <c r="I316" s="182">
        <v>813.7</v>
      </c>
      <c r="J316" s="182">
        <v>557.49</v>
      </c>
    </row>
    <row r="317" spans="1:10" ht="23.25">
      <c r="A317" s="161"/>
      <c r="B317" s="163">
        <v>27</v>
      </c>
      <c r="C317" s="167">
        <v>86.3545</v>
      </c>
      <c r="D317" s="167">
        <v>86.3748</v>
      </c>
      <c r="E317" s="214">
        <f t="shared" si="28"/>
        <v>0.02029999999999177</v>
      </c>
      <c r="F317" s="215">
        <f t="shared" si="29"/>
        <v>74.10111334182068</v>
      </c>
      <c r="G317" s="243">
        <f t="shared" si="30"/>
        <v>273.94999999999993</v>
      </c>
      <c r="H317" s="163">
        <v>33</v>
      </c>
      <c r="I317" s="182">
        <v>789.05</v>
      </c>
      <c r="J317" s="182">
        <v>515.1</v>
      </c>
    </row>
    <row r="318" spans="1:10" ht="23.25">
      <c r="A318" s="161">
        <v>22163</v>
      </c>
      <c r="B318" s="163">
        <v>1</v>
      </c>
      <c r="C318" s="167">
        <v>85.433</v>
      </c>
      <c r="D318" s="167">
        <v>85.454</v>
      </c>
      <c r="E318" s="214">
        <f t="shared" si="28"/>
        <v>0.020999999999986585</v>
      </c>
      <c r="F318" s="215">
        <f t="shared" si="29"/>
        <v>79.97258082937884</v>
      </c>
      <c r="G318" s="243">
        <f t="shared" si="30"/>
        <v>262.5899999999999</v>
      </c>
      <c r="H318" s="163">
        <v>34</v>
      </c>
      <c r="I318" s="182">
        <v>805.8</v>
      </c>
      <c r="J318" s="182">
        <v>543.21</v>
      </c>
    </row>
    <row r="319" spans="1:10" ht="23.25">
      <c r="A319" s="161"/>
      <c r="B319" s="163">
        <v>2</v>
      </c>
      <c r="C319" s="167">
        <v>87.4897</v>
      </c>
      <c r="D319" s="167">
        <v>87.5128</v>
      </c>
      <c r="E319" s="214">
        <f t="shared" si="28"/>
        <v>0.023099999999999454</v>
      </c>
      <c r="F319" s="215">
        <f t="shared" si="29"/>
        <v>73.73124800510519</v>
      </c>
      <c r="G319" s="243">
        <f t="shared" si="30"/>
        <v>313.3</v>
      </c>
      <c r="H319" s="163">
        <v>35</v>
      </c>
      <c r="I319" s="182">
        <v>732.12</v>
      </c>
      <c r="J319" s="182">
        <v>418.82</v>
      </c>
    </row>
    <row r="320" spans="1:10" ht="23.25">
      <c r="A320" s="161"/>
      <c r="B320" s="163">
        <v>3</v>
      </c>
      <c r="C320" s="167">
        <v>85.8863</v>
      </c>
      <c r="D320" s="167">
        <v>85.9098</v>
      </c>
      <c r="E320" s="214">
        <f t="shared" si="28"/>
        <v>0.023499999999998522</v>
      </c>
      <c r="F320" s="215">
        <f t="shared" si="29"/>
        <v>70.97124909397958</v>
      </c>
      <c r="G320" s="243">
        <f t="shared" si="30"/>
        <v>331.12000000000006</v>
      </c>
      <c r="H320" s="163">
        <v>36</v>
      </c>
      <c r="I320" s="182">
        <v>636.7</v>
      </c>
      <c r="J320" s="182">
        <v>305.58</v>
      </c>
    </row>
    <row r="321" spans="1:10" ht="23.25">
      <c r="A321" s="161">
        <v>22176</v>
      </c>
      <c r="B321" s="163">
        <v>4</v>
      </c>
      <c r="C321" s="167">
        <v>85.042</v>
      </c>
      <c r="D321" s="167">
        <v>85.0832</v>
      </c>
      <c r="E321" s="214">
        <f t="shared" si="28"/>
        <v>0.041200000000003456</v>
      </c>
      <c r="F321" s="215">
        <f t="shared" si="29"/>
        <v>126.13660717020315</v>
      </c>
      <c r="G321" s="243">
        <f t="shared" si="30"/>
        <v>326.63</v>
      </c>
      <c r="H321" s="163">
        <v>37</v>
      </c>
      <c r="I321" s="182">
        <v>818.76</v>
      </c>
      <c r="J321" s="182">
        <v>492.13</v>
      </c>
    </row>
    <row r="322" spans="1:10" ht="23.25">
      <c r="A322" s="161"/>
      <c r="B322" s="163">
        <v>5</v>
      </c>
      <c r="C322" s="167">
        <v>85.0645</v>
      </c>
      <c r="D322" s="167">
        <v>85.1152</v>
      </c>
      <c r="E322" s="214">
        <f t="shared" si="28"/>
        <v>0.050700000000006185</v>
      </c>
      <c r="F322" s="215">
        <f t="shared" si="29"/>
        <v>160.87066886662708</v>
      </c>
      <c r="G322" s="243">
        <f t="shared" si="30"/>
        <v>315.15999999999997</v>
      </c>
      <c r="H322" s="163">
        <v>38</v>
      </c>
      <c r="I322" s="182">
        <v>737.53</v>
      </c>
      <c r="J322" s="182">
        <v>422.37</v>
      </c>
    </row>
    <row r="323" spans="1:10" ht="23.25">
      <c r="A323" s="161"/>
      <c r="B323" s="163">
        <v>6</v>
      </c>
      <c r="C323" s="167">
        <v>87.3847</v>
      </c>
      <c r="D323" s="167">
        <v>87.4357</v>
      </c>
      <c r="E323" s="214">
        <f t="shared" si="28"/>
        <v>0.05100000000000193</v>
      </c>
      <c r="F323" s="215">
        <f t="shared" si="29"/>
        <v>151.9213583556805</v>
      </c>
      <c r="G323" s="243">
        <f t="shared" si="30"/>
        <v>335.69999999999993</v>
      </c>
      <c r="H323" s="163">
        <v>39</v>
      </c>
      <c r="I323" s="182">
        <v>665.8</v>
      </c>
      <c r="J323" s="182">
        <v>330.1</v>
      </c>
    </row>
    <row r="324" spans="1:10" ht="23.25">
      <c r="A324" s="161">
        <v>22178</v>
      </c>
      <c r="B324" s="163">
        <v>7</v>
      </c>
      <c r="C324" s="167">
        <v>86.4633</v>
      </c>
      <c r="D324" s="167">
        <v>86.4919</v>
      </c>
      <c r="E324" s="214">
        <f t="shared" si="28"/>
        <v>0.028599999999997294</v>
      </c>
      <c r="F324" s="215">
        <f t="shared" si="29"/>
        <v>88.15732692188303</v>
      </c>
      <c r="G324" s="243">
        <f t="shared" si="30"/>
        <v>324.42</v>
      </c>
      <c r="H324" s="163">
        <v>40</v>
      </c>
      <c r="I324" s="182">
        <v>606.99</v>
      </c>
      <c r="J324" s="182">
        <v>282.57</v>
      </c>
    </row>
    <row r="325" spans="1:10" ht="23.25">
      <c r="A325" s="161"/>
      <c r="B325" s="163">
        <v>8</v>
      </c>
      <c r="C325" s="167">
        <v>84.8134</v>
      </c>
      <c r="D325" s="167">
        <v>84.8368</v>
      </c>
      <c r="E325" s="214">
        <f t="shared" si="28"/>
        <v>0.023399999999995202</v>
      </c>
      <c r="F325" s="215">
        <f t="shared" si="29"/>
        <v>86.45852577127361</v>
      </c>
      <c r="G325" s="243">
        <f t="shared" si="30"/>
        <v>270.65</v>
      </c>
      <c r="H325" s="163">
        <v>41</v>
      </c>
      <c r="I325" s="182">
        <v>769.42</v>
      </c>
      <c r="J325" s="182">
        <v>498.77</v>
      </c>
    </row>
    <row r="326" spans="1:10" ht="23.25">
      <c r="A326" s="161"/>
      <c r="B326" s="163">
        <v>9</v>
      </c>
      <c r="C326" s="167">
        <v>87.6514</v>
      </c>
      <c r="D326" s="167">
        <v>87.6773</v>
      </c>
      <c r="E326" s="214">
        <f t="shared" si="28"/>
        <v>0.02590000000000714</v>
      </c>
      <c r="F326" s="215">
        <f t="shared" si="29"/>
        <v>88.86296575861914</v>
      </c>
      <c r="G326" s="243">
        <f t="shared" si="30"/>
        <v>291.46000000000004</v>
      </c>
      <c r="H326" s="163">
        <v>42</v>
      </c>
      <c r="I326" s="182">
        <v>833.84</v>
      </c>
      <c r="J326" s="182">
        <v>542.38</v>
      </c>
    </row>
    <row r="327" spans="1:10" ht="23.25">
      <c r="A327" s="161">
        <v>22191</v>
      </c>
      <c r="B327" s="163">
        <v>31</v>
      </c>
      <c r="C327" s="167">
        <v>84.8858</v>
      </c>
      <c r="D327" s="167">
        <v>84.9244</v>
      </c>
      <c r="E327" s="214">
        <f t="shared" si="28"/>
        <v>0.03860000000000241</v>
      </c>
      <c r="F327" s="215">
        <f t="shared" si="29"/>
        <v>113.36603130782817</v>
      </c>
      <c r="G327" s="243">
        <f t="shared" si="30"/>
        <v>340.48999999999995</v>
      </c>
      <c r="H327" s="163">
        <v>43</v>
      </c>
      <c r="I327" s="182">
        <v>711.18</v>
      </c>
      <c r="J327" s="182">
        <v>370.69</v>
      </c>
    </row>
    <row r="328" spans="1:10" ht="23.25">
      <c r="A328" s="161"/>
      <c r="B328" s="163">
        <v>32</v>
      </c>
      <c r="C328" s="245" t="s">
        <v>208</v>
      </c>
      <c r="D328" s="167">
        <v>85.0536</v>
      </c>
      <c r="E328" s="214" t="e">
        <f aca="true" t="shared" si="31" ref="E328:E377">D328-C328</f>
        <v>#VALUE!</v>
      </c>
      <c r="F328" s="215" t="e">
        <f aca="true" t="shared" si="32" ref="F328:F377">((10^6)*E328/G328)</f>
        <v>#VALUE!</v>
      </c>
      <c r="G328" s="243">
        <f t="shared" si="30"/>
        <v>302.19</v>
      </c>
      <c r="H328" s="163">
        <v>44</v>
      </c>
      <c r="I328" s="182">
        <v>733.75</v>
      </c>
      <c r="J328" s="182">
        <v>431.56</v>
      </c>
    </row>
    <row r="329" spans="1:10" ht="23.25">
      <c r="A329" s="161"/>
      <c r="B329" s="163">
        <v>33</v>
      </c>
      <c r="C329" s="167">
        <v>85.9538</v>
      </c>
      <c r="D329" s="167">
        <v>85.99</v>
      </c>
      <c r="E329" s="214">
        <f t="shared" si="31"/>
        <v>0.03619999999999379</v>
      </c>
      <c r="F329" s="215">
        <f t="shared" si="32"/>
        <v>127.50968650931242</v>
      </c>
      <c r="G329" s="243">
        <f t="shared" si="30"/>
        <v>283.9</v>
      </c>
      <c r="H329" s="163">
        <v>45</v>
      </c>
      <c r="I329" s="182">
        <v>679.16</v>
      </c>
      <c r="J329" s="182">
        <v>395.26</v>
      </c>
    </row>
    <row r="330" spans="1:10" ht="23.25">
      <c r="A330" s="161">
        <v>22207</v>
      </c>
      <c r="B330" s="163">
        <v>34</v>
      </c>
      <c r="C330" s="167">
        <v>83.7572</v>
      </c>
      <c r="D330" s="167">
        <v>83.7897</v>
      </c>
      <c r="E330" s="214">
        <f t="shared" si="31"/>
        <v>0.03249999999999886</v>
      </c>
      <c r="F330" s="215">
        <f t="shared" si="32"/>
        <v>106.92548116466149</v>
      </c>
      <c r="G330" s="243">
        <f t="shared" si="30"/>
        <v>303.95000000000005</v>
      </c>
      <c r="H330" s="163">
        <v>46</v>
      </c>
      <c r="I330" s="182">
        <v>673.45</v>
      </c>
      <c r="J330" s="182">
        <v>369.5</v>
      </c>
    </row>
    <row r="331" spans="1:10" ht="23.25">
      <c r="A331" s="161"/>
      <c r="B331" s="163">
        <v>35</v>
      </c>
      <c r="C331" s="167">
        <v>84.9892</v>
      </c>
      <c r="D331" s="167">
        <v>85.0237</v>
      </c>
      <c r="E331" s="214">
        <f t="shared" si="31"/>
        <v>0.03450000000000841</v>
      </c>
      <c r="F331" s="215">
        <f t="shared" si="32"/>
        <v>117.17555955578035</v>
      </c>
      <c r="G331" s="243">
        <f t="shared" si="30"/>
        <v>294.43</v>
      </c>
      <c r="H331" s="163">
        <v>47</v>
      </c>
      <c r="I331" s="182">
        <v>640.99</v>
      </c>
      <c r="J331" s="182">
        <v>346.56</v>
      </c>
    </row>
    <row r="332" spans="1:10" ht="23.25">
      <c r="A332" s="161"/>
      <c r="B332" s="163">
        <v>36</v>
      </c>
      <c r="C332" s="167">
        <v>84.584</v>
      </c>
      <c r="D332" s="167">
        <v>84.6298</v>
      </c>
      <c r="E332" s="214">
        <f t="shared" si="31"/>
        <v>0.04579999999999984</v>
      </c>
      <c r="F332" s="215">
        <f t="shared" si="32"/>
        <v>149.9328903001926</v>
      </c>
      <c r="G332" s="243">
        <f t="shared" si="30"/>
        <v>305.47</v>
      </c>
      <c r="H332" s="163">
        <v>48</v>
      </c>
      <c r="I332" s="182">
        <v>658.12</v>
      </c>
      <c r="J332" s="182">
        <v>352.65</v>
      </c>
    </row>
    <row r="333" spans="1:10" ht="23.25">
      <c r="A333" s="161">
        <v>22213</v>
      </c>
      <c r="B333" s="163">
        <v>1</v>
      </c>
      <c r="C333" s="167">
        <v>85.4362</v>
      </c>
      <c r="D333" s="167">
        <v>85.4573</v>
      </c>
      <c r="E333" s="214">
        <f t="shared" si="31"/>
        <v>0.021100000000004115</v>
      </c>
      <c r="F333" s="215">
        <f t="shared" si="32"/>
        <v>73.15466491004442</v>
      </c>
      <c r="G333" s="243">
        <f t="shared" si="30"/>
        <v>288.43000000000006</v>
      </c>
      <c r="H333" s="163">
        <v>49</v>
      </c>
      <c r="I333" s="182">
        <v>808.36</v>
      </c>
      <c r="J333" s="182">
        <v>519.93</v>
      </c>
    </row>
    <row r="334" spans="1:10" ht="23.25">
      <c r="A334" s="161"/>
      <c r="B334" s="163">
        <v>2</v>
      </c>
      <c r="C334" s="167">
        <v>87.4863</v>
      </c>
      <c r="D334" s="167">
        <v>87.5098</v>
      </c>
      <c r="E334" s="214">
        <f t="shared" si="31"/>
        <v>0.023499999999998522</v>
      </c>
      <c r="F334" s="215">
        <f t="shared" si="32"/>
        <v>73.57315049622281</v>
      </c>
      <c r="G334" s="243">
        <f t="shared" si="30"/>
        <v>319.40999999999997</v>
      </c>
      <c r="H334" s="163">
        <v>50</v>
      </c>
      <c r="I334" s="182">
        <v>688.39</v>
      </c>
      <c r="J334" s="182">
        <v>368.98</v>
      </c>
    </row>
    <row r="335" spans="1:10" ht="23.25">
      <c r="A335" s="161"/>
      <c r="B335" s="163">
        <v>3</v>
      </c>
      <c r="C335" s="167">
        <v>85.8714</v>
      </c>
      <c r="D335" s="167">
        <v>85.8889</v>
      </c>
      <c r="E335" s="214">
        <f t="shared" si="31"/>
        <v>0.017500000000012506</v>
      </c>
      <c r="F335" s="215">
        <f t="shared" si="32"/>
        <v>62.39526509078513</v>
      </c>
      <c r="G335" s="243">
        <f t="shared" si="30"/>
        <v>280.47</v>
      </c>
      <c r="H335" s="163">
        <v>51</v>
      </c>
      <c r="I335" s="182">
        <v>856.08</v>
      </c>
      <c r="J335" s="182">
        <v>575.61</v>
      </c>
    </row>
    <row r="336" spans="1:10" ht="23.25">
      <c r="A336" s="161">
        <v>22223</v>
      </c>
      <c r="B336" s="163">
        <v>10</v>
      </c>
      <c r="C336" s="167">
        <v>85.0733</v>
      </c>
      <c r="D336" s="167">
        <v>85.1012</v>
      </c>
      <c r="E336" s="214">
        <f t="shared" si="31"/>
        <v>0.02790000000000248</v>
      </c>
      <c r="F336" s="215">
        <f t="shared" si="32"/>
        <v>106.90064753439778</v>
      </c>
      <c r="G336" s="243">
        <f t="shared" si="30"/>
        <v>260.99</v>
      </c>
      <c r="H336" s="163">
        <v>52</v>
      </c>
      <c r="I336" s="182">
        <v>756.25</v>
      </c>
      <c r="J336" s="182">
        <v>495.26</v>
      </c>
    </row>
    <row r="337" spans="1:10" ht="23.25">
      <c r="A337" s="161"/>
      <c r="B337" s="163">
        <v>11</v>
      </c>
      <c r="C337" s="167">
        <v>86.0912</v>
      </c>
      <c r="D337" s="167">
        <v>86.1213</v>
      </c>
      <c r="E337" s="214">
        <f t="shared" si="31"/>
        <v>0.030100000000004457</v>
      </c>
      <c r="F337" s="215">
        <f t="shared" si="32"/>
        <v>77.34607873369426</v>
      </c>
      <c r="G337" s="243">
        <f t="shared" si="30"/>
        <v>389.16</v>
      </c>
      <c r="H337" s="163">
        <v>53</v>
      </c>
      <c r="I337" s="182">
        <v>712.71</v>
      </c>
      <c r="J337" s="182">
        <v>323.55</v>
      </c>
    </row>
    <row r="338" spans="1:10" ht="23.25">
      <c r="A338" s="161"/>
      <c r="B338" s="163">
        <v>12</v>
      </c>
      <c r="C338" s="167">
        <v>84.8332</v>
      </c>
      <c r="D338" s="167">
        <v>84.8592</v>
      </c>
      <c r="E338" s="214">
        <f t="shared" si="31"/>
        <v>0.02599999999999625</v>
      </c>
      <c r="F338" s="215">
        <f t="shared" si="32"/>
        <v>71.11208358403874</v>
      </c>
      <c r="G338" s="243">
        <f t="shared" si="30"/>
        <v>365.62000000000006</v>
      </c>
      <c r="H338" s="163">
        <v>54</v>
      </c>
      <c r="I338" s="182">
        <v>668.19</v>
      </c>
      <c r="J338" s="182">
        <v>302.57</v>
      </c>
    </row>
    <row r="339" spans="1:10" ht="23.25">
      <c r="A339" s="161">
        <v>22233</v>
      </c>
      <c r="B339" s="163">
        <v>13</v>
      </c>
      <c r="C339" s="167">
        <v>86.7284</v>
      </c>
      <c r="D339" s="167">
        <v>86.761</v>
      </c>
      <c r="E339" s="243">
        <f t="shared" si="31"/>
        <v>0.03260000000000218</v>
      </c>
      <c r="F339" s="215">
        <f t="shared" si="32"/>
        <v>86.60768842486168</v>
      </c>
      <c r="G339" s="243">
        <f t="shared" si="30"/>
        <v>376.40999999999997</v>
      </c>
      <c r="H339" s="163">
        <v>55</v>
      </c>
      <c r="I339" s="182">
        <v>742.02</v>
      </c>
      <c r="J339" s="182">
        <v>365.61</v>
      </c>
    </row>
    <row r="340" spans="1:10" ht="23.25">
      <c r="A340" s="161"/>
      <c r="B340" s="163">
        <v>14</v>
      </c>
      <c r="C340" s="167">
        <v>85.921</v>
      </c>
      <c r="D340" s="167">
        <v>85.9444</v>
      </c>
      <c r="E340" s="243">
        <f t="shared" si="31"/>
        <v>0.023399999999995202</v>
      </c>
      <c r="F340" s="215">
        <f t="shared" si="32"/>
        <v>74.87760391665933</v>
      </c>
      <c r="G340" s="243">
        <f t="shared" si="30"/>
        <v>312.50999999999993</v>
      </c>
      <c r="H340" s="163">
        <v>56</v>
      </c>
      <c r="I340" s="182">
        <v>807.67</v>
      </c>
      <c r="J340" s="182">
        <v>495.16</v>
      </c>
    </row>
    <row r="341" spans="1:10" ht="23.25">
      <c r="A341" s="161"/>
      <c r="B341" s="163">
        <v>15</v>
      </c>
      <c r="C341" s="167">
        <v>87.0136</v>
      </c>
      <c r="D341" s="167">
        <v>87.0403</v>
      </c>
      <c r="E341" s="243">
        <f t="shared" si="31"/>
        <v>0.026700000000005275</v>
      </c>
      <c r="F341" s="215">
        <f t="shared" si="32"/>
        <v>89.94138651217838</v>
      </c>
      <c r="G341" s="243">
        <f t="shared" si="30"/>
        <v>296.86</v>
      </c>
      <c r="H341" s="163">
        <v>57</v>
      </c>
      <c r="I341" s="182">
        <v>712.59</v>
      </c>
      <c r="J341" s="182">
        <v>415.73</v>
      </c>
    </row>
    <row r="342" spans="1:10" ht="23.25">
      <c r="A342" s="161">
        <v>22242</v>
      </c>
      <c r="B342" s="163">
        <v>16</v>
      </c>
      <c r="C342" s="167">
        <v>86.1681</v>
      </c>
      <c r="D342" s="167">
        <v>86.1965</v>
      </c>
      <c r="E342" s="243">
        <f t="shared" si="31"/>
        <v>0.028400000000004866</v>
      </c>
      <c r="F342" s="215">
        <f t="shared" si="32"/>
        <v>92.42986395887804</v>
      </c>
      <c r="G342" s="243">
        <f t="shared" si="30"/>
        <v>307.26</v>
      </c>
      <c r="H342" s="163">
        <v>58</v>
      </c>
      <c r="I342" s="182">
        <v>853.5</v>
      </c>
      <c r="J342" s="182">
        <v>546.24</v>
      </c>
    </row>
    <row r="343" spans="1:10" ht="23.25">
      <c r="A343" s="161"/>
      <c r="B343" s="163">
        <v>17</v>
      </c>
      <c r="C343" s="167">
        <v>87.228</v>
      </c>
      <c r="D343" s="167">
        <v>87.2603</v>
      </c>
      <c r="E343" s="243">
        <f t="shared" si="31"/>
        <v>0.032300000000006435</v>
      </c>
      <c r="F343" s="215">
        <f t="shared" si="32"/>
        <v>98.06898226866176</v>
      </c>
      <c r="G343" s="243">
        <f t="shared" si="30"/>
        <v>329.36</v>
      </c>
      <c r="H343" s="163">
        <v>59</v>
      </c>
      <c r="I343" s="182">
        <v>850.94</v>
      </c>
      <c r="J343" s="182">
        <v>521.58</v>
      </c>
    </row>
    <row r="344" spans="1:10" ht="23.25">
      <c r="A344" s="161"/>
      <c r="B344" s="163">
        <v>18</v>
      </c>
      <c r="C344" s="167">
        <v>85.1385</v>
      </c>
      <c r="D344" s="167">
        <v>85.1769</v>
      </c>
      <c r="E344" s="243">
        <f t="shared" si="31"/>
        <v>0.03840000000000998</v>
      </c>
      <c r="F344" s="215">
        <f t="shared" si="32"/>
        <v>108.90836382203122</v>
      </c>
      <c r="G344" s="243">
        <f t="shared" si="30"/>
        <v>352.59</v>
      </c>
      <c r="H344" s="163">
        <v>60</v>
      </c>
      <c r="I344" s="182">
        <v>666.78</v>
      </c>
      <c r="J344" s="182">
        <v>314.19</v>
      </c>
    </row>
    <row r="345" spans="1:10" ht="23.25">
      <c r="A345" s="161">
        <v>22254</v>
      </c>
      <c r="B345" s="163">
        <v>19</v>
      </c>
      <c r="C345" s="167">
        <v>89.0061</v>
      </c>
      <c r="D345" s="167">
        <v>89.0297</v>
      </c>
      <c r="E345" s="243">
        <f t="shared" si="31"/>
        <v>0.02360000000000184</v>
      </c>
      <c r="F345" s="215">
        <f t="shared" si="32"/>
        <v>76.27912990077844</v>
      </c>
      <c r="G345" s="243">
        <f t="shared" si="30"/>
        <v>309.39</v>
      </c>
      <c r="H345" s="163">
        <v>61</v>
      </c>
      <c r="I345" s="182">
        <v>858.6</v>
      </c>
      <c r="J345" s="182">
        <v>549.21</v>
      </c>
    </row>
    <row r="346" spans="1:10" ht="23.25">
      <c r="A346" s="161"/>
      <c r="B346" s="163">
        <v>20</v>
      </c>
      <c r="C346" s="167">
        <v>84.6918</v>
      </c>
      <c r="D346" s="167">
        <v>84.7096</v>
      </c>
      <c r="E346" s="243">
        <f t="shared" si="31"/>
        <v>0.017799999999994043</v>
      </c>
      <c r="F346" s="215">
        <f t="shared" si="32"/>
        <v>54.37605009926391</v>
      </c>
      <c r="G346" s="243">
        <f t="shared" si="30"/>
        <v>327.35</v>
      </c>
      <c r="H346" s="163">
        <v>62</v>
      </c>
      <c r="I346" s="182">
        <v>830.11</v>
      </c>
      <c r="J346" s="182">
        <v>502.76</v>
      </c>
    </row>
    <row r="347" spans="1:10" ht="23.25">
      <c r="A347" s="161"/>
      <c r="B347" s="163">
        <v>21</v>
      </c>
      <c r="C347" s="167">
        <v>86.3903</v>
      </c>
      <c r="D347" s="167">
        <v>86.4117</v>
      </c>
      <c r="E347" s="243">
        <f t="shared" si="31"/>
        <v>0.021399999999999864</v>
      </c>
      <c r="F347" s="215">
        <f t="shared" si="32"/>
        <v>67.83099305841662</v>
      </c>
      <c r="G347" s="243">
        <f t="shared" si="30"/>
        <v>315.49</v>
      </c>
      <c r="H347" s="163">
        <v>63</v>
      </c>
      <c r="I347" s="182">
        <v>723.73</v>
      </c>
      <c r="J347" s="182">
        <v>408.24</v>
      </c>
    </row>
    <row r="348" spans="1:10" ht="23.25">
      <c r="A348" s="161">
        <v>22263</v>
      </c>
      <c r="B348" s="163">
        <v>22</v>
      </c>
      <c r="C348" s="167">
        <v>85.162</v>
      </c>
      <c r="D348" s="167">
        <v>85.1789</v>
      </c>
      <c r="E348" s="243">
        <f t="shared" si="31"/>
        <v>0.016899999999992588</v>
      </c>
      <c r="F348" s="215">
        <f t="shared" si="32"/>
        <v>55.524526070219096</v>
      </c>
      <c r="G348" s="243">
        <f t="shared" si="30"/>
        <v>304.37</v>
      </c>
      <c r="H348" s="163">
        <v>64</v>
      </c>
      <c r="I348" s="182">
        <v>857.27</v>
      </c>
      <c r="J348" s="182">
        <v>552.9</v>
      </c>
    </row>
    <row r="349" spans="1:10" ht="23.25">
      <c r="A349" s="161"/>
      <c r="B349" s="163">
        <v>23</v>
      </c>
      <c r="C349" s="167">
        <v>87.746</v>
      </c>
      <c r="D349" s="167">
        <v>87.7629</v>
      </c>
      <c r="E349" s="243">
        <f t="shared" si="31"/>
        <v>0.0169000000000068</v>
      </c>
      <c r="F349" s="215">
        <f t="shared" si="32"/>
        <v>54.46517773697767</v>
      </c>
      <c r="G349" s="243">
        <f t="shared" si="30"/>
        <v>310.28999999999996</v>
      </c>
      <c r="H349" s="163">
        <v>65</v>
      </c>
      <c r="I349" s="182">
        <v>851.13</v>
      </c>
      <c r="J349" s="182">
        <v>540.84</v>
      </c>
    </row>
    <row r="350" spans="1:10" ht="23.25">
      <c r="A350" s="161"/>
      <c r="B350" s="163">
        <v>24</v>
      </c>
      <c r="C350" s="167">
        <v>88.105</v>
      </c>
      <c r="D350" s="167">
        <v>88.1242</v>
      </c>
      <c r="E350" s="243">
        <f t="shared" si="31"/>
        <v>0.019199999999997885</v>
      </c>
      <c r="F350" s="215">
        <f t="shared" si="32"/>
        <v>68.26666666665915</v>
      </c>
      <c r="G350" s="243">
        <f t="shared" si="30"/>
        <v>281.25</v>
      </c>
      <c r="H350" s="163">
        <v>66</v>
      </c>
      <c r="I350" s="182">
        <v>863.94</v>
      </c>
      <c r="J350" s="182">
        <v>582.69</v>
      </c>
    </row>
    <row r="351" spans="1:10" ht="23.25">
      <c r="A351" s="161">
        <v>22272</v>
      </c>
      <c r="B351" s="163">
        <v>25</v>
      </c>
      <c r="C351" s="167">
        <v>87.0741</v>
      </c>
      <c r="D351" s="167">
        <v>87.1024</v>
      </c>
      <c r="E351" s="243">
        <f t="shared" si="31"/>
        <v>0.028300000000001546</v>
      </c>
      <c r="F351" s="215">
        <f t="shared" si="32"/>
        <v>82.28418573547393</v>
      </c>
      <c r="G351" s="243">
        <f t="shared" si="30"/>
        <v>343.93</v>
      </c>
      <c r="H351" s="163">
        <v>67</v>
      </c>
      <c r="I351" s="182">
        <v>809.13</v>
      </c>
      <c r="J351" s="182">
        <v>465.2</v>
      </c>
    </row>
    <row r="352" spans="1:10" ht="23.25">
      <c r="A352" s="161"/>
      <c r="B352" s="163">
        <v>26</v>
      </c>
      <c r="C352" s="167">
        <v>85.8618</v>
      </c>
      <c r="D352" s="167">
        <v>85.8906</v>
      </c>
      <c r="E352" s="243">
        <f t="shared" si="31"/>
        <v>0.028800000000003934</v>
      </c>
      <c r="F352" s="215">
        <f t="shared" si="32"/>
        <v>72.35090187409922</v>
      </c>
      <c r="G352" s="243">
        <f t="shared" si="30"/>
        <v>398.05999999999995</v>
      </c>
      <c r="H352" s="163">
        <v>68</v>
      </c>
      <c r="I352" s="182">
        <v>732.05</v>
      </c>
      <c r="J352" s="182">
        <v>333.99</v>
      </c>
    </row>
    <row r="353" spans="1:10" ht="23.25">
      <c r="A353" s="161"/>
      <c r="B353" s="163">
        <v>27</v>
      </c>
      <c r="C353" s="167">
        <v>86.3765</v>
      </c>
      <c r="D353" s="167">
        <v>86.4046</v>
      </c>
      <c r="E353" s="243">
        <f t="shared" si="31"/>
        <v>0.028100000000009118</v>
      </c>
      <c r="F353" s="215">
        <f t="shared" si="32"/>
        <v>84.27556008760196</v>
      </c>
      <c r="G353" s="243">
        <f t="shared" si="30"/>
        <v>333.42999999999995</v>
      </c>
      <c r="H353" s="163">
        <v>69</v>
      </c>
      <c r="I353" s="182">
        <v>833.3</v>
      </c>
      <c r="J353" s="182">
        <v>499.87</v>
      </c>
    </row>
    <row r="354" spans="1:10" ht="23.25">
      <c r="A354" s="161">
        <v>22290</v>
      </c>
      <c r="B354" s="163">
        <v>10</v>
      </c>
      <c r="C354" s="167">
        <v>85.0866</v>
      </c>
      <c r="D354" s="167">
        <v>85.106</v>
      </c>
      <c r="E354" s="243">
        <f t="shared" si="31"/>
        <v>0.019399999999990314</v>
      </c>
      <c r="F354" s="215">
        <f t="shared" si="32"/>
        <v>93.00095877272442</v>
      </c>
      <c r="G354" s="243">
        <f t="shared" si="30"/>
        <v>208.60000000000002</v>
      </c>
      <c r="H354" s="163">
        <v>70</v>
      </c>
      <c r="I354" s="182">
        <v>762.48</v>
      </c>
      <c r="J354" s="182">
        <v>553.88</v>
      </c>
    </row>
    <row r="355" spans="1:10" ht="23.25">
      <c r="A355" s="161"/>
      <c r="B355" s="163">
        <v>11</v>
      </c>
      <c r="C355" s="167">
        <v>86.1355</v>
      </c>
      <c r="D355" s="167">
        <v>86.1684</v>
      </c>
      <c r="E355" s="243">
        <f t="shared" si="31"/>
        <v>0.03290000000001214</v>
      </c>
      <c r="F355" s="215">
        <f t="shared" si="32"/>
        <v>112.82578875175633</v>
      </c>
      <c r="G355" s="243">
        <f t="shared" si="30"/>
        <v>291.59999999999997</v>
      </c>
      <c r="H355" s="163">
        <v>71</v>
      </c>
      <c r="I355" s="182">
        <v>698.26</v>
      </c>
      <c r="J355" s="182">
        <v>406.66</v>
      </c>
    </row>
    <row r="356" spans="1:10" ht="23.25">
      <c r="A356" s="161"/>
      <c r="B356" s="163">
        <v>12</v>
      </c>
      <c r="C356" s="167">
        <v>84.8428</v>
      </c>
      <c r="D356" s="167">
        <v>84.8773</v>
      </c>
      <c r="E356" s="243">
        <f t="shared" si="31"/>
        <v>0.03450000000000841</v>
      </c>
      <c r="F356" s="215">
        <f t="shared" si="32"/>
        <v>105.23747064029654</v>
      </c>
      <c r="G356" s="243">
        <f aca="true" t="shared" si="33" ref="G356:G377">I356-J355</f>
        <v>327.83</v>
      </c>
      <c r="H356" s="163">
        <v>72</v>
      </c>
      <c r="I356" s="182">
        <v>734.49</v>
      </c>
      <c r="J356" s="182">
        <v>491.59</v>
      </c>
    </row>
    <row r="357" spans="1:10" ht="23.25">
      <c r="A357" s="161">
        <v>22300</v>
      </c>
      <c r="B357" s="163">
        <v>13</v>
      </c>
      <c r="C357" s="167">
        <v>86.7676</v>
      </c>
      <c r="D357" s="167">
        <v>86.7921</v>
      </c>
      <c r="E357" s="243">
        <f t="shared" si="31"/>
        <v>0.024500000000003297</v>
      </c>
      <c r="F357" s="215">
        <f t="shared" si="32"/>
        <v>160.4138021345072</v>
      </c>
      <c r="G357" s="243">
        <f t="shared" si="33"/>
        <v>152.73000000000008</v>
      </c>
      <c r="H357" s="163">
        <v>73</v>
      </c>
      <c r="I357" s="182">
        <v>644.32</v>
      </c>
      <c r="J357" s="182">
        <v>393.42</v>
      </c>
    </row>
    <row r="358" spans="1:10" ht="23.25">
      <c r="A358" s="161"/>
      <c r="B358" s="163">
        <v>14</v>
      </c>
      <c r="C358" s="167">
        <v>85.9403</v>
      </c>
      <c r="D358" s="167">
        <v>85.971</v>
      </c>
      <c r="E358" s="243">
        <f t="shared" si="31"/>
        <v>0.030700000000010164</v>
      </c>
      <c r="F358" s="215">
        <f t="shared" si="32"/>
        <v>110.63461746372903</v>
      </c>
      <c r="G358" s="243">
        <f t="shared" si="33"/>
        <v>277.48999999999995</v>
      </c>
      <c r="H358" s="163">
        <v>74</v>
      </c>
      <c r="I358" s="182">
        <v>670.91</v>
      </c>
      <c r="J358" s="182">
        <v>372.26</v>
      </c>
    </row>
    <row r="359" spans="1:10" ht="23.25">
      <c r="A359" s="161"/>
      <c r="B359" s="163">
        <v>15</v>
      </c>
      <c r="C359" s="167">
        <v>87.0335</v>
      </c>
      <c r="D359" s="167">
        <v>87.046</v>
      </c>
      <c r="E359" s="243">
        <f t="shared" si="31"/>
        <v>0.012500000000002842</v>
      </c>
      <c r="F359" s="215">
        <f t="shared" si="32"/>
        <v>31.490905426519976</v>
      </c>
      <c r="G359" s="243">
        <f t="shared" si="33"/>
        <v>396.94000000000005</v>
      </c>
      <c r="H359" s="163">
        <v>75</v>
      </c>
      <c r="I359" s="182">
        <v>769.2</v>
      </c>
      <c r="J359" s="182">
        <v>529.27</v>
      </c>
    </row>
    <row r="360" spans="1:10" ht="23.25">
      <c r="A360" s="161">
        <v>22307</v>
      </c>
      <c r="B360" s="163">
        <v>16</v>
      </c>
      <c r="C360" s="167">
        <v>86.1635</v>
      </c>
      <c r="D360" s="167">
        <v>86.1791</v>
      </c>
      <c r="E360" s="243">
        <f t="shared" si="31"/>
        <v>0.015600000000006276</v>
      </c>
      <c r="F360" s="215">
        <f t="shared" si="32"/>
        <v>58.14820336963724</v>
      </c>
      <c r="G360" s="243">
        <f t="shared" si="33"/>
        <v>268.28</v>
      </c>
      <c r="H360" s="163">
        <v>76</v>
      </c>
      <c r="I360" s="182">
        <v>797.55</v>
      </c>
      <c r="J360" s="182">
        <v>572.39</v>
      </c>
    </row>
    <row r="361" spans="1:10" ht="23.25">
      <c r="A361" s="161"/>
      <c r="B361" s="163">
        <v>17</v>
      </c>
      <c r="C361" s="167">
        <v>87.2326</v>
      </c>
      <c r="D361" s="167">
        <v>87.2445</v>
      </c>
      <c r="E361" s="243">
        <f t="shared" si="31"/>
        <v>0.011899999999997135</v>
      </c>
      <c r="F361" s="215">
        <f t="shared" si="32"/>
        <v>86.87399620380445</v>
      </c>
      <c r="G361" s="243">
        <f t="shared" si="33"/>
        <v>136.98000000000002</v>
      </c>
      <c r="H361" s="163">
        <v>77</v>
      </c>
      <c r="I361" s="182">
        <v>709.37</v>
      </c>
      <c r="J361" s="182">
        <v>478.91</v>
      </c>
    </row>
    <row r="362" spans="1:10" ht="23.25">
      <c r="A362" s="161"/>
      <c r="B362" s="163">
        <v>18</v>
      </c>
      <c r="C362" s="167">
        <v>85.1681</v>
      </c>
      <c r="D362" s="167">
        <v>85.1808</v>
      </c>
      <c r="E362" s="243">
        <f t="shared" si="31"/>
        <v>0.012700000000009481</v>
      </c>
      <c r="F362" s="215">
        <f t="shared" si="32"/>
        <v>40.83732595906454</v>
      </c>
      <c r="G362" s="243">
        <f t="shared" si="33"/>
        <v>310.98999999999995</v>
      </c>
      <c r="H362" s="163">
        <v>78</v>
      </c>
      <c r="I362" s="182">
        <v>789.9</v>
      </c>
      <c r="J362" s="182">
        <v>567.69</v>
      </c>
    </row>
    <row r="363" spans="1:10" ht="23.25">
      <c r="A363" s="161">
        <v>22324</v>
      </c>
      <c r="B363" s="163">
        <v>19</v>
      </c>
      <c r="C363" s="167">
        <v>88.9738</v>
      </c>
      <c r="D363" s="167">
        <v>88.9838</v>
      </c>
      <c r="E363" s="243">
        <f t="shared" si="31"/>
        <v>0.010000000000005116</v>
      </c>
      <c r="F363" s="215">
        <f t="shared" si="32"/>
        <v>38.91656288918555</v>
      </c>
      <c r="G363" s="243">
        <f t="shared" si="33"/>
        <v>256.9599999999999</v>
      </c>
      <c r="H363" s="163">
        <v>79</v>
      </c>
      <c r="I363" s="182">
        <v>824.65</v>
      </c>
      <c r="J363" s="182">
        <v>511.12</v>
      </c>
    </row>
    <row r="364" spans="1:10" ht="23.25">
      <c r="A364" s="161"/>
      <c r="B364" s="163">
        <v>20</v>
      </c>
      <c r="C364" s="167">
        <v>84.6343</v>
      </c>
      <c r="D364" s="167">
        <v>84.6472</v>
      </c>
      <c r="E364" s="243">
        <f t="shared" si="31"/>
        <v>0.01290000000000191</v>
      </c>
      <c r="F364" s="215">
        <f t="shared" si="32"/>
        <v>51.5258028439124</v>
      </c>
      <c r="G364" s="243">
        <f t="shared" si="33"/>
        <v>250.36</v>
      </c>
      <c r="H364" s="163">
        <v>80</v>
      </c>
      <c r="I364" s="182">
        <v>761.48</v>
      </c>
      <c r="J364" s="182">
        <v>431.01</v>
      </c>
    </row>
    <row r="365" spans="1:10" ht="23.25">
      <c r="A365" s="161"/>
      <c r="B365" s="163">
        <v>21</v>
      </c>
      <c r="C365" s="167">
        <v>86.3475</v>
      </c>
      <c r="D365" s="167">
        <v>86.3608</v>
      </c>
      <c r="E365" s="243">
        <f t="shared" si="31"/>
        <v>0.013300000000000978</v>
      </c>
      <c r="F365" s="215">
        <f t="shared" si="32"/>
        <v>31.672699561823634</v>
      </c>
      <c r="G365" s="243">
        <f t="shared" si="33"/>
        <v>419.91999999999996</v>
      </c>
      <c r="H365" s="163">
        <v>81</v>
      </c>
      <c r="I365" s="182">
        <v>850.93</v>
      </c>
      <c r="J365" s="182">
        <v>567.75</v>
      </c>
    </row>
    <row r="366" spans="1:10" ht="23.25">
      <c r="A366" s="161">
        <v>22331</v>
      </c>
      <c r="B366" s="163">
        <v>22</v>
      </c>
      <c r="C366" s="167">
        <v>85.125</v>
      </c>
      <c r="D366" s="167">
        <v>85.138</v>
      </c>
      <c r="E366" s="243">
        <f t="shared" si="31"/>
        <v>0.01300000000000523</v>
      </c>
      <c r="F366" s="215">
        <f t="shared" si="32"/>
        <v>46.563272323526014</v>
      </c>
      <c r="G366" s="243">
        <f t="shared" si="33"/>
        <v>279.19000000000005</v>
      </c>
      <c r="H366" s="163">
        <v>82</v>
      </c>
      <c r="I366" s="182">
        <v>846.94</v>
      </c>
      <c r="J366" s="182">
        <v>563.71</v>
      </c>
    </row>
    <row r="367" spans="1:10" ht="23.25">
      <c r="A367" s="161"/>
      <c r="B367" s="163">
        <v>23</v>
      </c>
      <c r="C367" s="167">
        <v>87.672</v>
      </c>
      <c r="D367" s="167">
        <v>87.6856</v>
      </c>
      <c r="E367" s="243">
        <f t="shared" si="31"/>
        <v>0.013599999999996726</v>
      </c>
      <c r="F367" s="215">
        <f t="shared" si="32"/>
        <v>90.93340465362886</v>
      </c>
      <c r="G367" s="243">
        <f t="shared" si="33"/>
        <v>149.55999999999995</v>
      </c>
      <c r="H367" s="163">
        <v>83</v>
      </c>
      <c r="I367" s="182">
        <v>713.27</v>
      </c>
      <c r="J367" s="182">
        <v>372.29</v>
      </c>
    </row>
    <row r="368" spans="1:10" ht="23.25">
      <c r="A368" s="161"/>
      <c r="B368" s="163">
        <v>24</v>
      </c>
      <c r="C368" s="167">
        <v>88.0489</v>
      </c>
      <c r="D368" s="167">
        <v>88.0614</v>
      </c>
      <c r="E368" s="243">
        <f t="shared" si="31"/>
        <v>0.012500000000002842</v>
      </c>
      <c r="F368" s="215">
        <f t="shared" si="32"/>
        <v>32.49369622294014</v>
      </c>
      <c r="G368" s="243">
        <f t="shared" si="33"/>
        <v>384.69</v>
      </c>
      <c r="H368" s="163">
        <v>84</v>
      </c>
      <c r="I368" s="182">
        <v>756.98</v>
      </c>
      <c r="J368" s="182">
        <v>409.27</v>
      </c>
    </row>
    <row r="369" spans="1:10" ht="23.25">
      <c r="A369" s="161">
        <v>22340</v>
      </c>
      <c r="B369" s="163">
        <v>25</v>
      </c>
      <c r="C369" s="167">
        <v>87.0351</v>
      </c>
      <c r="D369" s="167">
        <v>87.0503</v>
      </c>
      <c r="E369" s="243">
        <f t="shared" si="31"/>
        <v>0.015199999999992997</v>
      </c>
      <c r="F369" s="215">
        <f t="shared" si="32"/>
        <v>49.883495782852535</v>
      </c>
      <c r="G369" s="243">
        <f t="shared" si="33"/>
        <v>304.71000000000004</v>
      </c>
      <c r="H369" s="163">
        <v>85</v>
      </c>
      <c r="I369" s="182">
        <v>713.98</v>
      </c>
      <c r="J369" s="182">
        <v>339.29</v>
      </c>
    </row>
    <row r="370" spans="1:10" ht="23.25">
      <c r="A370" s="161"/>
      <c r="B370" s="163">
        <v>26</v>
      </c>
      <c r="C370" s="167">
        <v>85.7884</v>
      </c>
      <c r="D370" s="167">
        <v>85.803</v>
      </c>
      <c r="E370" s="243">
        <f t="shared" si="31"/>
        <v>0.0146000000000015</v>
      </c>
      <c r="F370" s="215">
        <f t="shared" si="32"/>
        <v>42.80771711722718</v>
      </c>
      <c r="G370" s="243">
        <f t="shared" si="33"/>
        <v>341.06</v>
      </c>
      <c r="H370" s="163">
        <v>86</v>
      </c>
      <c r="I370" s="182">
        <v>680.35</v>
      </c>
      <c r="J370" s="182">
        <v>321.12</v>
      </c>
    </row>
    <row r="371" spans="1:10" ht="23.25">
      <c r="A371" s="161"/>
      <c r="B371" s="163">
        <v>27</v>
      </c>
      <c r="C371" s="167">
        <v>86.327</v>
      </c>
      <c r="D371" s="167">
        <v>86.3385</v>
      </c>
      <c r="E371" s="243">
        <f t="shared" si="31"/>
        <v>0.011499999999998067</v>
      </c>
      <c r="F371" s="215">
        <f t="shared" si="32"/>
        <v>32.31335525021234</v>
      </c>
      <c r="G371" s="243">
        <f t="shared" si="33"/>
        <v>355.89</v>
      </c>
      <c r="H371" s="163">
        <v>87</v>
      </c>
      <c r="I371" s="182">
        <v>677.01</v>
      </c>
      <c r="J371" s="182">
        <v>385.85</v>
      </c>
    </row>
    <row r="372" spans="1:10" ht="23.25">
      <c r="A372" s="161">
        <v>22360</v>
      </c>
      <c r="B372" s="163">
        <v>13</v>
      </c>
      <c r="C372" s="167">
        <v>86.7182</v>
      </c>
      <c r="D372" s="167">
        <v>86.7333</v>
      </c>
      <c r="E372" s="243">
        <f t="shared" si="31"/>
        <v>0.015100000000003888</v>
      </c>
      <c r="F372" s="215">
        <f t="shared" si="32"/>
        <v>32.52277671283872</v>
      </c>
      <c r="G372" s="243">
        <f t="shared" si="33"/>
        <v>464.28999999999996</v>
      </c>
      <c r="H372" s="163">
        <v>88</v>
      </c>
      <c r="I372" s="182">
        <v>850.14</v>
      </c>
      <c r="J372" s="182">
        <v>544.8</v>
      </c>
    </row>
    <row r="373" spans="1:10" ht="23.25">
      <c r="A373" s="161"/>
      <c r="B373" s="163">
        <v>14</v>
      </c>
      <c r="C373" s="167">
        <v>85.9153</v>
      </c>
      <c r="D373" s="167">
        <v>85.9295</v>
      </c>
      <c r="E373" s="243">
        <f t="shared" si="31"/>
        <v>0.014200000000002433</v>
      </c>
      <c r="F373" s="215">
        <f t="shared" si="32"/>
        <v>97.507381720816</v>
      </c>
      <c r="G373" s="243">
        <f t="shared" si="33"/>
        <v>145.63</v>
      </c>
      <c r="H373" s="163">
        <v>89</v>
      </c>
      <c r="I373" s="182">
        <v>690.43</v>
      </c>
      <c r="J373" s="182">
        <v>359.66</v>
      </c>
    </row>
    <row r="374" spans="1:10" ht="23.25">
      <c r="A374" s="161"/>
      <c r="B374" s="163">
        <v>15</v>
      </c>
      <c r="C374" s="167">
        <v>86.9584</v>
      </c>
      <c r="D374" s="167">
        <v>86.9713</v>
      </c>
      <c r="E374" s="243">
        <f t="shared" si="31"/>
        <v>0.01290000000000191</v>
      </c>
      <c r="F374" s="215">
        <f t="shared" si="32"/>
        <v>29.77083381413286</v>
      </c>
      <c r="G374" s="243">
        <f t="shared" si="33"/>
        <v>433.31</v>
      </c>
      <c r="H374" s="163">
        <v>90</v>
      </c>
      <c r="I374" s="182">
        <v>792.97</v>
      </c>
      <c r="J374" s="182">
        <v>500.59</v>
      </c>
    </row>
    <row r="375" spans="1:10" ht="23.25">
      <c r="A375" s="161">
        <v>22367</v>
      </c>
      <c r="B375" s="163">
        <v>16</v>
      </c>
      <c r="C375" s="167">
        <v>86.1319</v>
      </c>
      <c r="D375" s="167">
        <v>86.1458</v>
      </c>
      <c r="E375" s="243">
        <f t="shared" si="31"/>
        <v>0.013899999999992474</v>
      </c>
      <c r="F375" s="215">
        <f t="shared" si="32"/>
        <v>58.149263721521386</v>
      </c>
      <c r="G375" s="243">
        <f t="shared" si="33"/>
        <v>239.04000000000002</v>
      </c>
      <c r="H375" s="163">
        <v>91</v>
      </c>
      <c r="I375" s="182">
        <v>739.63</v>
      </c>
      <c r="J375" s="182">
        <v>431.47</v>
      </c>
    </row>
    <row r="376" spans="1:10" ht="23.25">
      <c r="A376" s="161"/>
      <c r="B376" s="163">
        <v>17</v>
      </c>
      <c r="C376" s="167">
        <v>87.1943</v>
      </c>
      <c r="D376" s="167">
        <v>87.2135</v>
      </c>
      <c r="E376" s="243">
        <f t="shared" si="31"/>
        <v>0.019199999999997885</v>
      </c>
      <c r="F376" s="215">
        <f t="shared" si="32"/>
        <v>54.5671573921386</v>
      </c>
      <c r="G376" s="243">
        <f t="shared" si="33"/>
        <v>351.86</v>
      </c>
      <c r="H376" s="163">
        <v>92</v>
      </c>
      <c r="I376" s="182">
        <v>783.33</v>
      </c>
      <c r="J376" s="182">
        <v>507.17</v>
      </c>
    </row>
    <row r="377" spans="1:10" ht="23.25">
      <c r="A377" s="161"/>
      <c r="B377" s="163">
        <v>18</v>
      </c>
      <c r="C377" s="167">
        <v>85.1294</v>
      </c>
      <c r="D377" s="167">
        <v>85.1409</v>
      </c>
      <c r="E377" s="243">
        <f t="shared" si="31"/>
        <v>0.011499999999998067</v>
      </c>
      <c r="F377" s="215">
        <f t="shared" si="32"/>
        <v>39.67432553645922</v>
      </c>
      <c r="G377" s="243">
        <f t="shared" si="33"/>
        <v>289.85999999999996</v>
      </c>
      <c r="H377" s="163">
        <v>93</v>
      </c>
      <c r="I377" s="182">
        <v>797.03</v>
      </c>
      <c r="J377" s="182">
        <v>491.55</v>
      </c>
    </row>
    <row r="378" spans="1:10" ht="23.25">
      <c r="A378" s="161"/>
      <c r="B378" s="163"/>
      <c r="C378" s="167"/>
      <c r="D378" s="167"/>
      <c r="E378" s="243"/>
      <c r="F378" s="243"/>
      <c r="G378" s="243"/>
      <c r="H378" s="163">
        <v>94</v>
      </c>
      <c r="I378" s="182"/>
      <c r="J378" s="182"/>
    </row>
    <row r="379" spans="1:10" ht="23.25">
      <c r="A379" s="161"/>
      <c r="B379" s="163"/>
      <c r="C379" s="167"/>
      <c r="D379" s="167"/>
      <c r="E379" s="243"/>
      <c r="F379" s="243"/>
      <c r="G379" s="243"/>
      <c r="H379" s="163">
        <v>95</v>
      </c>
      <c r="I379" s="182"/>
      <c r="J379" s="182"/>
    </row>
    <row r="380" spans="1:10" ht="23.25">
      <c r="A380" s="161"/>
      <c r="B380" s="163"/>
      <c r="C380" s="167"/>
      <c r="D380" s="167"/>
      <c r="E380" s="243"/>
      <c r="F380" s="243"/>
      <c r="G380" s="243"/>
      <c r="H380" s="163">
        <v>96</v>
      </c>
      <c r="I380" s="182"/>
      <c r="J380" s="182"/>
    </row>
    <row r="381" spans="1:10" ht="23.25">
      <c r="A381" s="161"/>
      <c r="B381" s="163"/>
      <c r="C381" s="167"/>
      <c r="D381" s="167"/>
      <c r="E381" s="243"/>
      <c r="F381" s="243"/>
      <c r="G381" s="243"/>
      <c r="H381" s="163"/>
      <c r="I381" s="182"/>
      <c r="J381" s="182"/>
    </row>
    <row r="382" spans="1:10" ht="23.25">
      <c r="A382" s="161"/>
      <c r="B382" s="163"/>
      <c r="C382" s="167"/>
      <c r="D382" s="167"/>
      <c r="E382" s="243"/>
      <c r="F382" s="243"/>
      <c r="G382" s="243"/>
      <c r="H382" s="163"/>
      <c r="I382" s="182"/>
      <c r="J382" s="182"/>
    </row>
    <row r="383" spans="1:10" ht="23.25">
      <c r="A383" s="161"/>
      <c r="B383" s="163"/>
      <c r="C383" s="167"/>
      <c r="D383" s="167"/>
      <c r="E383" s="243"/>
      <c r="F383" s="243"/>
      <c r="G383" s="243"/>
      <c r="H383" s="163"/>
      <c r="I383" s="182"/>
      <c r="J383" s="182"/>
    </row>
    <row r="384" spans="1:10" ht="23.25">
      <c r="A384" s="161"/>
      <c r="B384" s="163"/>
      <c r="C384" s="167"/>
      <c r="D384" s="167"/>
      <c r="E384" s="243"/>
      <c r="F384" s="243"/>
      <c r="G384" s="243"/>
      <c r="H384" s="163"/>
      <c r="I384" s="182"/>
      <c r="J384" s="182"/>
    </row>
    <row r="385" spans="1:10" ht="23.25">
      <c r="A385" s="161"/>
      <c r="B385" s="163"/>
      <c r="C385" s="167"/>
      <c r="D385" s="167"/>
      <c r="E385" s="243"/>
      <c r="F385" s="243"/>
      <c r="G385" s="243"/>
      <c r="H385" s="163"/>
      <c r="I385" s="182"/>
      <c r="J385" s="182"/>
    </row>
    <row r="386" spans="1:10" ht="23.25">
      <c r="A386" s="161"/>
      <c r="B386" s="163"/>
      <c r="C386" s="167"/>
      <c r="D386" s="167"/>
      <c r="E386" s="243"/>
      <c r="F386" s="243"/>
      <c r="G386" s="243"/>
      <c r="H386" s="163"/>
      <c r="I386" s="182"/>
      <c r="J386" s="182"/>
    </row>
    <row r="387" spans="1:10" ht="23.25">
      <c r="A387" s="161"/>
      <c r="B387" s="163"/>
      <c r="C387" s="167"/>
      <c r="D387" s="167"/>
      <c r="E387" s="243"/>
      <c r="F387" s="243"/>
      <c r="G387" s="243"/>
      <c r="H387" s="163"/>
      <c r="I387" s="182"/>
      <c r="J387" s="182"/>
    </row>
    <row r="388" spans="1:10" ht="23.25">
      <c r="A388" s="161"/>
      <c r="B388" s="163"/>
      <c r="C388" s="167"/>
      <c r="D388" s="167"/>
      <c r="E388" s="243"/>
      <c r="F388" s="243"/>
      <c r="G388" s="243"/>
      <c r="H388" s="163"/>
      <c r="I388" s="182"/>
      <c r="J388" s="182"/>
    </row>
    <row r="389" spans="1:10" ht="23.25">
      <c r="A389" s="161"/>
      <c r="B389" s="163"/>
      <c r="C389" s="167"/>
      <c r="D389" s="167"/>
      <c r="E389" s="243"/>
      <c r="F389" s="243"/>
      <c r="G389" s="243"/>
      <c r="H389" s="163"/>
      <c r="I389" s="182"/>
      <c r="J389" s="182"/>
    </row>
    <row r="390" spans="1:10" ht="23.25">
      <c r="A390" s="161"/>
      <c r="B390" s="163"/>
      <c r="C390" s="167"/>
      <c r="D390" s="167"/>
      <c r="E390" s="243"/>
      <c r="F390" s="243"/>
      <c r="G390" s="243"/>
      <c r="H390" s="163"/>
      <c r="I390" s="182"/>
      <c r="J390" s="182"/>
    </row>
    <row r="391" spans="1:10" ht="23.25">
      <c r="A391" s="161"/>
      <c r="B391" s="163"/>
      <c r="C391" s="167"/>
      <c r="D391" s="167"/>
      <c r="E391" s="243"/>
      <c r="F391" s="243"/>
      <c r="G391" s="243"/>
      <c r="H391" s="163"/>
      <c r="I391" s="182"/>
      <c r="J391" s="182"/>
    </row>
    <row r="392" spans="1:10" ht="23.25">
      <c r="A392" s="161"/>
      <c r="B392" s="163"/>
      <c r="C392" s="167"/>
      <c r="D392" s="167"/>
      <c r="E392" s="243"/>
      <c r="F392" s="243"/>
      <c r="G392" s="243"/>
      <c r="H392" s="163"/>
      <c r="I392" s="182"/>
      <c r="J392" s="182"/>
    </row>
    <row r="393" spans="1:10" ht="23.25">
      <c r="A393" s="161"/>
      <c r="B393" s="163"/>
      <c r="C393" s="167"/>
      <c r="D393" s="167"/>
      <c r="E393" s="243"/>
      <c r="F393" s="243"/>
      <c r="G393" s="243"/>
      <c r="H393" s="163"/>
      <c r="I393" s="182"/>
      <c r="J393" s="182"/>
    </row>
    <row r="394" spans="1:10" ht="23.25">
      <c r="A394" s="161"/>
      <c r="B394" s="163"/>
      <c r="C394" s="167"/>
      <c r="D394" s="167"/>
      <c r="E394" s="243"/>
      <c r="F394" s="243"/>
      <c r="G394" s="243"/>
      <c r="H394" s="163"/>
      <c r="I394" s="182"/>
      <c r="J394" s="182"/>
    </row>
    <row r="395" spans="1:10" ht="23.25">
      <c r="A395" s="161"/>
      <c r="B395" s="163"/>
      <c r="C395" s="167"/>
      <c r="D395" s="167"/>
      <c r="E395" s="243"/>
      <c r="F395" s="243"/>
      <c r="G395" s="243"/>
      <c r="H395" s="163"/>
      <c r="I395" s="182"/>
      <c r="J395" s="182"/>
    </row>
    <row r="396" spans="1:10" ht="23.25">
      <c r="A396" s="161"/>
      <c r="B396" s="163"/>
      <c r="C396" s="167"/>
      <c r="D396" s="167"/>
      <c r="E396" s="243"/>
      <c r="F396" s="243"/>
      <c r="G396" s="243"/>
      <c r="H396" s="163"/>
      <c r="I396" s="182"/>
      <c r="J396" s="182"/>
    </row>
    <row r="397" spans="1:10" ht="23.25">
      <c r="A397" s="161"/>
      <c r="B397" s="163"/>
      <c r="C397" s="167"/>
      <c r="D397" s="167"/>
      <c r="E397" s="243"/>
      <c r="F397" s="243"/>
      <c r="G397" s="243"/>
      <c r="H397" s="163"/>
      <c r="I397" s="182"/>
      <c r="J397" s="182"/>
    </row>
    <row r="398" spans="1:10" ht="23.25">
      <c r="A398" s="161"/>
      <c r="B398" s="163"/>
      <c r="C398" s="167"/>
      <c r="D398" s="167"/>
      <c r="E398" s="243"/>
      <c r="F398" s="243"/>
      <c r="G398" s="243"/>
      <c r="H398" s="163"/>
      <c r="I398" s="182"/>
      <c r="J398" s="182"/>
    </row>
    <row r="399" spans="1:10" ht="23.25">
      <c r="A399" s="161"/>
      <c r="B399" s="163"/>
      <c r="C399" s="167"/>
      <c r="D399" s="167"/>
      <c r="E399" s="243"/>
      <c r="F399" s="243"/>
      <c r="G399" s="243"/>
      <c r="H399" s="163"/>
      <c r="I399" s="182"/>
      <c r="J399" s="182"/>
    </row>
    <row r="400" spans="1:10" ht="23.25">
      <c r="A400" s="161"/>
      <c r="B400" s="163"/>
      <c r="C400" s="167"/>
      <c r="D400" s="167"/>
      <c r="E400" s="243"/>
      <c r="F400" s="243"/>
      <c r="G400" s="243"/>
      <c r="H400" s="163"/>
      <c r="I400" s="182"/>
      <c r="J400" s="182"/>
    </row>
    <row r="401" spans="1:10" ht="23.25">
      <c r="A401" s="161"/>
      <c r="B401" s="163"/>
      <c r="C401" s="167"/>
      <c r="D401" s="167"/>
      <c r="E401" s="243"/>
      <c r="F401" s="243"/>
      <c r="G401" s="243"/>
      <c r="H401" s="163"/>
      <c r="I401" s="182"/>
      <c r="J401" s="182"/>
    </row>
    <row r="402" spans="1:10" ht="23.25">
      <c r="A402" s="161"/>
      <c r="B402" s="163"/>
      <c r="C402" s="167"/>
      <c r="D402" s="167"/>
      <c r="E402" s="243"/>
      <c r="F402" s="243"/>
      <c r="G402" s="243"/>
      <c r="H402" s="163"/>
      <c r="I402" s="182"/>
      <c r="J402" s="182"/>
    </row>
    <row r="403" spans="1:10" ht="23.25">
      <c r="A403" s="161"/>
      <c r="B403" s="163"/>
      <c r="C403" s="167"/>
      <c r="D403" s="167"/>
      <c r="E403" s="243"/>
      <c r="F403" s="243"/>
      <c r="G403" s="243"/>
      <c r="H403" s="163"/>
      <c r="I403" s="182"/>
      <c r="J403" s="182"/>
    </row>
    <row r="404" spans="1:10" ht="23.25">
      <c r="A404" s="161"/>
      <c r="B404" s="163"/>
      <c r="C404" s="167"/>
      <c r="D404" s="167"/>
      <c r="E404" s="243"/>
      <c r="F404" s="243"/>
      <c r="G404" s="243"/>
      <c r="H404" s="163"/>
      <c r="I404" s="182"/>
      <c r="J404" s="182"/>
    </row>
    <row r="405" spans="1:10" ht="23.25">
      <c r="A405" s="161"/>
      <c r="B405" s="163"/>
      <c r="C405" s="167"/>
      <c r="D405" s="167"/>
      <c r="E405" s="243"/>
      <c r="F405" s="243"/>
      <c r="G405" s="243"/>
      <c r="H405" s="163"/>
      <c r="I405" s="182"/>
      <c r="J405" s="182"/>
    </row>
    <row r="406" spans="1:10" ht="23.25">
      <c r="A406" s="161"/>
      <c r="B406" s="163"/>
      <c r="C406" s="167"/>
      <c r="D406" s="167"/>
      <c r="E406" s="243"/>
      <c r="F406" s="243"/>
      <c r="G406" s="243"/>
      <c r="H406" s="163"/>
      <c r="I406" s="182"/>
      <c r="J406" s="182"/>
    </row>
    <row r="407" spans="1:10" ht="23.25">
      <c r="A407" s="161"/>
      <c r="B407" s="163"/>
      <c r="C407" s="167"/>
      <c r="D407" s="167"/>
      <c r="E407" s="243"/>
      <c r="F407" s="243"/>
      <c r="G407" s="243"/>
      <c r="H407" s="163"/>
      <c r="I407" s="182"/>
      <c r="J407" s="182"/>
    </row>
    <row r="408" spans="1:10" ht="23.25">
      <c r="A408" s="161"/>
      <c r="B408" s="163"/>
      <c r="C408" s="167"/>
      <c r="D408" s="167"/>
      <c r="E408" s="243"/>
      <c r="F408" s="243"/>
      <c r="G408" s="243"/>
      <c r="H408" s="163"/>
      <c r="I408" s="182"/>
      <c r="J408" s="182"/>
    </row>
    <row r="409" spans="1:10" ht="23.25">
      <c r="A409" s="161"/>
      <c r="B409" s="163"/>
      <c r="C409" s="167"/>
      <c r="D409" s="167"/>
      <c r="E409" s="243"/>
      <c r="F409" s="243"/>
      <c r="G409" s="243"/>
      <c r="H409" s="163"/>
      <c r="I409" s="182"/>
      <c r="J409" s="182"/>
    </row>
    <row r="410" spans="1:10" ht="23.25">
      <c r="A410" s="161"/>
      <c r="B410" s="163"/>
      <c r="C410" s="167"/>
      <c r="D410" s="167"/>
      <c r="E410" s="243"/>
      <c r="F410" s="243"/>
      <c r="G410" s="243"/>
      <c r="H410" s="163"/>
      <c r="I410" s="182"/>
      <c r="J410" s="182"/>
    </row>
    <row r="411" spans="1:10" ht="23.25">
      <c r="A411" s="161"/>
      <c r="B411" s="163"/>
      <c r="C411" s="167"/>
      <c r="D411" s="167"/>
      <c r="E411" s="243"/>
      <c r="F411" s="243"/>
      <c r="G411" s="243"/>
      <c r="H411" s="163"/>
      <c r="I411" s="182"/>
      <c r="J411" s="182"/>
    </row>
    <row r="412" spans="1:10" ht="23.25">
      <c r="A412" s="161"/>
      <c r="B412" s="163"/>
      <c r="C412" s="167"/>
      <c r="D412" s="167"/>
      <c r="E412" s="243"/>
      <c r="F412" s="243"/>
      <c r="G412" s="243"/>
      <c r="H412" s="163"/>
      <c r="I412" s="182"/>
      <c r="J412" s="182"/>
    </row>
    <row r="413" spans="1:10" ht="23.25">
      <c r="A413" s="161"/>
      <c r="B413" s="163"/>
      <c r="C413" s="167"/>
      <c r="D413" s="167"/>
      <c r="E413" s="243"/>
      <c r="F413" s="243"/>
      <c r="G413" s="243"/>
      <c r="H413" s="163"/>
      <c r="I413" s="182"/>
      <c r="J413" s="182"/>
    </row>
    <row r="414" spans="1:10" ht="23.25">
      <c r="A414" s="161"/>
      <c r="B414" s="163"/>
      <c r="C414" s="167"/>
      <c r="D414" s="167"/>
      <c r="E414" s="243"/>
      <c r="F414" s="243"/>
      <c r="G414" s="243"/>
      <c r="H414" s="163"/>
      <c r="I414" s="182"/>
      <c r="J414" s="182"/>
    </row>
    <row r="415" spans="1:10" ht="23.25">
      <c r="A415" s="161"/>
      <c r="B415" s="163"/>
      <c r="C415" s="167"/>
      <c r="D415" s="167"/>
      <c r="E415" s="243"/>
      <c r="F415" s="243"/>
      <c r="G415" s="243"/>
      <c r="H415" s="163"/>
      <c r="I415" s="182"/>
      <c r="J415" s="182"/>
    </row>
    <row r="416" spans="1:10" ht="23.25">
      <c r="A416" s="161"/>
      <c r="B416" s="163"/>
      <c r="C416" s="167"/>
      <c r="D416" s="167"/>
      <c r="E416" s="243"/>
      <c r="F416" s="243"/>
      <c r="G416" s="243"/>
      <c r="H416" s="163"/>
      <c r="I416" s="182"/>
      <c r="J416" s="182"/>
    </row>
    <row r="417" spans="1:10" ht="23.25">
      <c r="A417" s="161"/>
      <c r="B417" s="163"/>
      <c r="C417" s="167"/>
      <c r="D417" s="167"/>
      <c r="E417" s="243"/>
      <c r="F417" s="243"/>
      <c r="G417" s="243"/>
      <c r="H417" s="163"/>
      <c r="I417" s="182"/>
      <c r="J417" s="182"/>
    </row>
    <row r="418" spans="1:10" ht="23.25">
      <c r="A418" s="161"/>
      <c r="B418" s="163"/>
      <c r="C418" s="167"/>
      <c r="D418" s="167"/>
      <c r="E418" s="243"/>
      <c r="F418" s="243"/>
      <c r="G418" s="243"/>
      <c r="H418" s="163"/>
      <c r="I418" s="182"/>
      <c r="J418" s="182"/>
    </row>
    <row r="419" spans="1:10" ht="23.25">
      <c r="A419" s="161"/>
      <c r="B419" s="163"/>
      <c r="C419" s="167"/>
      <c r="D419" s="167"/>
      <c r="E419" s="243"/>
      <c r="F419" s="243"/>
      <c r="G419" s="243"/>
      <c r="H419" s="163"/>
      <c r="I419" s="182"/>
      <c r="J419" s="182"/>
    </row>
    <row r="420" spans="1:10" ht="23.25">
      <c r="A420" s="161"/>
      <c r="B420" s="163"/>
      <c r="C420" s="167"/>
      <c r="D420" s="167"/>
      <c r="E420" s="243"/>
      <c r="F420" s="243"/>
      <c r="G420" s="243"/>
      <c r="H420" s="163"/>
      <c r="I420" s="182"/>
      <c r="J420" s="182"/>
    </row>
    <row r="421" spans="1:10" ht="23.25">
      <c r="A421" s="161"/>
      <c r="B421" s="163"/>
      <c r="C421" s="167"/>
      <c r="D421" s="167"/>
      <c r="E421" s="243"/>
      <c r="F421" s="243"/>
      <c r="G421" s="243"/>
      <c r="H421" s="163"/>
      <c r="I421" s="182"/>
      <c r="J421" s="182"/>
    </row>
    <row r="422" spans="1:10" ht="23.25">
      <c r="A422" s="161"/>
      <c r="B422" s="163"/>
      <c r="C422" s="167"/>
      <c r="D422" s="167"/>
      <c r="E422" s="243"/>
      <c r="F422" s="243"/>
      <c r="G422" s="243"/>
      <c r="H422" s="163"/>
      <c r="I422" s="182"/>
      <c r="J422" s="182"/>
    </row>
    <row r="423" spans="1:10" ht="23.25">
      <c r="A423" s="161"/>
      <c r="B423" s="163"/>
      <c r="C423" s="167"/>
      <c r="D423" s="167"/>
      <c r="E423" s="243"/>
      <c r="F423" s="243"/>
      <c r="G423" s="243"/>
      <c r="H423" s="163"/>
      <c r="I423" s="182"/>
      <c r="J423" s="182"/>
    </row>
    <row r="424" spans="1:10" ht="23.25">
      <c r="A424" s="161"/>
      <c r="B424" s="163"/>
      <c r="C424" s="167"/>
      <c r="D424" s="167"/>
      <c r="E424" s="243"/>
      <c r="F424" s="243"/>
      <c r="G424" s="243"/>
      <c r="H424" s="163"/>
      <c r="I424" s="182"/>
      <c r="J424" s="182"/>
    </row>
    <row r="425" spans="1:10" ht="23.25">
      <c r="A425" s="161"/>
      <c r="B425" s="163"/>
      <c r="C425" s="167"/>
      <c r="D425" s="167"/>
      <c r="E425" s="243"/>
      <c r="F425" s="243"/>
      <c r="G425" s="243"/>
      <c r="H425" s="163"/>
      <c r="I425" s="182"/>
      <c r="J425" s="182"/>
    </row>
    <row r="426" spans="1:10" ht="23.25">
      <c r="A426" s="161"/>
      <c r="B426" s="163"/>
      <c r="C426" s="167"/>
      <c r="D426" s="167"/>
      <c r="E426" s="243"/>
      <c r="F426" s="243"/>
      <c r="G426" s="243"/>
      <c r="H426" s="163"/>
      <c r="I426" s="182"/>
      <c r="J426" s="182"/>
    </row>
    <row r="427" spans="1:10" ht="23.25">
      <c r="A427" s="161"/>
      <c r="B427" s="163"/>
      <c r="C427" s="167"/>
      <c r="D427" s="167"/>
      <c r="E427" s="243"/>
      <c r="F427" s="243"/>
      <c r="G427" s="243"/>
      <c r="H427" s="163"/>
      <c r="I427" s="182"/>
      <c r="J427" s="182"/>
    </row>
    <row r="428" spans="1:10" ht="23.25">
      <c r="A428" s="161"/>
      <c r="B428" s="163"/>
      <c r="C428" s="167"/>
      <c r="D428" s="167"/>
      <c r="E428" s="243"/>
      <c r="F428" s="243"/>
      <c r="G428" s="243"/>
      <c r="H428" s="163"/>
      <c r="I428" s="182"/>
      <c r="J428" s="182"/>
    </row>
    <row r="429" spans="1:10" ht="23.25">
      <c r="A429" s="161"/>
      <c r="B429" s="163"/>
      <c r="C429" s="167"/>
      <c r="D429" s="167"/>
      <c r="E429" s="243"/>
      <c r="F429" s="243"/>
      <c r="G429" s="243"/>
      <c r="H429" s="163"/>
      <c r="I429" s="182"/>
      <c r="J429" s="182"/>
    </row>
    <row r="430" spans="1:10" ht="23.25">
      <c r="A430" s="161"/>
      <c r="B430" s="163"/>
      <c r="C430" s="167"/>
      <c r="D430" s="167"/>
      <c r="E430" s="243"/>
      <c r="F430" s="243"/>
      <c r="G430" s="243"/>
      <c r="H430" s="163"/>
      <c r="I430" s="182"/>
      <c r="J430" s="182"/>
    </row>
    <row r="431" spans="1:10" ht="23.25">
      <c r="A431" s="161"/>
      <c r="B431" s="163"/>
      <c r="C431" s="167"/>
      <c r="D431" s="167"/>
      <c r="E431" s="243"/>
      <c r="F431" s="243"/>
      <c r="G431" s="243"/>
      <c r="H431" s="163"/>
      <c r="I431" s="182"/>
      <c r="J431" s="182"/>
    </row>
    <row r="432" spans="1:10" ht="23.25">
      <c r="A432" s="161"/>
      <c r="B432" s="163"/>
      <c r="C432" s="167"/>
      <c r="D432" s="167"/>
      <c r="E432" s="243"/>
      <c r="F432" s="243"/>
      <c r="G432" s="243"/>
      <c r="H432" s="163"/>
      <c r="I432" s="182"/>
      <c r="J432" s="182"/>
    </row>
    <row r="433" spans="1:10" ht="23.25">
      <c r="A433" s="161"/>
      <c r="B433" s="163"/>
      <c r="C433" s="167"/>
      <c r="D433" s="167"/>
      <c r="E433" s="243"/>
      <c r="F433" s="243"/>
      <c r="G433" s="243"/>
      <c r="H433" s="163"/>
      <c r="I433" s="182"/>
      <c r="J433" s="182"/>
    </row>
    <row r="434" spans="1:10" ht="23.25">
      <c r="A434" s="161"/>
      <c r="B434" s="163"/>
      <c r="C434" s="167"/>
      <c r="D434" s="167"/>
      <c r="E434" s="243"/>
      <c r="F434" s="243"/>
      <c r="G434" s="243"/>
      <c r="H434" s="163"/>
      <c r="I434" s="182"/>
      <c r="J434" s="182"/>
    </row>
    <row r="435" spans="1:10" ht="23.25">
      <c r="A435" s="161"/>
      <c r="B435" s="163"/>
      <c r="C435" s="167"/>
      <c r="D435" s="167"/>
      <c r="E435" s="243"/>
      <c r="F435" s="243"/>
      <c r="G435" s="243"/>
      <c r="H435" s="163"/>
      <c r="I435" s="182"/>
      <c r="J435" s="182"/>
    </row>
    <row r="436" spans="1:10" ht="23.25">
      <c r="A436" s="161"/>
      <c r="B436" s="163"/>
      <c r="C436" s="167"/>
      <c r="D436" s="167"/>
      <c r="E436" s="243"/>
      <c r="F436" s="243"/>
      <c r="G436" s="243"/>
      <c r="H436" s="163"/>
      <c r="I436" s="182"/>
      <c r="J436" s="182"/>
    </row>
    <row r="437" spans="1:10" ht="23.25">
      <c r="A437" s="161"/>
      <c r="B437" s="163"/>
      <c r="C437" s="167"/>
      <c r="D437" s="167"/>
      <c r="E437" s="243"/>
      <c r="F437" s="243"/>
      <c r="G437" s="243"/>
      <c r="H437" s="163"/>
      <c r="I437" s="182"/>
      <c r="J437" s="182"/>
    </row>
    <row r="438" spans="1:10" ht="23.25">
      <c r="A438" s="161"/>
      <c r="B438" s="163"/>
      <c r="C438" s="167"/>
      <c r="D438" s="167"/>
      <c r="E438" s="243"/>
      <c r="F438" s="243"/>
      <c r="G438" s="243"/>
      <c r="H438" s="163"/>
      <c r="I438" s="182"/>
      <c r="J438" s="182"/>
    </row>
    <row r="439" spans="1:10" ht="23.25">
      <c r="A439" s="161"/>
      <c r="B439" s="163"/>
      <c r="C439" s="167"/>
      <c r="D439" s="167"/>
      <c r="E439" s="243"/>
      <c r="F439" s="243"/>
      <c r="G439" s="243"/>
      <c r="H439" s="163"/>
      <c r="I439" s="182"/>
      <c r="J439" s="182"/>
    </row>
    <row r="440" spans="1:10" ht="23.25">
      <c r="A440" s="161"/>
      <c r="B440" s="163"/>
      <c r="C440" s="167"/>
      <c r="D440" s="167"/>
      <c r="E440" s="243"/>
      <c r="F440" s="243"/>
      <c r="G440" s="243"/>
      <c r="H440" s="163"/>
      <c r="I440" s="182"/>
      <c r="J440" s="182"/>
    </row>
    <row r="441" spans="1:10" ht="23.25">
      <c r="A441" s="161"/>
      <c r="B441" s="163"/>
      <c r="C441" s="167"/>
      <c r="D441" s="167"/>
      <c r="E441" s="243"/>
      <c r="F441" s="243"/>
      <c r="G441" s="243"/>
      <c r="H441" s="163"/>
      <c r="I441" s="182"/>
      <c r="J441" s="182"/>
    </row>
    <row r="442" spans="1:10" ht="23.25">
      <c r="A442" s="161"/>
      <c r="B442" s="163"/>
      <c r="C442" s="167"/>
      <c r="D442" s="167"/>
      <c r="E442" s="243"/>
      <c r="F442" s="243"/>
      <c r="G442" s="243"/>
      <c r="H442" s="163"/>
      <c r="I442" s="182"/>
      <c r="J442" s="182"/>
    </row>
    <row r="443" spans="1:10" ht="23.25">
      <c r="A443" s="161"/>
      <c r="B443" s="163"/>
      <c r="C443" s="167"/>
      <c r="D443" s="167"/>
      <c r="E443" s="243"/>
      <c r="F443" s="243"/>
      <c r="G443" s="243"/>
      <c r="H443" s="163"/>
      <c r="I443" s="182"/>
      <c r="J443" s="182"/>
    </row>
    <row r="444" spans="1:10" ht="23.25">
      <c r="A444" s="161"/>
      <c r="B444" s="163"/>
      <c r="C444" s="167"/>
      <c r="D444" s="167"/>
      <c r="E444" s="243"/>
      <c r="F444" s="243"/>
      <c r="G444" s="243"/>
      <c r="H444" s="163"/>
      <c r="I444" s="182"/>
      <c r="J444" s="182"/>
    </row>
    <row r="445" spans="1:10" ht="23.25">
      <c r="A445" s="161"/>
      <c r="B445" s="163"/>
      <c r="C445" s="167"/>
      <c r="D445" s="167"/>
      <c r="E445" s="243"/>
      <c r="F445" s="243"/>
      <c r="G445" s="243"/>
      <c r="H445" s="163"/>
      <c r="I445" s="182"/>
      <c r="J445" s="182"/>
    </row>
    <row r="446" spans="1:10" ht="23.25">
      <c r="A446" s="161"/>
      <c r="B446" s="163"/>
      <c r="C446" s="167"/>
      <c r="D446" s="167"/>
      <c r="E446" s="243"/>
      <c r="F446" s="243"/>
      <c r="G446" s="243"/>
      <c r="H446" s="163"/>
      <c r="I446" s="182"/>
      <c r="J446" s="182"/>
    </row>
    <row r="447" spans="1:10" ht="23.25">
      <c r="A447" s="161"/>
      <c r="B447" s="163"/>
      <c r="C447" s="167"/>
      <c r="D447" s="167"/>
      <c r="E447" s="243"/>
      <c r="F447" s="243"/>
      <c r="G447" s="243"/>
      <c r="H447" s="163"/>
      <c r="I447" s="182"/>
      <c r="J447" s="182"/>
    </row>
    <row r="448" spans="1:10" ht="23.25">
      <c r="A448" s="161"/>
      <c r="B448" s="163"/>
      <c r="C448" s="167"/>
      <c r="D448" s="167"/>
      <c r="E448" s="243"/>
      <c r="F448" s="243"/>
      <c r="G448" s="243"/>
      <c r="H448" s="163"/>
      <c r="I448" s="182"/>
      <c r="J448" s="182"/>
    </row>
    <row r="449" spans="1:10" ht="23.25">
      <c r="A449" s="161"/>
      <c r="B449" s="163"/>
      <c r="C449" s="167"/>
      <c r="D449" s="167"/>
      <c r="E449" s="243"/>
      <c r="F449" s="243"/>
      <c r="G449" s="243"/>
      <c r="H449" s="163"/>
      <c r="I449" s="182"/>
      <c r="J449" s="182"/>
    </row>
    <row r="450" spans="1:10" ht="23.25">
      <c r="A450" s="161"/>
      <c r="B450" s="163"/>
      <c r="C450" s="167"/>
      <c r="D450" s="167"/>
      <c r="E450" s="243"/>
      <c r="F450" s="243"/>
      <c r="G450" s="243"/>
      <c r="H450" s="163"/>
      <c r="I450" s="182"/>
      <c r="J450" s="182"/>
    </row>
    <row r="451" spans="1:10" ht="23.25">
      <c r="A451" s="161"/>
      <c r="B451" s="163"/>
      <c r="C451" s="167"/>
      <c r="D451" s="167"/>
      <c r="E451" s="243"/>
      <c r="F451" s="243"/>
      <c r="G451" s="243"/>
      <c r="H451" s="163"/>
      <c r="I451" s="182"/>
      <c r="J451" s="182"/>
    </row>
    <row r="452" spans="1:10" ht="23.25">
      <c r="A452" s="161"/>
      <c r="B452" s="163"/>
      <c r="C452" s="167"/>
      <c r="D452" s="167"/>
      <c r="E452" s="243"/>
      <c r="F452" s="243"/>
      <c r="G452" s="243"/>
      <c r="H452" s="163"/>
      <c r="I452" s="182"/>
      <c r="J452" s="182"/>
    </row>
    <row r="453" spans="1:10" ht="23.25">
      <c r="A453" s="161"/>
      <c r="B453" s="163"/>
      <c r="C453" s="167"/>
      <c r="D453" s="167"/>
      <c r="E453" s="243"/>
      <c r="F453" s="243"/>
      <c r="G453" s="243"/>
      <c r="H453" s="163"/>
      <c r="I453" s="182"/>
      <c r="J453" s="182"/>
    </row>
    <row r="454" spans="1:10" ht="23.25">
      <c r="A454" s="161"/>
      <c r="B454" s="163"/>
      <c r="C454" s="167"/>
      <c r="D454" s="167"/>
      <c r="E454" s="243"/>
      <c r="F454" s="243"/>
      <c r="G454" s="243"/>
      <c r="H454" s="163"/>
      <c r="I454" s="182"/>
      <c r="J454" s="182"/>
    </row>
    <row r="455" spans="1:10" ht="23.25">
      <c r="A455" s="161"/>
      <c r="B455" s="163"/>
      <c r="C455" s="167"/>
      <c r="D455" s="167"/>
      <c r="E455" s="243"/>
      <c r="F455" s="243"/>
      <c r="G455" s="243"/>
      <c r="H455" s="163"/>
      <c r="I455" s="182"/>
      <c r="J455" s="182"/>
    </row>
    <row r="456" spans="1:10" ht="23.25">
      <c r="A456" s="161"/>
      <c r="B456" s="163"/>
      <c r="C456" s="167"/>
      <c r="D456" s="167"/>
      <c r="E456" s="243"/>
      <c r="F456" s="243"/>
      <c r="G456" s="243"/>
      <c r="H456" s="163"/>
      <c r="I456" s="182"/>
      <c r="J456" s="182"/>
    </row>
    <row r="457" spans="1:10" ht="23.25">
      <c r="A457" s="161"/>
      <c r="B457" s="163"/>
      <c r="C457" s="167"/>
      <c r="D457" s="167"/>
      <c r="E457" s="243"/>
      <c r="F457" s="243"/>
      <c r="G457" s="243"/>
      <c r="H457" s="163"/>
      <c r="I457" s="182"/>
      <c r="J457" s="182"/>
    </row>
    <row r="458" spans="1:10" ht="23.25">
      <c r="A458" s="161"/>
      <c r="B458" s="163"/>
      <c r="C458" s="167"/>
      <c r="D458" s="167"/>
      <c r="E458" s="243"/>
      <c r="F458" s="243"/>
      <c r="G458" s="243"/>
      <c r="H458" s="163"/>
      <c r="I458" s="182"/>
      <c r="J458" s="182"/>
    </row>
    <row r="459" spans="1:10" ht="23.25">
      <c r="A459" s="161"/>
      <c r="B459" s="163"/>
      <c r="C459" s="167"/>
      <c r="D459" s="167"/>
      <c r="E459" s="243"/>
      <c r="F459" s="243"/>
      <c r="G459" s="243"/>
      <c r="H459" s="163"/>
      <c r="I459" s="182"/>
      <c r="J459" s="182"/>
    </row>
    <row r="460" spans="1:10" ht="23.25">
      <c r="A460" s="161"/>
      <c r="B460" s="163"/>
      <c r="C460" s="167"/>
      <c r="D460" s="167"/>
      <c r="E460" s="243"/>
      <c r="F460" s="243"/>
      <c r="G460" s="243"/>
      <c r="H460" s="163"/>
      <c r="I460" s="182"/>
      <c r="J460" s="182"/>
    </row>
    <row r="461" spans="1:10" ht="23.25">
      <c r="A461" s="161"/>
      <c r="B461" s="163"/>
      <c r="C461" s="167"/>
      <c r="D461" s="167"/>
      <c r="E461" s="243"/>
      <c r="F461" s="243"/>
      <c r="G461" s="243"/>
      <c r="H461" s="163"/>
      <c r="I461" s="182"/>
      <c r="J461" s="182"/>
    </row>
    <row r="462" spans="1:10" ht="23.25">
      <c r="A462" s="161"/>
      <c r="B462" s="163"/>
      <c r="C462" s="167"/>
      <c r="D462" s="167"/>
      <c r="E462" s="243"/>
      <c r="F462" s="243"/>
      <c r="G462" s="243"/>
      <c r="H462" s="163"/>
      <c r="I462" s="182"/>
      <c r="J462" s="182"/>
    </row>
    <row r="463" spans="1:10" ht="23.25">
      <c r="A463" s="161"/>
      <c r="B463" s="163"/>
      <c r="C463" s="167"/>
      <c r="D463" s="167"/>
      <c r="E463" s="243"/>
      <c r="F463" s="243"/>
      <c r="G463" s="243"/>
      <c r="H463" s="163"/>
      <c r="I463" s="182"/>
      <c r="J463" s="182"/>
    </row>
    <row r="464" spans="1:10" ht="23.25">
      <c r="A464" s="161"/>
      <c r="B464" s="163"/>
      <c r="C464" s="167"/>
      <c r="D464" s="167"/>
      <c r="E464" s="243"/>
      <c r="F464" s="243"/>
      <c r="G464" s="243"/>
      <c r="H464" s="163"/>
      <c r="I464" s="182"/>
      <c r="J464" s="182"/>
    </row>
    <row r="465" spans="1:10" ht="23.25">
      <c r="A465" s="161"/>
      <c r="B465" s="163"/>
      <c r="C465" s="167"/>
      <c r="D465" s="167"/>
      <c r="E465" s="243"/>
      <c r="F465" s="243"/>
      <c r="G465" s="243"/>
      <c r="H465" s="163"/>
      <c r="I465" s="182"/>
      <c r="J465" s="182"/>
    </row>
    <row r="466" spans="1:10" ht="23.25">
      <c r="A466" s="161"/>
      <c r="B466" s="163"/>
      <c r="C466" s="167"/>
      <c r="D466" s="167"/>
      <c r="E466" s="243"/>
      <c r="F466" s="243"/>
      <c r="G466" s="243"/>
      <c r="H466" s="163"/>
      <c r="I466" s="182"/>
      <c r="J466" s="182"/>
    </row>
    <row r="467" spans="1:10" ht="23.25">
      <c r="A467" s="161"/>
      <c r="B467" s="163"/>
      <c r="C467" s="167"/>
      <c r="D467" s="167"/>
      <c r="E467" s="243"/>
      <c r="F467" s="243"/>
      <c r="G467" s="243"/>
      <c r="H467" s="163"/>
      <c r="I467" s="182"/>
      <c r="J467" s="182"/>
    </row>
    <row r="468" spans="1:10" ht="23.25">
      <c r="A468" s="161"/>
      <c r="B468" s="163"/>
      <c r="C468" s="167"/>
      <c r="D468" s="167"/>
      <c r="E468" s="243"/>
      <c r="F468" s="243"/>
      <c r="G468" s="243"/>
      <c r="H468" s="163"/>
      <c r="I468" s="182"/>
      <c r="J468" s="182"/>
    </row>
    <row r="469" spans="1:10" ht="23.25">
      <c r="A469" s="161"/>
      <c r="B469" s="163"/>
      <c r="C469" s="167"/>
      <c r="D469" s="167"/>
      <c r="E469" s="243"/>
      <c r="F469" s="243"/>
      <c r="G469" s="243"/>
      <c r="H469" s="163"/>
      <c r="I469" s="182"/>
      <c r="J469" s="182"/>
    </row>
    <row r="470" spans="1:10" ht="23.25">
      <c r="A470" s="161"/>
      <c r="B470" s="163"/>
      <c r="C470" s="167"/>
      <c r="D470" s="167"/>
      <c r="E470" s="243"/>
      <c r="F470" s="243"/>
      <c r="G470" s="243"/>
      <c r="H470" s="163"/>
      <c r="I470" s="182"/>
      <c r="J470" s="182"/>
    </row>
    <row r="471" spans="1:10" ht="23.25">
      <c r="A471" s="161"/>
      <c r="B471" s="163"/>
      <c r="C471" s="167"/>
      <c r="D471" s="167"/>
      <c r="E471" s="243"/>
      <c r="F471" s="243"/>
      <c r="G471" s="243"/>
      <c r="H471" s="163"/>
      <c r="I471" s="182"/>
      <c r="J471" s="182"/>
    </row>
    <row r="472" spans="1:10" ht="23.25">
      <c r="A472" s="161"/>
      <c r="B472" s="163"/>
      <c r="C472" s="167"/>
      <c r="D472" s="167"/>
      <c r="E472" s="243"/>
      <c r="F472" s="243"/>
      <c r="G472" s="243"/>
      <c r="H472" s="163"/>
      <c r="I472" s="182"/>
      <c r="J472" s="182"/>
    </row>
    <row r="473" spans="1:10" ht="23.25">
      <c r="A473" s="161"/>
      <c r="B473" s="163"/>
      <c r="C473" s="167"/>
      <c r="D473" s="167"/>
      <c r="E473" s="243"/>
      <c r="F473" s="243"/>
      <c r="G473" s="243"/>
      <c r="H473" s="163"/>
      <c r="I473" s="182"/>
      <c r="J473" s="182"/>
    </row>
    <row r="474" spans="1:10" ht="23.25">
      <c r="A474" s="161"/>
      <c r="B474" s="163"/>
      <c r="C474" s="167"/>
      <c r="D474" s="167"/>
      <c r="E474" s="243"/>
      <c r="F474" s="243"/>
      <c r="G474" s="243"/>
      <c r="H474" s="163"/>
      <c r="I474" s="182"/>
      <c r="J474" s="182"/>
    </row>
    <row r="475" spans="1:10" ht="23.25">
      <c r="A475" s="161"/>
      <c r="B475" s="163"/>
      <c r="C475" s="167"/>
      <c r="D475" s="167"/>
      <c r="E475" s="243"/>
      <c r="F475" s="243"/>
      <c r="G475" s="243"/>
      <c r="H475" s="163"/>
      <c r="I475" s="182"/>
      <c r="J475" s="182"/>
    </row>
    <row r="476" spans="1:10" ht="23.25">
      <c r="A476" s="161"/>
      <c r="B476" s="163"/>
      <c r="C476" s="167"/>
      <c r="D476" s="167"/>
      <c r="E476" s="243"/>
      <c r="F476" s="243"/>
      <c r="G476" s="243"/>
      <c r="H476" s="163"/>
      <c r="I476" s="182"/>
      <c r="J476" s="182"/>
    </row>
    <row r="477" spans="1:10" ht="23.25">
      <c r="A477" s="161"/>
      <c r="B477" s="163"/>
      <c r="C477" s="167"/>
      <c r="D477" s="167"/>
      <c r="E477" s="243"/>
      <c r="F477" s="243"/>
      <c r="G477" s="243"/>
      <c r="H477" s="163"/>
      <c r="I477" s="182"/>
      <c r="J477" s="182"/>
    </row>
    <row r="478" spans="1:10" ht="23.25">
      <c r="A478" s="161"/>
      <c r="B478" s="163"/>
      <c r="C478" s="167"/>
      <c r="D478" s="167"/>
      <c r="E478" s="243"/>
      <c r="F478" s="243"/>
      <c r="G478" s="243"/>
      <c r="H478" s="163"/>
      <c r="I478" s="182"/>
      <c r="J478" s="182"/>
    </row>
    <row r="479" spans="1:10" ht="23.25">
      <c r="A479" s="161"/>
      <c r="B479" s="163"/>
      <c r="C479" s="167"/>
      <c r="D479" s="167"/>
      <c r="E479" s="243"/>
      <c r="F479" s="243"/>
      <c r="G479" s="243"/>
      <c r="H479" s="163"/>
      <c r="I479" s="182"/>
      <c r="J479" s="182"/>
    </row>
    <row r="480" spans="1:10" ht="23.25">
      <c r="A480" s="161"/>
      <c r="B480" s="163"/>
      <c r="C480" s="167"/>
      <c r="D480" s="167"/>
      <c r="E480" s="243"/>
      <c r="F480" s="243"/>
      <c r="G480" s="243"/>
      <c r="H480" s="163"/>
      <c r="I480" s="182"/>
      <c r="J480" s="182"/>
    </row>
    <row r="481" spans="1:10" ht="23.25">
      <c r="A481" s="161"/>
      <c r="B481" s="163"/>
      <c r="C481" s="167"/>
      <c r="D481" s="167"/>
      <c r="E481" s="243"/>
      <c r="F481" s="243"/>
      <c r="G481" s="243"/>
      <c r="H481" s="163"/>
      <c r="I481" s="182"/>
      <c r="J481" s="182"/>
    </row>
    <row r="482" spans="1:10" ht="23.25">
      <c r="A482" s="161"/>
      <c r="B482" s="163"/>
      <c r="C482" s="167"/>
      <c r="D482" s="167"/>
      <c r="E482" s="243"/>
      <c r="F482" s="243"/>
      <c r="G482" s="243"/>
      <c r="H482" s="163"/>
      <c r="I482" s="182"/>
      <c r="J482" s="182"/>
    </row>
    <row r="483" spans="1:10" ht="23.25">
      <c r="A483" s="161"/>
      <c r="B483" s="163"/>
      <c r="C483" s="167"/>
      <c r="D483" s="167"/>
      <c r="E483" s="243"/>
      <c r="F483" s="243"/>
      <c r="G483" s="243"/>
      <c r="H483" s="163"/>
      <c r="I483" s="182"/>
      <c r="J483" s="182"/>
    </row>
    <row r="484" spans="1:10" ht="23.25">
      <c r="A484" s="161"/>
      <c r="B484" s="163"/>
      <c r="C484" s="167"/>
      <c r="D484" s="167"/>
      <c r="E484" s="243"/>
      <c r="F484" s="243"/>
      <c r="G484" s="243"/>
      <c r="H484" s="163"/>
      <c r="I484" s="182"/>
      <c r="J484" s="182"/>
    </row>
    <row r="485" spans="1:10" ht="23.25">
      <c r="A485" s="161"/>
      <c r="B485" s="163"/>
      <c r="C485" s="167"/>
      <c r="D485" s="167"/>
      <c r="E485" s="243"/>
      <c r="F485" s="243"/>
      <c r="G485" s="243"/>
      <c r="H485" s="163"/>
      <c r="I485" s="182"/>
      <c r="J485" s="182"/>
    </row>
    <row r="486" spans="1:10" ht="23.25">
      <c r="A486" s="161"/>
      <c r="B486" s="163"/>
      <c r="C486" s="167"/>
      <c r="D486" s="167"/>
      <c r="E486" s="243"/>
      <c r="F486" s="243"/>
      <c r="G486" s="243"/>
      <c r="H486" s="163"/>
      <c r="I486" s="182"/>
      <c r="J486" s="182"/>
    </row>
    <row r="487" spans="1:10" ht="23.25">
      <c r="A487" s="161"/>
      <c r="B487" s="163"/>
      <c r="C487" s="167"/>
      <c r="D487" s="167"/>
      <c r="E487" s="243"/>
      <c r="F487" s="243"/>
      <c r="G487" s="243"/>
      <c r="H487" s="163"/>
      <c r="I487" s="182"/>
      <c r="J487" s="182"/>
    </row>
    <row r="488" spans="1:10" ht="23.25">
      <c r="A488" s="161"/>
      <c r="B488" s="163"/>
      <c r="C488" s="167"/>
      <c r="D488" s="167"/>
      <c r="E488" s="243"/>
      <c r="F488" s="243"/>
      <c r="G488" s="243"/>
      <c r="H488" s="163"/>
      <c r="I488" s="182"/>
      <c r="J488" s="182"/>
    </row>
    <row r="489" spans="1:10" ht="23.25">
      <c r="A489" s="161"/>
      <c r="B489" s="163"/>
      <c r="C489" s="167"/>
      <c r="D489" s="167"/>
      <c r="E489" s="243"/>
      <c r="F489" s="243"/>
      <c r="G489" s="243"/>
      <c r="H489" s="163"/>
      <c r="I489" s="182"/>
      <c r="J489" s="182"/>
    </row>
    <row r="490" spans="1:10" ht="23.25">
      <c r="A490" s="161"/>
      <c r="B490" s="163"/>
      <c r="C490" s="167"/>
      <c r="D490" s="167"/>
      <c r="E490" s="243"/>
      <c r="F490" s="243"/>
      <c r="G490" s="243"/>
      <c r="H490" s="163"/>
      <c r="I490" s="182"/>
      <c r="J490" s="182"/>
    </row>
    <row r="491" spans="1:10" ht="23.25">
      <c r="A491" s="161"/>
      <c r="B491" s="163"/>
      <c r="C491" s="167"/>
      <c r="D491" s="167"/>
      <c r="E491" s="243"/>
      <c r="F491" s="243"/>
      <c r="G491" s="243"/>
      <c r="H491" s="163"/>
      <c r="I491" s="182"/>
      <c r="J491" s="182"/>
    </row>
    <row r="492" spans="1:10" ht="23.25">
      <c r="A492" s="161"/>
      <c r="B492" s="163"/>
      <c r="C492" s="167"/>
      <c r="D492" s="167"/>
      <c r="E492" s="243"/>
      <c r="F492" s="243"/>
      <c r="G492" s="243"/>
      <c r="H492" s="163"/>
      <c r="I492" s="182"/>
      <c r="J492" s="182"/>
    </row>
    <row r="493" spans="1:10" ht="23.25">
      <c r="A493" s="161"/>
      <c r="B493" s="163"/>
      <c r="C493" s="167"/>
      <c r="D493" s="167"/>
      <c r="E493" s="243"/>
      <c r="F493" s="243"/>
      <c r="G493" s="243"/>
      <c r="H493" s="163"/>
      <c r="I493" s="182"/>
      <c r="J493" s="182"/>
    </row>
    <row r="494" spans="1:10" ht="23.25">
      <c r="A494" s="161"/>
      <c r="B494" s="163"/>
      <c r="C494" s="167"/>
      <c r="D494" s="167"/>
      <c r="E494" s="243"/>
      <c r="F494" s="243"/>
      <c r="G494" s="243"/>
      <c r="H494" s="163"/>
      <c r="I494" s="182"/>
      <c r="J494" s="182"/>
    </row>
    <row r="495" spans="1:10" ht="23.25">
      <c r="A495" s="161"/>
      <c r="B495" s="163"/>
      <c r="C495" s="167"/>
      <c r="D495" s="167"/>
      <c r="E495" s="243"/>
      <c r="F495" s="243"/>
      <c r="G495" s="243"/>
      <c r="H495" s="163"/>
      <c r="I495" s="182"/>
      <c r="J495" s="182"/>
    </row>
    <row r="496" spans="1:10" ht="23.25">
      <c r="A496" s="161"/>
      <c r="B496" s="163"/>
      <c r="C496" s="167"/>
      <c r="D496" s="167"/>
      <c r="E496" s="243"/>
      <c r="F496" s="243"/>
      <c r="G496" s="243"/>
      <c r="H496" s="163"/>
      <c r="I496" s="182"/>
      <c r="J496" s="182"/>
    </row>
    <row r="497" spans="1:10" ht="23.25">
      <c r="A497" s="161"/>
      <c r="B497" s="163"/>
      <c r="C497" s="167"/>
      <c r="D497" s="167"/>
      <c r="E497" s="243"/>
      <c r="F497" s="243"/>
      <c r="G497" s="243"/>
      <c r="H497" s="163"/>
      <c r="I497" s="182"/>
      <c r="J497" s="182"/>
    </row>
    <row r="498" spans="1:10" ht="23.25">
      <c r="A498" s="161"/>
      <c r="B498" s="163"/>
      <c r="C498" s="167"/>
      <c r="D498" s="167"/>
      <c r="E498" s="243"/>
      <c r="F498" s="243"/>
      <c r="G498" s="243"/>
      <c r="H498" s="163"/>
      <c r="I498" s="182"/>
      <c r="J498" s="182"/>
    </row>
    <row r="499" spans="1:10" ht="23.25">
      <c r="A499" s="161"/>
      <c r="B499" s="163"/>
      <c r="C499" s="167"/>
      <c r="D499" s="167"/>
      <c r="E499" s="243"/>
      <c r="F499" s="243"/>
      <c r="G499" s="243"/>
      <c r="H499" s="163"/>
      <c r="I499" s="182"/>
      <c r="J499" s="182"/>
    </row>
    <row r="500" spans="1:10" ht="23.25">
      <c r="A500" s="161"/>
      <c r="B500" s="163"/>
      <c r="C500" s="167"/>
      <c r="D500" s="167"/>
      <c r="E500" s="243"/>
      <c r="F500" s="243"/>
      <c r="G500" s="243"/>
      <c r="H500" s="163"/>
      <c r="I500" s="182"/>
      <c r="J500" s="182"/>
    </row>
    <row r="501" spans="1:10" ht="23.25">
      <c r="A501" s="161"/>
      <c r="B501" s="163"/>
      <c r="C501" s="167"/>
      <c r="D501" s="167"/>
      <c r="E501" s="243"/>
      <c r="F501" s="243"/>
      <c r="G501" s="243"/>
      <c r="H501" s="163"/>
      <c r="I501" s="182"/>
      <c r="J501" s="182"/>
    </row>
    <row r="502" spans="1:10" ht="23.25">
      <c r="A502" s="161"/>
      <c r="B502" s="163"/>
      <c r="C502" s="167"/>
      <c r="D502" s="167"/>
      <c r="E502" s="243"/>
      <c r="F502" s="243"/>
      <c r="G502" s="243"/>
      <c r="H502" s="163"/>
      <c r="I502" s="182"/>
      <c r="J502" s="182"/>
    </row>
    <row r="503" spans="1:10" ht="23.25">
      <c r="A503" s="161"/>
      <c r="B503" s="163"/>
      <c r="C503" s="167"/>
      <c r="D503" s="167"/>
      <c r="E503" s="243"/>
      <c r="F503" s="243"/>
      <c r="G503" s="243"/>
      <c r="H503" s="163"/>
      <c r="I503" s="182"/>
      <c r="J503" s="182"/>
    </row>
    <row r="504" spans="1:10" ht="23.25">
      <c r="A504" s="161"/>
      <c r="B504" s="163"/>
      <c r="C504" s="167"/>
      <c r="D504" s="167"/>
      <c r="E504" s="243"/>
      <c r="F504" s="243"/>
      <c r="G504" s="243"/>
      <c r="H504" s="163"/>
      <c r="I504" s="182"/>
      <c r="J504" s="182"/>
    </row>
    <row r="505" spans="1:10" ht="23.25">
      <c r="A505" s="161"/>
      <c r="B505" s="163"/>
      <c r="C505" s="167"/>
      <c r="D505" s="167"/>
      <c r="E505" s="243"/>
      <c r="F505" s="243"/>
      <c r="G505" s="243"/>
      <c r="H505" s="163"/>
      <c r="I505" s="182"/>
      <c r="J505" s="182"/>
    </row>
    <row r="506" spans="1:10" ht="23.25">
      <c r="A506" s="161"/>
      <c r="B506" s="163"/>
      <c r="C506" s="167"/>
      <c r="D506" s="167"/>
      <c r="E506" s="243"/>
      <c r="F506" s="243"/>
      <c r="G506" s="243"/>
      <c r="H506" s="163"/>
      <c r="I506" s="182"/>
      <c r="J506" s="182"/>
    </row>
    <row r="507" spans="1:10" ht="23.25">
      <c r="A507" s="161"/>
      <c r="B507" s="163"/>
      <c r="C507" s="167"/>
      <c r="D507" s="167"/>
      <c r="E507" s="243"/>
      <c r="F507" s="243"/>
      <c r="G507" s="243"/>
      <c r="H507" s="163"/>
      <c r="I507" s="182"/>
      <c r="J507" s="182"/>
    </row>
    <row r="508" spans="1:10" ht="23.25">
      <c r="A508" s="161"/>
      <c r="B508" s="163"/>
      <c r="C508" s="167"/>
      <c r="D508" s="167"/>
      <c r="E508" s="243"/>
      <c r="F508" s="243"/>
      <c r="G508" s="243"/>
      <c r="H508" s="163"/>
      <c r="I508" s="182"/>
      <c r="J508" s="182"/>
    </row>
    <row r="509" spans="1:10" ht="23.25">
      <c r="A509" s="161"/>
      <c r="B509" s="163"/>
      <c r="C509" s="167"/>
      <c r="D509" s="167"/>
      <c r="E509" s="243"/>
      <c r="F509" s="243"/>
      <c r="G509" s="243"/>
      <c r="H509" s="163"/>
      <c r="I509" s="182"/>
      <c r="J509" s="182"/>
    </row>
    <row r="510" spans="1:10" ht="23.25">
      <c r="A510" s="161"/>
      <c r="B510" s="163"/>
      <c r="C510" s="167"/>
      <c r="D510" s="167"/>
      <c r="E510" s="243"/>
      <c r="F510" s="243"/>
      <c r="G510" s="243"/>
      <c r="H510" s="163"/>
      <c r="I510" s="182"/>
      <c r="J510" s="182"/>
    </row>
    <row r="511" spans="1:10" ht="23.25">
      <c r="A511" s="161"/>
      <c r="B511" s="163"/>
      <c r="C511" s="167"/>
      <c r="D511" s="167"/>
      <c r="E511" s="243"/>
      <c r="F511" s="243"/>
      <c r="G511" s="243"/>
      <c r="H511" s="163"/>
      <c r="I511" s="182"/>
      <c r="J511" s="182"/>
    </row>
    <row r="512" spans="1:10" ht="23.25">
      <c r="A512" s="161"/>
      <c r="B512" s="163"/>
      <c r="C512" s="167"/>
      <c r="D512" s="167"/>
      <c r="E512" s="243"/>
      <c r="F512" s="243"/>
      <c r="G512" s="243"/>
      <c r="H512" s="163"/>
      <c r="I512" s="182"/>
      <c r="J512" s="182"/>
    </row>
    <row r="513" spans="1:10" ht="23.25">
      <c r="A513" s="161"/>
      <c r="B513" s="163"/>
      <c r="C513" s="167"/>
      <c r="D513" s="167"/>
      <c r="E513" s="243"/>
      <c r="F513" s="243"/>
      <c r="G513" s="243"/>
      <c r="H513" s="163"/>
      <c r="I513" s="182"/>
      <c r="J513" s="182"/>
    </row>
    <row r="514" spans="1:10" ht="23.25">
      <c r="A514" s="161"/>
      <c r="B514" s="163"/>
      <c r="C514" s="167"/>
      <c r="D514" s="167"/>
      <c r="E514" s="243"/>
      <c r="F514" s="243"/>
      <c r="G514" s="243"/>
      <c r="H514" s="163"/>
      <c r="I514" s="182"/>
      <c r="J514" s="182"/>
    </row>
    <row r="515" spans="1:10" ht="23.25">
      <c r="A515" s="161"/>
      <c r="B515" s="163"/>
      <c r="C515" s="167"/>
      <c r="D515" s="167"/>
      <c r="E515" s="243"/>
      <c r="F515" s="243"/>
      <c r="G515" s="243"/>
      <c r="H515" s="163"/>
      <c r="I515" s="182"/>
      <c r="J515" s="182"/>
    </row>
    <row r="516" spans="1:10" ht="23.25">
      <c r="A516" s="161"/>
      <c r="B516" s="163"/>
      <c r="C516" s="167"/>
      <c r="D516" s="167"/>
      <c r="E516" s="243"/>
      <c r="F516" s="243"/>
      <c r="G516" s="243"/>
      <c r="H516" s="163"/>
      <c r="I516" s="182"/>
      <c r="J516" s="182"/>
    </row>
    <row r="517" spans="1:10" ht="23.25">
      <c r="A517" s="161"/>
      <c r="B517" s="163"/>
      <c r="C517" s="167"/>
      <c r="D517" s="167"/>
      <c r="E517" s="243"/>
      <c r="F517" s="243"/>
      <c r="G517" s="243"/>
      <c r="H517" s="163"/>
      <c r="I517" s="182"/>
      <c r="J517" s="182"/>
    </row>
    <row r="518" spans="1:10" ht="23.25">
      <c r="A518" s="161"/>
      <c r="B518" s="163"/>
      <c r="C518" s="167"/>
      <c r="D518" s="167"/>
      <c r="E518" s="243"/>
      <c r="F518" s="243"/>
      <c r="G518" s="243"/>
      <c r="H518" s="163"/>
      <c r="I518" s="182"/>
      <c r="J518" s="182"/>
    </row>
    <row r="519" spans="1:10" ht="23.25">
      <c r="A519" s="161"/>
      <c r="B519" s="163"/>
      <c r="C519" s="167"/>
      <c r="D519" s="167"/>
      <c r="E519" s="243"/>
      <c r="F519" s="243"/>
      <c r="G519" s="243"/>
      <c r="H519" s="163"/>
      <c r="I519" s="182"/>
      <c r="J519" s="182"/>
    </row>
    <row r="520" spans="1:10" ht="23.25">
      <c r="A520" s="161"/>
      <c r="B520" s="163"/>
      <c r="C520" s="167"/>
      <c r="D520" s="167"/>
      <c r="E520" s="243"/>
      <c r="F520" s="243"/>
      <c r="G520" s="243"/>
      <c r="H520" s="163"/>
      <c r="I520" s="182"/>
      <c r="J520" s="182"/>
    </row>
    <row r="521" spans="1:10" ht="23.25">
      <c r="A521" s="161"/>
      <c r="B521" s="163"/>
      <c r="C521" s="167"/>
      <c r="D521" s="167"/>
      <c r="E521" s="243"/>
      <c r="F521" s="243"/>
      <c r="G521" s="243"/>
      <c r="H521" s="163"/>
      <c r="I521" s="182"/>
      <c r="J521" s="182"/>
    </row>
    <row r="522" spans="1:10" ht="23.25">
      <c r="A522" s="161"/>
      <c r="B522" s="163"/>
      <c r="C522" s="167"/>
      <c r="D522" s="167"/>
      <c r="E522" s="243"/>
      <c r="F522" s="243"/>
      <c r="G522" s="243"/>
      <c r="H522" s="163"/>
      <c r="I522" s="182"/>
      <c r="J522" s="182"/>
    </row>
    <row r="523" spans="1:10" ht="23.25">
      <c r="A523" s="161"/>
      <c r="B523" s="163"/>
      <c r="C523" s="167"/>
      <c r="D523" s="167"/>
      <c r="E523" s="243"/>
      <c r="F523" s="243"/>
      <c r="G523" s="243"/>
      <c r="H523" s="163"/>
      <c r="I523" s="182"/>
      <c r="J523" s="182"/>
    </row>
    <row r="524" spans="1:10" ht="23.25">
      <c r="A524" s="161"/>
      <c r="B524" s="163"/>
      <c r="C524" s="167"/>
      <c r="D524" s="167"/>
      <c r="E524" s="243"/>
      <c r="F524" s="243"/>
      <c r="G524" s="243"/>
      <c r="H524" s="163"/>
      <c r="I524" s="182"/>
      <c r="J524" s="182"/>
    </row>
    <row r="525" spans="1:10" ht="23.25">
      <c r="A525" s="161"/>
      <c r="B525" s="163"/>
      <c r="C525" s="167"/>
      <c r="D525" s="167"/>
      <c r="E525" s="243"/>
      <c r="F525" s="243"/>
      <c r="G525" s="243"/>
      <c r="H525" s="163"/>
      <c r="I525" s="182"/>
      <c r="J525" s="18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841"/>
  <sheetViews>
    <sheetView zoomScale="75" zoomScaleNormal="75" zoomScalePageLayoutView="0" workbookViewId="0" topLeftCell="A495">
      <selection activeCell="D14" sqref="D14"/>
    </sheetView>
  </sheetViews>
  <sheetFormatPr defaultColWidth="9.140625" defaultRowHeight="23.25"/>
  <cols>
    <col min="1" max="1" width="10.421875" style="4" bestFit="1" customWidth="1"/>
    <col min="2" max="2" width="12.7109375" style="92" customWidth="1"/>
    <col min="3" max="7" width="12.7109375" style="3" customWidth="1"/>
    <col min="8" max="8" width="12.7109375" style="11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2" t="s">
        <v>203</v>
      </c>
      <c r="F3" s="101"/>
      <c r="G3" s="3" t="s">
        <v>1</v>
      </c>
    </row>
    <row r="4" spans="2:7" ht="24">
      <c r="B4" s="92" t="s">
        <v>172</v>
      </c>
      <c r="G4" s="3" t="s">
        <v>2</v>
      </c>
    </row>
    <row r="5" spans="2:7" ht="27.75" thickBot="1">
      <c r="B5" s="92" t="s">
        <v>204</v>
      </c>
      <c r="G5" s="3" t="s">
        <v>3</v>
      </c>
    </row>
    <row r="6" spans="2:13" ht="96">
      <c r="B6" s="137" t="s">
        <v>4</v>
      </c>
      <c r="C6" s="109" t="s">
        <v>5</v>
      </c>
      <c r="D6" s="184" t="s">
        <v>6</v>
      </c>
      <c r="E6" s="135"/>
      <c r="F6" s="7" t="s">
        <v>7</v>
      </c>
      <c r="G6" s="7" t="s">
        <v>8</v>
      </c>
      <c r="H6" s="118" t="s">
        <v>9</v>
      </c>
      <c r="I6" s="115"/>
      <c r="J6" s="115"/>
      <c r="K6" s="115"/>
      <c r="L6" s="9"/>
      <c r="M6" s="9"/>
    </row>
    <row r="7" spans="2:13" ht="72">
      <c r="B7" s="138"/>
      <c r="C7" s="110" t="s">
        <v>10</v>
      </c>
      <c r="D7" s="110" t="s">
        <v>11</v>
      </c>
      <c r="E7" s="110" t="s">
        <v>12</v>
      </c>
      <c r="F7" s="8" t="s">
        <v>13</v>
      </c>
      <c r="G7" s="110" t="s">
        <v>14</v>
      </c>
      <c r="H7" s="119"/>
      <c r="I7" s="67"/>
      <c r="J7" s="67"/>
      <c r="K7" s="67"/>
      <c r="L7" s="10"/>
      <c r="M7" s="10"/>
    </row>
    <row r="8" spans="2:13" ht="24">
      <c r="B8" s="139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120" t="s">
        <v>21</v>
      </c>
      <c r="I8" s="116"/>
      <c r="J8" s="116"/>
      <c r="K8" s="116"/>
      <c r="L8" s="11"/>
      <c r="M8" s="11"/>
    </row>
    <row r="9" spans="1:13" s="12" customFormat="1" ht="24">
      <c r="A9" s="62">
        <v>1</v>
      </c>
      <c r="B9" s="203">
        <v>36692</v>
      </c>
      <c r="C9" s="63">
        <v>0.8</v>
      </c>
      <c r="D9" s="63">
        <v>1.143</v>
      </c>
      <c r="E9" s="64">
        <f aca="true" t="shared" si="0" ref="E9:E30">D9*0.0864</f>
        <v>0.0987552</v>
      </c>
      <c r="F9" s="63">
        <f>+AVERAGE(I9:K9)</f>
        <v>76.90333333333334</v>
      </c>
      <c r="G9" s="65">
        <f aca="true" t="shared" si="1" ref="G9:G30">F9*E9</f>
        <v>7.594604064</v>
      </c>
      <c r="H9" s="121" t="s">
        <v>22</v>
      </c>
      <c r="I9" s="66">
        <v>72.2</v>
      </c>
      <c r="J9" s="66">
        <v>85.2</v>
      </c>
      <c r="K9" s="66">
        <v>73.31</v>
      </c>
      <c r="L9" s="13"/>
      <c r="M9" s="13"/>
    </row>
    <row r="10" spans="1:13" s="12" customFormat="1" ht="24">
      <c r="A10" s="62">
        <f aca="true" t="shared" si="2" ref="A10:A30">+A9+1</f>
        <v>2</v>
      </c>
      <c r="B10" s="203">
        <v>36705</v>
      </c>
      <c r="C10" s="63">
        <v>0.99</v>
      </c>
      <c r="D10" s="63">
        <v>3.441</v>
      </c>
      <c r="E10" s="64">
        <f t="shared" si="0"/>
        <v>0.2973024</v>
      </c>
      <c r="F10" s="63">
        <f aca="true" t="shared" si="3" ref="F10:F73">+AVERAGE(I10:K10)</f>
        <v>137.53333333333333</v>
      </c>
      <c r="G10" s="65">
        <f t="shared" si="1"/>
        <v>40.88899008</v>
      </c>
      <c r="H10" s="121" t="s">
        <v>23</v>
      </c>
      <c r="I10" s="66">
        <v>137.6</v>
      </c>
      <c r="J10" s="66">
        <v>122.2</v>
      </c>
      <c r="K10" s="66">
        <v>152.8</v>
      </c>
      <c r="L10" s="13"/>
      <c r="M10" s="13"/>
    </row>
    <row r="11" spans="1:13" s="12" customFormat="1" ht="24">
      <c r="A11" s="62">
        <f t="shared" si="2"/>
        <v>3</v>
      </c>
      <c r="B11" s="203">
        <v>36706</v>
      </c>
      <c r="C11" s="63">
        <v>0.88</v>
      </c>
      <c r="D11" s="63">
        <v>2.126</v>
      </c>
      <c r="E11" s="64">
        <f t="shared" si="0"/>
        <v>0.1836864</v>
      </c>
      <c r="F11" s="63">
        <f t="shared" si="3"/>
        <v>92.77333333333333</v>
      </c>
      <c r="G11" s="65">
        <f t="shared" si="1"/>
        <v>17.041199616</v>
      </c>
      <c r="H11" s="122" t="s">
        <v>24</v>
      </c>
      <c r="I11" s="66">
        <v>101.8</v>
      </c>
      <c r="J11" s="66">
        <v>95.99</v>
      </c>
      <c r="K11" s="66">
        <v>80.53</v>
      </c>
      <c r="L11" s="13"/>
      <c r="M11" s="13"/>
    </row>
    <row r="12" spans="1:13" s="12" customFormat="1" ht="24">
      <c r="A12" s="62">
        <f t="shared" si="2"/>
        <v>4</v>
      </c>
      <c r="B12" s="203">
        <v>36717</v>
      </c>
      <c r="C12" s="63">
        <v>1.05</v>
      </c>
      <c r="D12" s="63">
        <v>3.434</v>
      </c>
      <c r="E12" s="64">
        <f t="shared" si="0"/>
        <v>0.2966976</v>
      </c>
      <c r="F12" s="63">
        <f t="shared" si="3"/>
        <v>89.99000000000001</v>
      </c>
      <c r="G12" s="65">
        <f t="shared" si="1"/>
        <v>26.699817024</v>
      </c>
      <c r="H12" s="121" t="s">
        <v>25</v>
      </c>
      <c r="I12" s="66">
        <v>85.21</v>
      </c>
      <c r="J12" s="66">
        <v>90.14</v>
      </c>
      <c r="K12" s="66">
        <v>94.62</v>
      </c>
      <c r="L12" s="13"/>
      <c r="M12" s="13"/>
    </row>
    <row r="13" spans="1:13" s="12" customFormat="1" ht="24">
      <c r="A13" s="62">
        <f t="shared" si="2"/>
        <v>5</v>
      </c>
      <c r="B13" s="203">
        <v>36724</v>
      </c>
      <c r="C13" s="63">
        <v>1.15</v>
      </c>
      <c r="D13" s="63">
        <v>3.676</v>
      </c>
      <c r="E13" s="64">
        <f t="shared" si="0"/>
        <v>0.3176064</v>
      </c>
      <c r="F13" s="63">
        <f t="shared" si="3"/>
        <v>82.75</v>
      </c>
      <c r="G13" s="65">
        <f t="shared" si="1"/>
        <v>26.2819296</v>
      </c>
      <c r="H13" s="121" t="s">
        <v>26</v>
      </c>
      <c r="I13" s="66">
        <v>86.13</v>
      </c>
      <c r="J13" s="66">
        <v>78.65</v>
      </c>
      <c r="K13" s="66">
        <v>83.47</v>
      </c>
      <c r="L13" s="13"/>
      <c r="M13" s="13"/>
    </row>
    <row r="14" spans="1:13" s="12" customFormat="1" ht="24">
      <c r="A14" s="62">
        <f t="shared" si="2"/>
        <v>6</v>
      </c>
      <c r="B14" s="203">
        <v>36735</v>
      </c>
      <c r="C14" s="63">
        <v>1.66</v>
      </c>
      <c r="D14" s="63">
        <v>6.612</v>
      </c>
      <c r="E14" s="64">
        <f t="shared" si="0"/>
        <v>0.5712768</v>
      </c>
      <c r="F14" s="63">
        <f t="shared" si="3"/>
        <v>138.96666666666667</v>
      </c>
      <c r="G14" s="65">
        <f t="shared" si="1"/>
        <v>79.38843264</v>
      </c>
      <c r="H14" s="122" t="s">
        <v>27</v>
      </c>
      <c r="I14" s="66">
        <v>153.8</v>
      </c>
      <c r="J14" s="66">
        <v>131.5</v>
      </c>
      <c r="K14" s="66">
        <v>131.6</v>
      </c>
      <c r="L14" s="13"/>
      <c r="M14" s="13"/>
    </row>
    <row r="15" spans="1:13" s="12" customFormat="1" ht="24">
      <c r="A15" s="62">
        <f t="shared" si="2"/>
        <v>7</v>
      </c>
      <c r="B15" s="203">
        <v>36746</v>
      </c>
      <c r="C15" s="63">
        <v>2.355</v>
      </c>
      <c r="D15" s="63">
        <v>18.937</v>
      </c>
      <c r="E15" s="64">
        <f t="shared" si="0"/>
        <v>1.6361568000000002</v>
      </c>
      <c r="F15" s="63">
        <f t="shared" si="3"/>
        <v>212.53333333333333</v>
      </c>
      <c r="G15" s="65">
        <f t="shared" si="1"/>
        <v>347.73785856000006</v>
      </c>
      <c r="H15" s="121" t="s">
        <v>28</v>
      </c>
      <c r="I15" s="66">
        <v>252.8</v>
      </c>
      <c r="J15" s="66">
        <v>155.8</v>
      </c>
      <c r="K15" s="66">
        <v>229</v>
      </c>
      <c r="L15" s="13"/>
      <c r="M15" s="13"/>
    </row>
    <row r="16" spans="1:13" s="12" customFormat="1" ht="24">
      <c r="A16" s="62">
        <f t="shared" si="2"/>
        <v>8</v>
      </c>
      <c r="B16" s="203">
        <v>36755</v>
      </c>
      <c r="C16" s="63">
        <v>1.11</v>
      </c>
      <c r="D16" s="63">
        <v>3.342</v>
      </c>
      <c r="E16" s="64">
        <f t="shared" si="0"/>
        <v>0.2887488</v>
      </c>
      <c r="F16" s="63">
        <f t="shared" si="3"/>
        <v>190.5</v>
      </c>
      <c r="G16" s="65">
        <f t="shared" si="1"/>
        <v>55.00664640000001</v>
      </c>
      <c r="H16" s="121" t="s">
        <v>29</v>
      </c>
      <c r="I16" s="66">
        <v>122.4</v>
      </c>
      <c r="J16" s="66">
        <v>258.5</v>
      </c>
      <c r="K16" s="66">
        <v>190.6</v>
      </c>
      <c r="L16" s="13"/>
      <c r="M16" s="13"/>
    </row>
    <row r="17" spans="1:13" s="12" customFormat="1" ht="24">
      <c r="A17" s="62">
        <f t="shared" si="2"/>
        <v>9</v>
      </c>
      <c r="B17" s="203">
        <v>36768</v>
      </c>
      <c r="C17" s="63">
        <v>1.22</v>
      </c>
      <c r="D17" s="63">
        <v>4.435</v>
      </c>
      <c r="E17" s="64">
        <f t="shared" si="0"/>
        <v>0.38318399999999997</v>
      </c>
      <c r="F17" s="63">
        <f t="shared" si="3"/>
        <v>148.1</v>
      </c>
      <c r="G17" s="65">
        <f t="shared" si="1"/>
        <v>56.74955039999999</v>
      </c>
      <c r="H17" s="122" t="s">
        <v>30</v>
      </c>
      <c r="I17" s="66">
        <v>153.5</v>
      </c>
      <c r="J17" s="66">
        <v>152.2</v>
      </c>
      <c r="K17" s="66">
        <v>138.6</v>
      </c>
      <c r="L17" s="13"/>
      <c r="M17" s="13"/>
    </row>
    <row r="18" spans="1:13" s="12" customFormat="1" ht="24">
      <c r="A18" s="62">
        <f t="shared" si="2"/>
        <v>10</v>
      </c>
      <c r="B18" s="203">
        <v>36773</v>
      </c>
      <c r="C18" s="63">
        <v>2.3</v>
      </c>
      <c r="D18" s="63">
        <v>16.497</v>
      </c>
      <c r="E18" s="64">
        <f t="shared" si="0"/>
        <v>1.4253408</v>
      </c>
      <c r="F18" s="63">
        <f t="shared" si="3"/>
        <v>183.83333333333334</v>
      </c>
      <c r="G18" s="65">
        <f t="shared" si="1"/>
        <v>262.02515040000003</v>
      </c>
      <c r="H18" s="121" t="s">
        <v>31</v>
      </c>
      <c r="I18" s="66">
        <v>168.9</v>
      </c>
      <c r="J18" s="66">
        <v>195.6</v>
      </c>
      <c r="K18" s="66">
        <v>187</v>
      </c>
      <c r="L18" s="13"/>
      <c r="M18" s="13"/>
    </row>
    <row r="19" spans="1:13" s="12" customFormat="1" ht="24">
      <c r="A19" s="62">
        <f t="shared" si="2"/>
        <v>11</v>
      </c>
      <c r="B19" s="203">
        <v>36788</v>
      </c>
      <c r="C19" s="63">
        <v>1.16</v>
      </c>
      <c r="D19" s="63">
        <v>4.135</v>
      </c>
      <c r="E19" s="64">
        <f t="shared" si="0"/>
        <v>0.357264</v>
      </c>
      <c r="F19" s="63">
        <f t="shared" si="3"/>
        <v>96.24333333333334</v>
      </c>
      <c r="G19" s="65">
        <f t="shared" si="1"/>
        <v>34.38427824000001</v>
      </c>
      <c r="H19" s="121" t="s">
        <v>32</v>
      </c>
      <c r="I19" s="66">
        <v>107.3</v>
      </c>
      <c r="J19" s="66">
        <v>96</v>
      </c>
      <c r="K19" s="66">
        <v>85.43</v>
      </c>
      <c r="L19" s="13"/>
      <c r="M19" s="13"/>
    </row>
    <row r="20" spans="1:13" s="12" customFormat="1" ht="24">
      <c r="A20" s="62">
        <f t="shared" si="2"/>
        <v>12</v>
      </c>
      <c r="B20" s="203">
        <v>36798</v>
      </c>
      <c r="C20" s="63">
        <v>1.82</v>
      </c>
      <c r="D20" s="63">
        <v>11.088</v>
      </c>
      <c r="E20" s="64">
        <f t="shared" si="0"/>
        <v>0.9580031999999999</v>
      </c>
      <c r="F20" s="63">
        <f t="shared" si="3"/>
        <v>163.96666666666667</v>
      </c>
      <c r="G20" s="65">
        <f t="shared" si="1"/>
        <v>157.08059136</v>
      </c>
      <c r="H20" s="122" t="s">
        <v>33</v>
      </c>
      <c r="I20" s="66">
        <v>189.8</v>
      </c>
      <c r="J20" s="66">
        <v>116.1</v>
      </c>
      <c r="K20" s="66">
        <v>186</v>
      </c>
      <c r="L20" s="13"/>
      <c r="M20" s="13"/>
    </row>
    <row r="21" spans="1:13" s="12" customFormat="1" ht="24">
      <c r="A21" s="62">
        <f t="shared" si="2"/>
        <v>13</v>
      </c>
      <c r="B21" s="203">
        <v>36811</v>
      </c>
      <c r="C21" s="63">
        <v>1.17</v>
      </c>
      <c r="D21" s="63">
        <v>3.848</v>
      </c>
      <c r="E21" s="64">
        <f t="shared" si="0"/>
        <v>0.3324672</v>
      </c>
      <c r="F21" s="63">
        <f t="shared" si="3"/>
        <v>70.00333333333333</v>
      </c>
      <c r="G21" s="65">
        <f t="shared" si="1"/>
        <v>23.273812224</v>
      </c>
      <c r="H21" s="123" t="s">
        <v>34</v>
      </c>
      <c r="I21" s="66">
        <v>79.89</v>
      </c>
      <c r="J21" s="66">
        <v>66.07</v>
      </c>
      <c r="K21" s="66">
        <v>64.05</v>
      </c>
      <c r="L21" s="13"/>
      <c r="M21" s="13"/>
    </row>
    <row r="22" spans="1:13" s="12" customFormat="1" ht="24">
      <c r="A22" s="62">
        <f t="shared" si="2"/>
        <v>14</v>
      </c>
      <c r="B22" s="203">
        <v>36818</v>
      </c>
      <c r="C22" s="63">
        <v>0.97</v>
      </c>
      <c r="D22" s="63">
        <v>2.695</v>
      </c>
      <c r="E22" s="64">
        <f t="shared" si="0"/>
        <v>0.232848</v>
      </c>
      <c r="F22" s="63">
        <f t="shared" si="3"/>
        <v>70.92666666666666</v>
      </c>
      <c r="G22" s="65">
        <f t="shared" si="1"/>
        <v>16.51513248</v>
      </c>
      <c r="H22" s="121" t="s">
        <v>35</v>
      </c>
      <c r="I22" s="66">
        <v>74.24</v>
      </c>
      <c r="J22" s="66">
        <v>70.78</v>
      </c>
      <c r="K22" s="66">
        <v>67.76</v>
      </c>
      <c r="L22" s="13"/>
      <c r="M22" s="13"/>
    </row>
    <row r="23" spans="1:13" s="12" customFormat="1" ht="24">
      <c r="A23" s="62">
        <f t="shared" si="2"/>
        <v>15</v>
      </c>
      <c r="B23" s="203">
        <v>36826</v>
      </c>
      <c r="C23" s="63">
        <v>1.63</v>
      </c>
      <c r="D23" s="63">
        <v>7.283</v>
      </c>
      <c r="E23" s="64">
        <f t="shared" si="0"/>
        <v>0.6292512</v>
      </c>
      <c r="F23" s="63">
        <f t="shared" si="3"/>
        <v>94.59333333333332</v>
      </c>
      <c r="G23" s="65">
        <f t="shared" si="1"/>
        <v>59.52296851199999</v>
      </c>
      <c r="H23" s="122" t="s">
        <v>36</v>
      </c>
      <c r="I23" s="66">
        <v>97.36</v>
      </c>
      <c r="J23" s="66">
        <v>94.24</v>
      </c>
      <c r="K23" s="66">
        <v>92.18</v>
      </c>
      <c r="L23" s="13"/>
      <c r="M23" s="13"/>
    </row>
    <row r="24" spans="1:13" s="12" customFormat="1" ht="24">
      <c r="A24" s="62">
        <f t="shared" si="2"/>
        <v>16</v>
      </c>
      <c r="B24" s="203">
        <v>36838</v>
      </c>
      <c r="C24" s="63">
        <v>1.27</v>
      </c>
      <c r="D24" s="63">
        <v>3.324</v>
      </c>
      <c r="E24" s="64">
        <f t="shared" si="0"/>
        <v>0.2871936</v>
      </c>
      <c r="F24" s="63">
        <f t="shared" si="3"/>
        <v>85.29333333333334</v>
      </c>
      <c r="G24" s="65">
        <f t="shared" si="1"/>
        <v>24.495699456</v>
      </c>
      <c r="H24" s="121" t="s">
        <v>37</v>
      </c>
      <c r="I24" s="66">
        <v>96.09</v>
      </c>
      <c r="J24" s="66">
        <v>81.03</v>
      </c>
      <c r="K24" s="66">
        <v>78.76</v>
      </c>
      <c r="L24" s="13"/>
      <c r="M24" s="13"/>
    </row>
    <row r="25" spans="1:13" s="12" customFormat="1" ht="24">
      <c r="A25" s="62">
        <f t="shared" si="2"/>
        <v>17</v>
      </c>
      <c r="B25" s="203">
        <v>36844</v>
      </c>
      <c r="C25" s="63">
        <v>1.08</v>
      </c>
      <c r="D25" s="63">
        <v>3.031</v>
      </c>
      <c r="E25" s="64">
        <f t="shared" si="0"/>
        <v>0.2618784</v>
      </c>
      <c r="F25" s="63">
        <f t="shared" si="3"/>
        <v>90.67999999999999</v>
      </c>
      <c r="G25" s="65">
        <f t="shared" si="1"/>
        <v>23.747133312</v>
      </c>
      <c r="H25" s="121" t="s">
        <v>38</v>
      </c>
      <c r="I25" s="66">
        <v>88.56</v>
      </c>
      <c r="J25" s="66">
        <v>97.76</v>
      </c>
      <c r="K25" s="66">
        <v>85.72</v>
      </c>
      <c r="L25" s="13"/>
      <c r="M25" s="13"/>
    </row>
    <row r="26" spans="1:13" s="12" customFormat="1" ht="24">
      <c r="A26" s="62">
        <f t="shared" si="2"/>
        <v>18</v>
      </c>
      <c r="B26" s="203">
        <v>36859</v>
      </c>
      <c r="C26" s="63">
        <v>1.02</v>
      </c>
      <c r="D26" s="63">
        <v>2.787</v>
      </c>
      <c r="E26" s="64">
        <f t="shared" si="0"/>
        <v>0.2407968</v>
      </c>
      <c r="F26" s="63">
        <f t="shared" si="3"/>
        <v>55.163333333333334</v>
      </c>
      <c r="G26" s="65">
        <f t="shared" si="1"/>
        <v>13.283154144000001</v>
      </c>
      <c r="H26" s="122" t="s">
        <v>39</v>
      </c>
      <c r="I26" s="66">
        <v>63.64</v>
      </c>
      <c r="J26" s="66">
        <v>61.4</v>
      </c>
      <c r="K26" s="66">
        <v>40.45</v>
      </c>
      <c r="L26" s="13"/>
      <c r="M26" s="13"/>
    </row>
    <row r="27" spans="1:13" s="12" customFormat="1" ht="24">
      <c r="A27" s="62">
        <f t="shared" si="2"/>
        <v>19</v>
      </c>
      <c r="B27" s="203">
        <v>36888</v>
      </c>
      <c r="C27" s="63">
        <v>0.73</v>
      </c>
      <c r="D27" s="63">
        <v>0.631</v>
      </c>
      <c r="E27" s="64">
        <f t="shared" si="0"/>
        <v>0.0545184</v>
      </c>
      <c r="F27" s="63">
        <f t="shared" si="3"/>
        <v>26.55</v>
      </c>
      <c r="G27" s="65">
        <f t="shared" si="1"/>
        <v>1.4474635200000001</v>
      </c>
      <c r="H27" s="122" t="s">
        <v>40</v>
      </c>
      <c r="I27" s="66">
        <v>31.14</v>
      </c>
      <c r="J27" s="66">
        <v>21.39</v>
      </c>
      <c r="K27" s="66">
        <v>27.12</v>
      </c>
      <c r="L27" s="13"/>
      <c r="M27" s="13"/>
    </row>
    <row r="28" spans="1:13" s="12" customFormat="1" ht="24">
      <c r="A28" s="62">
        <f t="shared" si="2"/>
        <v>20</v>
      </c>
      <c r="B28" s="203">
        <v>36915</v>
      </c>
      <c r="C28" s="63">
        <v>0.72</v>
      </c>
      <c r="D28" s="63">
        <v>0.559</v>
      </c>
      <c r="E28" s="64">
        <f t="shared" si="0"/>
        <v>0.04829760000000001</v>
      </c>
      <c r="F28" s="63">
        <f t="shared" si="3"/>
        <v>35.51333333333333</v>
      </c>
      <c r="G28" s="65">
        <f t="shared" si="1"/>
        <v>1.715208768</v>
      </c>
      <c r="H28" s="122" t="s">
        <v>41</v>
      </c>
      <c r="I28" s="66">
        <v>35.27</v>
      </c>
      <c r="J28" s="66">
        <v>26.98</v>
      </c>
      <c r="K28" s="66">
        <v>44.29</v>
      </c>
      <c r="L28" s="13"/>
      <c r="M28" s="13"/>
    </row>
    <row r="29" spans="1:13" s="12" customFormat="1" ht="24">
      <c r="A29" s="62">
        <f t="shared" si="2"/>
        <v>21</v>
      </c>
      <c r="B29" s="203">
        <v>36944</v>
      </c>
      <c r="C29" s="63">
        <v>0.6</v>
      </c>
      <c r="D29" s="63">
        <v>0.121</v>
      </c>
      <c r="E29" s="64">
        <f t="shared" si="0"/>
        <v>0.0104544</v>
      </c>
      <c r="F29" s="63">
        <f t="shared" si="3"/>
        <v>20.453333333333333</v>
      </c>
      <c r="G29" s="65">
        <f t="shared" si="1"/>
        <v>0.213827328</v>
      </c>
      <c r="H29" s="122" t="s">
        <v>42</v>
      </c>
      <c r="I29" s="66">
        <v>18.99</v>
      </c>
      <c r="J29" s="66">
        <v>20.75</v>
      </c>
      <c r="K29" s="66">
        <v>21.62</v>
      </c>
      <c r="L29" s="13"/>
      <c r="M29" s="13"/>
    </row>
    <row r="30" spans="1:13" s="12" customFormat="1" ht="24.75" thickBot="1">
      <c r="A30" s="69">
        <f t="shared" si="2"/>
        <v>22</v>
      </c>
      <c r="B30" s="204">
        <v>36965</v>
      </c>
      <c r="C30" s="70">
        <v>1.34</v>
      </c>
      <c r="D30" s="70">
        <v>4.56</v>
      </c>
      <c r="E30" s="71">
        <f t="shared" si="0"/>
        <v>0.393984</v>
      </c>
      <c r="F30" s="70">
        <f t="shared" si="3"/>
        <v>163.96666666666667</v>
      </c>
      <c r="G30" s="72">
        <f t="shared" si="1"/>
        <v>64.6002432</v>
      </c>
      <c r="H30" s="124" t="s">
        <v>43</v>
      </c>
      <c r="I30" s="73">
        <v>179.2</v>
      </c>
      <c r="J30" s="73">
        <v>148</v>
      </c>
      <c r="K30" s="73">
        <v>164.7</v>
      </c>
      <c r="L30" s="78"/>
      <c r="M30" s="78"/>
    </row>
    <row r="31" spans="1:13" ht="24.75" thickTop="1">
      <c r="A31" s="15">
        <v>1</v>
      </c>
      <c r="B31" s="205">
        <v>36992</v>
      </c>
      <c r="C31" s="16">
        <v>0.66</v>
      </c>
      <c r="D31" s="16">
        <v>0.209</v>
      </c>
      <c r="E31" s="74">
        <f aca="true" t="shared" si="4" ref="E31:E76">D31*0.0864</f>
        <v>0.0180576</v>
      </c>
      <c r="F31" s="79">
        <f t="shared" si="3"/>
        <v>29.976666666666663</v>
      </c>
      <c r="G31" s="74">
        <f aca="true" t="shared" si="5" ref="G31:G76">F31*E31</f>
        <v>0.5413066559999999</v>
      </c>
      <c r="H31" s="125" t="s">
        <v>22</v>
      </c>
      <c r="I31" s="16">
        <v>32.22</v>
      </c>
      <c r="J31" s="16">
        <v>32.08</v>
      </c>
      <c r="K31" s="16">
        <v>25.63</v>
      </c>
      <c r="L31" s="77"/>
      <c r="M31" s="77"/>
    </row>
    <row r="32" spans="1:13" ht="24">
      <c r="A32" s="9">
        <f aca="true" t="shared" si="6" ref="A32:A98">+A31+1</f>
        <v>2</v>
      </c>
      <c r="B32" s="206">
        <v>37004</v>
      </c>
      <c r="C32" s="67">
        <v>0.6</v>
      </c>
      <c r="D32" s="67">
        <v>0.106</v>
      </c>
      <c r="E32" s="68">
        <f t="shared" si="4"/>
        <v>0.0091584</v>
      </c>
      <c r="F32" s="63">
        <f t="shared" si="3"/>
        <v>35.663333333333334</v>
      </c>
      <c r="G32" s="68">
        <f t="shared" si="5"/>
        <v>0.326619072</v>
      </c>
      <c r="H32" s="126" t="s">
        <v>23</v>
      </c>
      <c r="I32" s="67">
        <v>31.9</v>
      </c>
      <c r="J32" s="67">
        <v>32.34</v>
      </c>
      <c r="K32" s="67">
        <v>42.75</v>
      </c>
      <c r="L32" s="5"/>
      <c r="M32" s="5"/>
    </row>
    <row r="33" spans="1:13" ht="24">
      <c r="A33" s="9">
        <f t="shared" si="6"/>
        <v>3</v>
      </c>
      <c r="B33" s="206">
        <v>37007</v>
      </c>
      <c r="C33" s="67">
        <v>0.61</v>
      </c>
      <c r="D33" s="67">
        <v>0.095</v>
      </c>
      <c r="E33" s="68">
        <f t="shared" si="4"/>
        <v>0.008208</v>
      </c>
      <c r="F33" s="63">
        <f t="shared" si="3"/>
        <v>41.553333333333335</v>
      </c>
      <c r="G33" s="68">
        <f t="shared" si="5"/>
        <v>0.34106976</v>
      </c>
      <c r="H33" s="127" t="s">
        <v>24</v>
      </c>
      <c r="I33" s="67">
        <v>33.83</v>
      </c>
      <c r="J33" s="67">
        <v>44.88</v>
      </c>
      <c r="K33" s="67">
        <v>45.95</v>
      </c>
      <c r="L33" s="5"/>
      <c r="M33" s="5"/>
    </row>
    <row r="34" spans="1:13" ht="24">
      <c r="A34" s="9">
        <f t="shared" si="6"/>
        <v>4</v>
      </c>
      <c r="B34" s="206">
        <v>37020</v>
      </c>
      <c r="C34" s="67">
        <v>0.7</v>
      </c>
      <c r="D34" s="67">
        <v>0.546</v>
      </c>
      <c r="E34" s="68">
        <f t="shared" si="4"/>
        <v>0.047174400000000005</v>
      </c>
      <c r="F34" s="63">
        <f t="shared" si="3"/>
        <v>16.23</v>
      </c>
      <c r="G34" s="68">
        <f t="shared" si="5"/>
        <v>0.765640512</v>
      </c>
      <c r="H34" s="126" t="s">
        <v>25</v>
      </c>
      <c r="I34" s="67">
        <v>18.3</v>
      </c>
      <c r="J34" s="67">
        <v>16.31</v>
      </c>
      <c r="K34" s="67">
        <v>14.08</v>
      </c>
      <c r="L34" s="5"/>
      <c r="M34" s="5"/>
    </row>
    <row r="35" spans="1:13" ht="24">
      <c r="A35" s="9">
        <f t="shared" si="6"/>
        <v>5</v>
      </c>
      <c r="B35" s="206">
        <v>37032</v>
      </c>
      <c r="C35" s="67">
        <v>2.57</v>
      </c>
      <c r="D35" s="67">
        <v>19.583</v>
      </c>
      <c r="E35" s="68">
        <f t="shared" si="4"/>
        <v>1.6919712</v>
      </c>
      <c r="F35" s="63">
        <f t="shared" si="3"/>
        <v>346</v>
      </c>
      <c r="G35" s="68">
        <f t="shared" si="5"/>
        <v>585.4220352</v>
      </c>
      <c r="H35" s="126" t="s">
        <v>26</v>
      </c>
      <c r="I35" s="67">
        <v>362.3</v>
      </c>
      <c r="J35" s="67">
        <v>297.2</v>
      </c>
      <c r="K35" s="67">
        <v>378.5</v>
      </c>
      <c r="L35" s="5"/>
      <c r="M35" s="5"/>
    </row>
    <row r="36" spans="1:13" ht="24">
      <c r="A36" s="9">
        <f t="shared" si="6"/>
        <v>6</v>
      </c>
      <c r="B36" s="206">
        <v>37042</v>
      </c>
      <c r="C36" s="67">
        <v>1.195</v>
      </c>
      <c r="D36" s="67">
        <v>5.961</v>
      </c>
      <c r="E36" s="68">
        <f t="shared" si="4"/>
        <v>0.5150304</v>
      </c>
      <c r="F36" s="63">
        <f t="shared" si="3"/>
        <v>186.23333333333335</v>
      </c>
      <c r="G36" s="68">
        <f t="shared" si="5"/>
        <v>95.91582816</v>
      </c>
      <c r="H36" s="127" t="s">
        <v>27</v>
      </c>
      <c r="I36" s="67">
        <v>195.5</v>
      </c>
      <c r="J36" s="67">
        <v>165.4</v>
      </c>
      <c r="K36" s="67">
        <v>197.8</v>
      </c>
      <c r="L36" s="5"/>
      <c r="M36" s="5"/>
    </row>
    <row r="37" spans="1:13" ht="24">
      <c r="A37" s="9">
        <f t="shared" si="6"/>
        <v>7</v>
      </c>
      <c r="B37" s="206">
        <v>37049</v>
      </c>
      <c r="C37" s="67">
        <v>1.09</v>
      </c>
      <c r="D37" s="67">
        <v>3.342</v>
      </c>
      <c r="E37" s="68">
        <f t="shared" si="4"/>
        <v>0.2887488</v>
      </c>
      <c r="F37" s="63">
        <f t="shared" si="3"/>
        <v>50.73333333333333</v>
      </c>
      <c r="G37" s="68">
        <f t="shared" si="5"/>
        <v>14.649189119999999</v>
      </c>
      <c r="H37" s="126" t="s">
        <v>28</v>
      </c>
      <c r="I37" s="67">
        <v>43.04</v>
      </c>
      <c r="J37" s="67">
        <v>51.68</v>
      </c>
      <c r="K37" s="67">
        <v>57.48</v>
      </c>
      <c r="L37" s="5"/>
      <c r="M37" s="5"/>
    </row>
    <row r="38" spans="1:13" ht="24">
      <c r="A38" s="9">
        <f t="shared" si="6"/>
        <v>8</v>
      </c>
      <c r="B38" s="206">
        <v>37062</v>
      </c>
      <c r="C38" s="67">
        <v>0.8</v>
      </c>
      <c r="D38" s="67">
        <v>1.478</v>
      </c>
      <c r="E38" s="68">
        <f t="shared" si="4"/>
        <v>0.1276992</v>
      </c>
      <c r="F38" s="63">
        <f t="shared" si="3"/>
        <v>43.61666666666667</v>
      </c>
      <c r="G38" s="68">
        <f t="shared" si="5"/>
        <v>5.569813440000001</v>
      </c>
      <c r="H38" s="126" t="s">
        <v>29</v>
      </c>
      <c r="I38" s="67">
        <v>45.61</v>
      </c>
      <c r="J38" s="67">
        <v>39.08</v>
      </c>
      <c r="K38" s="67">
        <v>46.16</v>
      </c>
      <c r="L38" s="5"/>
      <c r="M38" s="5"/>
    </row>
    <row r="39" spans="1:13" ht="24">
      <c r="A39" s="9">
        <f t="shared" si="6"/>
        <v>9</v>
      </c>
      <c r="B39" s="206">
        <v>37071</v>
      </c>
      <c r="C39" s="67">
        <v>0.68</v>
      </c>
      <c r="D39" s="67">
        <v>0.482</v>
      </c>
      <c r="E39" s="68">
        <f t="shared" si="4"/>
        <v>0.0416448</v>
      </c>
      <c r="F39" s="63">
        <f t="shared" si="3"/>
        <v>44.79333333333333</v>
      </c>
      <c r="G39" s="68">
        <f t="shared" si="5"/>
        <v>1.8654094079999999</v>
      </c>
      <c r="H39" s="127" t="s">
        <v>30</v>
      </c>
      <c r="I39" s="67">
        <v>45.4</v>
      </c>
      <c r="J39" s="67">
        <v>41.86</v>
      </c>
      <c r="K39" s="67">
        <v>47.12</v>
      </c>
      <c r="L39" s="5"/>
      <c r="M39" s="5"/>
    </row>
    <row r="40" spans="1:13" ht="24">
      <c r="A40" s="9">
        <f t="shared" si="6"/>
        <v>10</v>
      </c>
      <c r="B40" s="206">
        <v>37081</v>
      </c>
      <c r="C40" s="67">
        <v>1.505</v>
      </c>
      <c r="D40" s="67">
        <v>4.427</v>
      </c>
      <c r="E40" s="68">
        <f t="shared" si="4"/>
        <v>0.38249279999999997</v>
      </c>
      <c r="F40" s="63">
        <f t="shared" si="3"/>
        <v>113.8</v>
      </c>
      <c r="G40" s="68">
        <f t="shared" si="5"/>
        <v>43.52768063999999</v>
      </c>
      <c r="H40" s="126" t="s">
        <v>31</v>
      </c>
      <c r="I40" s="67">
        <v>108.1</v>
      </c>
      <c r="J40" s="67">
        <v>119.5</v>
      </c>
      <c r="K40" s="67"/>
      <c r="L40" s="5"/>
      <c r="M40" s="5"/>
    </row>
    <row r="41" spans="1:13" ht="24">
      <c r="A41" s="9">
        <f t="shared" si="6"/>
        <v>11</v>
      </c>
      <c r="B41" s="206">
        <v>37095</v>
      </c>
      <c r="C41" s="67">
        <v>4.03</v>
      </c>
      <c r="D41" s="67">
        <v>57.446</v>
      </c>
      <c r="E41" s="68">
        <f t="shared" si="4"/>
        <v>4.9633344</v>
      </c>
      <c r="F41" s="63">
        <f t="shared" si="3"/>
        <v>170.46666666666667</v>
      </c>
      <c r="G41" s="68">
        <f t="shared" si="5"/>
        <v>846.08307072</v>
      </c>
      <c r="H41" s="126" t="s">
        <v>32</v>
      </c>
      <c r="I41" s="67">
        <v>166.9</v>
      </c>
      <c r="J41" s="67">
        <v>143</v>
      </c>
      <c r="K41" s="67">
        <v>201.5</v>
      </c>
      <c r="L41" s="5"/>
      <c r="M41" s="5"/>
    </row>
    <row r="42" spans="1:13" ht="24">
      <c r="A42" s="9">
        <f t="shared" si="6"/>
        <v>12</v>
      </c>
      <c r="B42" s="206">
        <v>37102</v>
      </c>
      <c r="C42" s="67">
        <v>1.545</v>
      </c>
      <c r="D42" s="67">
        <v>7.155</v>
      </c>
      <c r="E42" s="68">
        <f t="shared" si="4"/>
        <v>0.6181920000000001</v>
      </c>
      <c r="F42" s="63">
        <f t="shared" si="3"/>
        <v>217.5666666666667</v>
      </c>
      <c r="G42" s="68">
        <f t="shared" si="5"/>
        <v>134.49797280000004</v>
      </c>
      <c r="H42" s="127" t="s">
        <v>33</v>
      </c>
      <c r="I42" s="67">
        <v>226.4</v>
      </c>
      <c r="J42" s="67">
        <v>214.3</v>
      </c>
      <c r="K42" s="67">
        <v>212</v>
      </c>
      <c r="L42" s="5"/>
      <c r="M42" s="5"/>
    </row>
    <row r="43" spans="1:13" ht="24">
      <c r="A43" s="9">
        <f t="shared" si="6"/>
        <v>13</v>
      </c>
      <c r="B43" s="206">
        <v>37107</v>
      </c>
      <c r="C43" s="67">
        <v>4.04</v>
      </c>
      <c r="D43" s="67">
        <v>71.051</v>
      </c>
      <c r="E43" s="68">
        <f t="shared" si="4"/>
        <v>6.138806400000001</v>
      </c>
      <c r="F43" s="63">
        <f t="shared" si="3"/>
        <v>286.7</v>
      </c>
      <c r="G43" s="68">
        <f t="shared" si="5"/>
        <v>1759.9957948800002</v>
      </c>
      <c r="H43" s="126" t="s">
        <v>34</v>
      </c>
      <c r="I43" s="67">
        <v>272.8</v>
      </c>
      <c r="J43" s="67">
        <v>288</v>
      </c>
      <c r="K43" s="67">
        <v>299.3</v>
      </c>
      <c r="L43" s="5"/>
      <c r="M43" s="5"/>
    </row>
    <row r="44" spans="1:13" ht="24">
      <c r="A44" s="9">
        <f t="shared" si="6"/>
        <v>14</v>
      </c>
      <c r="B44" s="206">
        <v>37123</v>
      </c>
      <c r="C44" s="67">
        <v>1.57</v>
      </c>
      <c r="D44" s="67">
        <v>7.383</v>
      </c>
      <c r="E44" s="68">
        <f t="shared" si="4"/>
        <v>0.6378912</v>
      </c>
      <c r="F44" s="63">
        <f t="shared" si="3"/>
        <v>144.76666666666668</v>
      </c>
      <c r="G44" s="68">
        <f t="shared" si="5"/>
        <v>92.34538272</v>
      </c>
      <c r="H44" s="126" t="s">
        <v>35</v>
      </c>
      <c r="I44" s="67">
        <v>116.7</v>
      </c>
      <c r="J44" s="67">
        <v>110.6</v>
      </c>
      <c r="K44" s="67">
        <v>207</v>
      </c>
      <c r="L44" s="5"/>
      <c r="M44" s="5"/>
    </row>
    <row r="45" spans="1:13" ht="24">
      <c r="A45" s="9">
        <f t="shared" si="6"/>
        <v>15</v>
      </c>
      <c r="B45" s="206">
        <v>37133</v>
      </c>
      <c r="C45" s="67">
        <v>2.435</v>
      </c>
      <c r="D45" s="67">
        <v>18.592</v>
      </c>
      <c r="E45" s="68">
        <f t="shared" si="4"/>
        <v>1.6063488</v>
      </c>
      <c r="F45" s="63">
        <f t="shared" si="3"/>
        <v>91.58</v>
      </c>
      <c r="G45" s="68">
        <f t="shared" si="5"/>
        <v>147.109423104</v>
      </c>
      <c r="H45" s="127" t="s">
        <v>36</v>
      </c>
      <c r="I45" s="67">
        <v>75.92</v>
      </c>
      <c r="J45" s="67">
        <v>91.62</v>
      </c>
      <c r="K45" s="67">
        <v>107.2</v>
      </c>
      <c r="L45" s="5"/>
      <c r="M45" s="5"/>
    </row>
    <row r="46" spans="1:13" ht="24">
      <c r="A46" s="9">
        <f t="shared" si="6"/>
        <v>16</v>
      </c>
      <c r="B46" s="206">
        <v>37143</v>
      </c>
      <c r="C46" s="67">
        <v>2.6</v>
      </c>
      <c r="D46" s="67">
        <v>21.867</v>
      </c>
      <c r="E46" s="68">
        <f t="shared" si="4"/>
        <v>1.8893088000000002</v>
      </c>
      <c r="F46" s="63">
        <f t="shared" si="3"/>
        <v>322.8333333333333</v>
      </c>
      <c r="G46" s="68">
        <f t="shared" si="5"/>
        <v>609.9318576000001</v>
      </c>
      <c r="H46" s="126" t="s">
        <v>37</v>
      </c>
      <c r="I46" s="67">
        <v>318.8</v>
      </c>
      <c r="J46" s="67">
        <v>348.7</v>
      </c>
      <c r="K46" s="67">
        <v>301</v>
      </c>
      <c r="L46" s="5"/>
      <c r="M46" s="5"/>
    </row>
    <row r="47" spans="1:13" ht="24">
      <c r="A47" s="9">
        <f t="shared" si="6"/>
        <v>17</v>
      </c>
      <c r="B47" s="206">
        <v>37152</v>
      </c>
      <c r="C47" s="67">
        <v>1.99</v>
      </c>
      <c r="D47" s="67">
        <v>10.375</v>
      </c>
      <c r="E47" s="68">
        <f t="shared" si="4"/>
        <v>0.8964000000000001</v>
      </c>
      <c r="F47" s="63">
        <f t="shared" si="3"/>
        <v>97.48333333333333</v>
      </c>
      <c r="G47" s="68">
        <f t="shared" si="5"/>
        <v>87.38406</v>
      </c>
      <c r="H47" s="126" t="s">
        <v>38</v>
      </c>
      <c r="I47" s="67">
        <v>111.6</v>
      </c>
      <c r="J47" s="67">
        <v>91.47</v>
      </c>
      <c r="K47" s="67">
        <v>89.38</v>
      </c>
      <c r="L47" s="5"/>
      <c r="M47" s="5"/>
    </row>
    <row r="48" spans="1:13" ht="24">
      <c r="A48" s="9">
        <f t="shared" si="6"/>
        <v>18</v>
      </c>
      <c r="B48" s="206">
        <v>37160</v>
      </c>
      <c r="C48" s="67">
        <v>1.79</v>
      </c>
      <c r="D48" s="67">
        <v>8.516</v>
      </c>
      <c r="E48" s="68">
        <f t="shared" si="4"/>
        <v>0.7357824000000001</v>
      </c>
      <c r="F48" s="63">
        <f t="shared" si="3"/>
        <v>75.85333333333334</v>
      </c>
      <c r="G48" s="68">
        <f t="shared" si="5"/>
        <v>55.81154764800001</v>
      </c>
      <c r="H48" s="127" t="s">
        <v>39</v>
      </c>
      <c r="I48" s="67">
        <v>76.4</v>
      </c>
      <c r="J48" s="67">
        <v>77.96</v>
      </c>
      <c r="K48" s="67">
        <v>73.2</v>
      </c>
      <c r="L48" s="5"/>
      <c r="M48" s="5"/>
    </row>
    <row r="49" spans="1:13" ht="24">
      <c r="A49" s="9">
        <f t="shared" si="6"/>
        <v>19</v>
      </c>
      <c r="B49" s="206">
        <v>37174</v>
      </c>
      <c r="C49" s="67">
        <v>1.49</v>
      </c>
      <c r="D49" s="67">
        <v>5.496</v>
      </c>
      <c r="E49" s="68">
        <f t="shared" si="4"/>
        <v>0.47485440000000007</v>
      </c>
      <c r="F49" s="63">
        <f t="shared" si="3"/>
        <v>80.72333333333333</v>
      </c>
      <c r="G49" s="68">
        <f t="shared" si="5"/>
        <v>38.331830016000005</v>
      </c>
      <c r="H49" s="126" t="s">
        <v>44</v>
      </c>
      <c r="I49" s="67">
        <v>82.89</v>
      </c>
      <c r="J49" s="67">
        <v>81.87</v>
      </c>
      <c r="K49" s="67">
        <v>77.41</v>
      </c>
      <c r="L49" s="5"/>
      <c r="M49" s="5"/>
    </row>
    <row r="50" spans="1:13" ht="24">
      <c r="A50" s="9">
        <f t="shared" si="6"/>
        <v>20</v>
      </c>
      <c r="B50" s="206">
        <v>37183</v>
      </c>
      <c r="C50" s="67">
        <v>1.14</v>
      </c>
      <c r="D50" s="67">
        <v>2.664</v>
      </c>
      <c r="E50" s="68">
        <f t="shared" si="4"/>
        <v>0.23016960000000003</v>
      </c>
      <c r="F50" s="63">
        <f t="shared" si="3"/>
        <v>63.71666666666667</v>
      </c>
      <c r="G50" s="68">
        <f t="shared" si="5"/>
        <v>14.665639680000002</v>
      </c>
      <c r="H50" s="126" t="s">
        <v>45</v>
      </c>
      <c r="I50" s="67">
        <v>62.07</v>
      </c>
      <c r="J50" s="67">
        <v>66.96</v>
      </c>
      <c r="K50" s="67">
        <v>62.12</v>
      </c>
      <c r="L50" s="5"/>
      <c r="M50" s="5"/>
    </row>
    <row r="51" spans="1:13" ht="24">
      <c r="A51" s="9">
        <f t="shared" si="6"/>
        <v>21</v>
      </c>
      <c r="B51" s="206">
        <v>37195</v>
      </c>
      <c r="C51" s="67">
        <v>2</v>
      </c>
      <c r="D51" s="67">
        <v>12.981</v>
      </c>
      <c r="E51" s="68">
        <f t="shared" si="4"/>
        <v>1.1215584</v>
      </c>
      <c r="F51" s="63">
        <f t="shared" si="3"/>
        <v>112.7</v>
      </c>
      <c r="G51" s="68">
        <f t="shared" si="5"/>
        <v>126.39963168000001</v>
      </c>
      <c r="H51" s="127" t="s">
        <v>41</v>
      </c>
      <c r="I51" s="67">
        <v>106</v>
      </c>
      <c r="J51" s="67">
        <v>105.1</v>
      </c>
      <c r="K51" s="67">
        <v>127</v>
      </c>
      <c r="L51" s="5"/>
      <c r="M51" s="5"/>
    </row>
    <row r="52" spans="1:13" ht="24">
      <c r="A52" s="9">
        <f t="shared" si="6"/>
        <v>22</v>
      </c>
      <c r="B52" s="206">
        <v>37203</v>
      </c>
      <c r="C52" s="67">
        <v>1.38</v>
      </c>
      <c r="D52" s="67">
        <v>5.011</v>
      </c>
      <c r="E52" s="68">
        <f t="shared" si="4"/>
        <v>0.4329504</v>
      </c>
      <c r="F52" s="63">
        <f t="shared" si="3"/>
        <v>71.35499999999999</v>
      </c>
      <c r="G52" s="68">
        <f t="shared" si="5"/>
        <v>30.893175791999997</v>
      </c>
      <c r="H52" s="126" t="s">
        <v>46</v>
      </c>
      <c r="I52" s="67">
        <v>64.05</v>
      </c>
      <c r="J52" s="67"/>
      <c r="K52" s="67">
        <v>78.66</v>
      </c>
      <c r="L52" s="5"/>
      <c r="M52" s="5"/>
    </row>
    <row r="53" spans="1:13" ht="24">
      <c r="A53" s="9">
        <f t="shared" si="6"/>
        <v>23</v>
      </c>
      <c r="B53" s="206">
        <v>37216</v>
      </c>
      <c r="C53" s="67">
        <v>1.19</v>
      </c>
      <c r="D53" s="67">
        <v>3.32</v>
      </c>
      <c r="E53" s="68">
        <f t="shared" si="4"/>
        <v>0.286848</v>
      </c>
      <c r="F53" s="63">
        <f t="shared" si="3"/>
        <v>52.07333333333333</v>
      </c>
      <c r="G53" s="68">
        <f t="shared" si="5"/>
        <v>14.93713152</v>
      </c>
      <c r="H53" s="126" t="s">
        <v>47</v>
      </c>
      <c r="I53" s="67">
        <v>54.2</v>
      </c>
      <c r="J53" s="67">
        <v>49.72</v>
      </c>
      <c r="K53" s="67">
        <v>52.3</v>
      </c>
      <c r="L53" s="5"/>
      <c r="M53" s="5"/>
    </row>
    <row r="54" spans="1:13" ht="24">
      <c r="A54" s="9">
        <f t="shared" si="6"/>
        <v>24</v>
      </c>
      <c r="B54" s="206">
        <v>37223</v>
      </c>
      <c r="C54" s="67">
        <v>1.11</v>
      </c>
      <c r="D54" s="67">
        <v>3.267</v>
      </c>
      <c r="E54" s="68">
        <f t="shared" si="4"/>
        <v>0.2822688</v>
      </c>
      <c r="F54" s="63">
        <f t="shared" si="3"/>
        <v>45.38999999999999</v>
      </c>
      <c r="G54" s="68">
        <f t="shared" si="5"/>
        <v>12.812180831999997</v>
      </c>
      <c r="H54" s="127" t="s">
        <v>43</v>
      </c>
      <c r="I54" s="67">
        <v>62.16</v>
      </c>
      <c r="J54" s="67">
        <v>36.54</v>
      </c>
      <c r="K54" s="67">
        <v>37.47</v>
      </c>
      <c r="L54" s="5"/>
      <c r="M54" s="5"/>
    </row>
    <row r="55" spans="1:13" ht="24">
      <c r="A55" s="9">
        <f t="shared" si="6"/>
        <v>25</v>
      </c>
      <c r="B55" s="206">
        <v>37232</v>
      </c>
      <c r="C55" s="67">
        <v>1.04</v>
      </c>
      <c r="D55" s="67">
        <v>2.562</v>
      </c>
      <c r="E55" s="68">
        <f t="shared" si="4"/>
        <v>0.2213568</v>
      </c>
      <c r="F55" s="63">
        <f t="shared" si="3"/>
        <v>48.53333333333333</v>
      </c>
      <c r="G55" s="68">
        <f t="shared" si="5"/>
        <v>10.74318336</v>
      </c>
      <c r="H55" s="126" t="s">
        <v>48</v>
      </c>
      <c r="I55" s="67">
        <v>63.53</v>
      </c>
      <c r="J55" s="67">
        <v>42.53</v>
      </c>
      <c r="K55" s="67">
        <v>39.54</v>
      </c>
      <c r="L55" s="5"/>
      <c r="M55" s="5"/>
    </row>
    <row r="56" spans="1:13" ht="24">
      <c r="A56" s="9">
        <f t="shared" si="6"/>
        <v>26</v>
      </c>
      <c r="B56" s="206">
        <v>37243</v>
      </c>
      <c r="C56" s="67">
        <v>0.87</v>
      </c>
      <c r="D56" s="67">
        <v>1.395</v>
      </c>
      <c r="E56" s="68">
        <f t="shared" si="4"/>
        <v>0.12052800000000001</v>
      </c>
      <c r="F56" s="63">
        <f t="shared" si="3"/>
        <v>31.113333333333333</v>
      </c>
      <c r="G56" s="68">
        <f t="shared" si="5"/>
        <v>3.7500278400000004</v>
      </c>
      <c r="H56" s="126" t="s">
        <v>49</v>
      </c>
      <c r="I56" s="67">
        <v>14.91</v>
      </c>
      <c r="J56" s="67">
        <v>38.38</v>
      </c>
      <c r="K56" s="67">
        <v>40.05</v>
      </c>
      <c r="L56" s="5"/>
      <c r="M56" s="5"/>
    </row>
    <row r="57" spans="1:13" ht="24">
      <c r="A57" s="9">
        <f t="shared" si="6"/>
        <v>27</v>
      </c>
      <c r="B57" s="206">
        <v>37252</v>
      </c>
      <c r="C57" s="67">
        <v>0.84</v>
      </c>
      <c r="D57" s="67">
        <v>1.207</v>
      </c>
      <c r="E57" s="68">
        <f t="shared" si="4"/>
        <v>0.10428480000000001</v>
      </c>
      <c r="F57" s="63">
        <f t="shared" si="3"/>
        <v>39.876666666666665</v>
      </c>
      <c r="G57" s="68">
        <f t="shared" si="5"/>
        <v>4.158530208</v>
      </c>
      <c r="H57" s="127" t="s">
        <v>50</v>
      </c>
      <c r="I57" s="67">
        <v>45.96</v>
      </c>
      <c r="J57" s="67">
        <v>39.7</v>
      </c>
      <c r="K57" s="67">
        <v>33.97</v>
      </c>
      <c r="L57" s="5"/>
      <c r="M57" s="5"/>
    </row>
    <row r="58" spans="1:13" ht="24">
      <c r="A58" s="9">
        <f t="shared" si="6"/>
        <v>28</v>
      </c>
      <c r="B58" s="206">
        <v>37264</v>
      </c>
      <c r="C58" s="67">
        <v>0.78</v>
      </c>
      <c r="D58" s="67">
        <v>0.832</v>
      </c>
      <c r="E58" s="68">
        <f t="shared" si="4"/>
        <v>0.0718848</v>
      </c>
      <c r="F58" s="63">
        <f t="shared" si="3"/>
        <v>57.723333333333336</v>
      </c>
      <c r="G58" s="68">
        <f t="shared" si="5"/>
        <v>4.149430272</v>
      </c>
      <c r="H58" s="126" t="s">
        <v>51</v>
      </c>
      <c r="I58" s="67">
        <v>62.27</v>
      </c>
      <c r="J58" s="67">
        <v>42.7</v>
      </c>
      <c r="K58" s="67">
        <v>68.2</v>
      </c>
      <c r="L58" s="5"/>
      <c r="M58" s="5"/>
    </row>
    <row r="59" spans="1:13" ht="24">
      <c r="A59" s="9">
        <f t="shared" si="6"/>
        <v>29</v>
      </c>
      <c r="B59" s="206">
        <v>37272</v>
      </c>
      <c r="C59" s="67">
        <v>0.84</v>
      </c>
      <c r="D59" s="67">
        <v>1.26</v>
      </c>
      <c r="E59" s="68">
        <f t="shared" si="4"/>
        <v>0.108864</v>
      </c>
      <c r="F59" s="63">
        <f t="shared" si="3"/>
        <v>87.15333333333335</v>
      </c>
      <c r="G59" s="68">
        <f t="shared" si="5"/>
        <v>9.487860480000002</v>
      </c>
      <c r="H59" s="126" t="s">
        <v>52</v>
      </c>
      <c r="I59" s="67">
        <v>82.18</v>
      </c>
      <c r="J59" s="67">
        <v>91.94</v>
      </c>
      <c r="K59" s="67">
        <v>87.34</v>
      </c>
      <c r="L59" s="5"/>
      <c r="M59" s="5"/>
    </row>
    <row r="60" spans="1:13" ht="24">
      <c r="A60" s="9">
        <f t="shared" si="6"/>
        <v>30</v>
      </c>
      <c r="B60" s="206">
        <v>37281</v>
      </c>
      <c r="C60" s="67">
        <v>0.77</v>
      </c>
      <c r="D60" s="67">
        <v>0.758</v>
      </c>
      <c r="E60" s="68">
        <f t="shared" si="4"/>
        <v>0.0654912</v>
      </c>
      <c r="F60" s="63">
        <f t="shared" si="3"/>
        <v>61.38666666666668</v>
      </c>
      <c r="G60" s="68">
        <f t="shared" si="5"/>
        <v>4.020286464000001</v>
      </c>
      <c r="H60" s="127" t="s">
        <v>53</v>
      </c>
      <c r="I60" s="67">
        <v>48.93</v>
      </c>
      <c r="J60" s="67">
        <v>64.43</v>
      </c>
      <c r="K60" s="67">
        <v>70.8</v>
      </c>
      <c r="L60" s="5"/>
      <c r="M60" s="5"/>
    </row>
    <row r="61" spans="1:13" ht="24">
      <c r="A61" s="9">
        <f t="shared" si="6"/>
        <v>31</v>
      </c>
      <c r="B61" s="206">
        <v>37294</v>
      </c>
      <c r="C61" s="67">
        <v>0.69</v>
      </c>
      <c r="D61" s="67">
        <v>0.371</v>
      </c>
      <c r="E61" s="68">
        <f t="shared" si="4"/>
        <v>0.032054400000000004</v>
      </c>
      <c r="F61" s="63">
        <f t="shared" si="3"/>
        <v>26.2</v>
      </c>
      <c r="G61" s="68">
        <f t="shared" si="5"/>
        <v>0.8398252800000001</v>
      </c>
      <c r="H61" s="127" t="s">
        <v>54</v>
      </c>
      <c r="I61" s="67">
        <v>21.1</v>
      </c>
      <c r="J61" s="67">
        <v>27.28</v>
      </c>
      <c r="K61" s="67">
        <v>30.22</v>
      </c>
      <c r="L61" s="5"/>
      <c r="M61" s="5"/>
    </row>
    <row r="62" spans="1:13" ht="24">
      <c r="A62" s="9">
        <f t="shared" si="6"/>
        <v>32</v>
      </c>
      <c r="B62" s="206">
        <v>37305</v>
      </c>
      <c r="C62" s="67">
        <v>0.87</v>
      </c>
      <c r="D62" s="67">
        <v>1.578</v>
      </c>
      <c r="E62" s="68">
        <f t="shared" si="4"/>
        <v>0.13633920000000002</v>
      </c>
      <c r="F62" s="63">
        <f t="shared" si="3"/>
        <v>66.98</v>
      </c>
      <c r="G62" s="68">
        <f t="shared" si="5"/>
        <v>9.131999616000002</v>
      </c>
      <c r="H62" s="127" t="s">
        <v>55</v>
      </c>
      <c r="I62" s="67"/>
      <c r="J62" s="67">
        <v>67.9</v>
      </c>
      <c r="K62" s="67">
        <v>66.06</v>
      </c>
      <c r="L62" s="5"/>
      <c r="M62" s="5"/>
    </row>
    <row r="63" spans="1:13" ht="24">
      <c r="A63" s="9">
        <f t="shared" si="6"/>
        <v>33</v>
      </c>
      <c r="B63" s="206">
        <v>37312</v>
      </c>
      <c r="C63" s="67">
        <v>0.72</v>
      </c>
      <c r="D63" s="67">
        <v>0.473</v>
      </c>
      <c r="E63" s="68">
        <f t="shared" si="4"/>
        <v>0.0408672</v>
      </c>
      <c r="F63" s="63">
        <f t="shared" si="3"/>
        <v>23.865000000000002</v>
      </c>
      <c r="G63" s="68">
        <f t="shared" si="5"/>
        <v>0.9752957280000001</v>
      </c>
      <c r="H63" s="127" t="s">
        <v>56</v>
      </c>
      <c r="I63" s="67">
        <v>25.38</v>
      </c>
      <c r="J63" s="67"/>
      <c r="K63" s="67">
        <v>22.35</v>
      </c>
      <c r="L63" s="5"/>
      <c r="M63" s="5"/>
    </row>
    <row r="64" spans="1:13" ht="24">
      <c r="A64" s="9">
        <f t="shared" si="6"/>
        <v>34</v>
      </c>
      <c r="B64" s="206">
        <v>37327</v>
      </c>
      <c r="C64" s="67">
        <v>0.7</v>
      </c>
      <c r="D64" s="67">
        <v>0.36</v>
      </c>
      <c r="E64" s="68">
        <f t="shared" si="4"/>
        <v>0.031104</v>
      </c>
      <c r="F64" s="63">
        <f t="shared" si="3"/>
        <v>70.67999999999999</v>
      </c>
      <c r="G64" s="68">
        <f>F64*E64</f>
        <v>2.1984307199999997</v>
      </c>
      <c r="H64" s="127" t="s">
        <v>57</v>
      </c>
      <c r="I64" s="67">
        <v>71.2</v>
      </c>
      <c r="J64" s="67">
        <v>77.49</v>
      </c>
      <c r="K64" s="67">
        <v>63.35</v>
      </c>
      <c r="L64" s="5"/>
      <c r="M64" s="5"/>
    </row>
    <row r="65" spans="1:13" ht="24">
      <c r="A65" s="9">
        <f t="shared" si="6"/>
        <v>35</v>
      </c>
      <c r="B65" s="206">
        <v>37334</v>
      </c>
      <c r="C65" s="67">
        <v>0.62</v>
      </c>
      <c r="D65" s="67">
        <v>0.134</v>
      </c>
      <c r="E65" s="68">
        <f t="shared" si="4"/>
        <v>0.011577600000000002</v>
      </c>
      <c r="F65" s="63">
        <f t="shared" si="3"/>
        <v>75.29</v>
      </c>
      <c r="G65" s="68">
        <f>F65*E65</f>
        <v>0.8716775040000002</v>
      </c>
      <c r="H65" s="127" t="s">
        <v>58</v>
      </c>
      <c r="I65" s="67">
        <v>77.64</v>
      </c>
      <c r="J65" s="67">
        <v>78.14</v>
      </c>
      <c r="K65" s="67">
        <v>70.09</v>
      </c>
      <c r="L65" s="5"/>
      <c r="M65" s="5"/>
    </row>
    <row r="66" spans="1:13" ht="24.75" thickBot="1">
      <c r="A66" s="75">
        <f t="shared" si="6"/>
        <v>36</v>
      </c>
      <c r="B66" s="207">
        <v>37344</v>
      </c>
      <c r="C66" s="14">
        <v>0.52</v>
      </c>
      <c r="D66" s="14">
        <v>0.107</v>
      </c>
      <c r="E66" s="76">
        <f t="shared" si="4"/>
        <v>0.009244800000000001</v>
      </c>
      <c r="F66" s="70">
        <f t="shared" si="3"/>
        <v>60.04</v>
      </c>
      <c r="G66" s="76">
        <f>F66*E66</f>
        <v>0.555057792</v>
      </c>
      <c r="H66" s="128" t="s">
        <v>59</v>
      </c>
      <c r="I66" s="14">
        <v>52.3</v>
      </c>
      <c r="J66" s="14">
        <v>63.86</v>
      </c>
      <c r="K66" s="14">
        <v>63.96</v>
      </c>
      <c r="L66" s="77"/>
      <c r="M66" s="77"/>
    </row>
    <row r="67" spans="1:13" ht="24.75" thickTop="1">
      <c r="A67" s="15">
        <v>1</v>
      </c>
      <c r="B67" s="205">
        <v>37357</v>
      </c>
      <c r="C67" s="16">
        <v>0.51</v>
      </c>
      <c r="D67" s="16">
        <v>0.115</v>
      </c>
      <c r="E67" s="74">
        <f t="shared" si="4"/>
        <v>0.009936</v>
      </c>
      <c r="F67" s="79">
        <f t="shared" si="3"/>
        <v>8.493333333333334</v>
      </c>
      <c r="G67" s="74">
        <f t="shared" si="5"/>
        <v>0.08438976000000001</v>
      </c>
      <c r="H67" s="12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206">
        <v>37365</v>
      </c>
      <c r="C68" s="67">
        <v>0.56</v>
      </c>
      <c r="D68" s="67">
        <v>0.244</v>
      </c>
      <c r="E68" s="68">
        <f t="shared" si="4"/>
        <v>0.0210816</v>
      </c>
      <c r="F68" s="63">
        <f t="shared" si="3"/>
        <v>17.456666666666667</v>
      </c>
      <c r="G68" s="68">
        <f t="shared" si="5"/>
        <v>0.368014464</v>
      </c>
      <c r="H68" s="127" t="s">
        <v>23</v>
      </c>
      <c r="I68" s="67">
        <v>14.48</v>
      </c>
      <c r="J68" s="67">
        <v>22.41</v>
      </c>
      <c r="K68" s="67">
        <v>15.48</v>
      </c>
      <c r="L68" s="5"/>
      <c r="M68" s="5"/>
    </row>
    <row r="69" spans="1:13" ht="24">
      <c r="A69" s="9">
        <f t="shared" si="6"/>
        <v>3</v>
      </c>
      <c r="B69" s="206">
        <v>37376</v>
      </c>
      <c r="C69" s="67">
        <v>0.52</v>
      </c>
      <c r="D69" s="67">
        <v>0.18</v>
      </c>
      <c r="E69" s="68">
        <f t="shared" si="4"/>
        <v>0.015552</v>
      </c>
      <c r="F69" s="63">
        <f t="shared" si="3"/>
        <v>24.42</v>
      </c>
      <c r="G69" s="68">
        <f t="shared" si="5"/>
        <v>0.37977984000000004</v>
      </c>
      <c r="H69" s="127" t="s">
        <v>24</v>
      </c>
      <c r="I69" s="67">
        <v>32.34</v>
      </c>
      <c r="J69" s="67">
        <v>18.82</v>
      </c>
      <c r="K69" s="67">
        <v>22.1</v>
      </c>
      <c r="L69" s="5"/>
      <c r="M69" s="5"/>
    </row>
    <row r="70" spans="1:13" ht="24">
      <c r="A70" s="9">
        <f t="shared" si="6"/>
        <v>4</v>
      </c>
      <c r="B70" s="206">
        <v>37384</v>
      </c>
      <c r="C70" s="67">
        <v>0.6</v>
      </c>
      <c r="D70" s="67">
        <v>0.463</v>
      </c>
      <c r="E70" s="68">
        <f t="shared" si="4"/>
        <v>0.0400032</v>
      </c>
      <c r="F70" s="63">
        <f t="shared" si="3"/>
        <v>50.14333333333334</v>
      </c>
      <c r="G70" s="68">
        <f t="shared" si="5"/>
        <v>2.005893792</v>
      </c>
      <c r="H70" s="127" t="s">
        <v>25</v>
      </c>
      <c r="I70" s="67">
        <v>52.87</v>
      </c>
      <c r="J70" s="67">
        <v>55.62</v>
      </c>
      <c r="K70" s="67">
        <v>41.94</v>
      </c>
      <c r="L70" s="5"/>
      <c r="M70" s="5"/>
    </row>
    <row r="71" spans="1:13" ht="24">
      <c r="A71" s="9">
        <f t="shared" si="6"/>
        <v>5</v>
      </c>
      <c r="B71" s="206">
        <v>37392</v>
      </c>
      <c r="C71" s="67">
        <v>1.08</v>
      </c>
      <c r="D71" s="67">
        <v>3.507</v>
      </c>
      <c r="E71" s="68">
        <f t="shared" si="4"/>
        <v>0.3030048</v>
      </c>
      <c r="F71" s="63">
        <f t="shared" si="3"/>
        <v>82.41000000000001</v>
      </c>
      <c r="G71" s="68">
        <f t="shared" si="5"/>
        <v>24.970625568000006</v>
      </c>
      <c r="H71" s="127" t="s">
        <v>26</v>
      </c>
      <c r="I71" s="67">
        <v>86.62</v>
      </c>
      <c r="J71" s="67">
        <v>81.61</v>
      </c>
      <c r="K71" s="67">
        <v>79</v>
      </c>
      <c r="L71" s="5"/>
      <c r="M71" s="5"/>
    </row>
    <row r="72" spans="1:13" ht="24">
      <c r="A72" s="9">
        <f t="shared" si="6"/>
        <v>6</v>
      </c>
      <c r="B72" s="206">
        <v>37404</v>
      </c>
      <c r="C72" s="67">
        <v>1.98</v>
      </c>
      <c r="D72" s="67">
        <v>12.268</v>
      </c>
      <c r="E72" s="68">
        <f t="shared" si="4"/>
        <v>1.0599552</v>
      </c>
      <c r="F72" s="63">
        <f t="shared" si="3"/>
        <v>127.63333333333333</v>
      </c>
      <c r="G72" s="68">
        <f t="shared" si="5"/>
        <v>135.28561536</v>
      </c>
      <c r="H72" s="127" t="s">
        <v>27</v>
      </c>
      <c r="I72" s="67">
        <v>129.1</v>
      </c>
      <c r="J72" s="67">
        <v>141.1</v>
      </c>
      <c r="K72" s="67">
        <v>112.7</v>
      </c>
      <c r="L72" s="5"/>
      <c r="M72" s="5"/>
    </row>
    <row r="73" spans="1:13" ht="24">
      <c r="A73" s="9">
        <f t="shared" si="6"/>
        <v>7</v>
      </c>
      <c r="B73" s="206">
        <v>37417</v>
      </c>
      <c r="C73" s="67">
        <v>1</v>
      </c>
      <c r="D73" s="67">
        <v>2.926</v>
      </c>
      <c r="E73" s="68">
        <f t="shared" si="4"/>
        <v>0.25280640000000004</v>
      </c>
      <c r="F73" s="63">
        <f t="shared" si="3"/>
        <v>98.41333333333334</v>
      </c>
      <c r="G73" s="68">
        <f t="shared" si="5"/>
        <v>24.879520512000006</v>
      </c>
      <c r="H73" s="127" t="s">
        <v>28</v>
      </c>
      <c r="I73" s="67">
        <v>137.6</v>
      </c>
      <c r="J73" s="67">
        <v>72.3</v>
      </c>
      <c r="K73" s="67">
        <v>85.34</v>
      </c>
      <c r="L73" s="5"/>
      <c r="M73" s="5"/>
    </row>
    <row r="74" spans="1:13" ht="24">
      <c r="A74" s="9">
        <f t="shared" si="6"/>
        <v>8</v>
      </c>
      <c r="B74" s="206">
        <v>37427</v>
      </c>
      <c r="C74" s="67">
        <v>0.75</v>
      </c>
      <c r="D74" s="67">
        <v>1.205</v>
      </c>
      <c r="E74" s="68">
        <f t="shared" si="4"/>
        <v>0.10411200000000001</v>
      </c>
      <c r="F74" s="63">
        <f aca="true" t="shared" si="7" ref="F74:F130">+AVERAGE(I74:K74)</f>
        <v>144.4</v>
      </c>
      <c r="G74" s="68">
        <f t="shared" si="5"/>
        <v>15.033772800000001</v>
      </c>
      <c r="H74" s="127" t="s">
        <v>29</v>
      </c>
      <c r="I74" s="67">
        <v>132.2</v>
      </c>
      <c r="J74" s="67">
        <v>149</v>
      </c>
      <c r="K74" s="67">
        <v>152</v>
      </c>
      <c r="L74" s="5"/>
      <c r="M74" s="5"/>
    </row>
    <row r="75" spans="1:13" ht="24">
      <c r="A75" s="9">
        <f t="shared" si="6"/>
        <v>9</v>
      </c>
      <c r="B75" s="206">
        <v>37434</v>
      </c>
      <c r="C75" s="67">
        <v>0.82</v>
      </c>
      <c r="D75" s="67">
        <v>1.836</v>
      </c>
      <c r="E75" s="68">
        <f t="shared" si="4"/>
        <v>0.1586304</v>
      </c>
      <c r="F75" s="63">
        <f t="shared" si="7"/>
        <v>45.653333333333336</v>
      </c>
      <c r="G75" s="68">
        <f t="shared" si="5"/>
        <v>7.242006528000001</v>
      </c>
      <c r="H75" s="127" t="s">
        <v>30</v>
      </c>
      <c r="I75" s="67">
        <v>47.74</v>
      </c>
      <c r="J75" s="67">
        <v>42.87</v>
      </c>
      <c r="K75" s="67">
        <v>46.35</v>
      </c>
      <c r="L75" s="5"/>
      <c r="M75" s="5"/>
    </row>
    <row r="76" spans="1:13" ht="24">
      <c r="A76" s="9">
        <f t="shared" si="6"/>
        <v>10</v>
      </c>
      <c r="B76" s="206">
        <v>37439</v>
      </c>
      <c r="C76" s="67">
        <v>1.26</v>
      </c>
      <c r="D76" s="67">
        <v>5.252</v>
      </c>
      <c r="E76" s="68">
        <f t="shared" si="4"/>
        <v>0.45377280000000003</v>
      </c>
      <c r="F76" s="63">
        <f t="shared" si="7"/>
        <v>88.29666666666667</v>
      </c>
      <c r="G76" s="68">
        <f t="shared" si="5"/>
        <v>40.066625664</v>
      </c>
      <c r="H76" s="127" t="s">
        <v>31</v>
      </c>
      <c r="I76" s="67">
        <v>93.04</v>
      </c>
      <c r="J76" s="67">
        <v>91.67</v>
      </c>
      <c r="K76" s="67">
        <v>80.18</v>
      </c>
      <c r="L76" s="5"/>
      <c r="M76" s="5"/>
    </row>
    <row r="77" spans="1:13" ht="24">
      <c r="A77" s="9">
        <f t="shared" si="6"/>
        <v>11</v>
      </c>
      <c r="B77" s="206">
        <v>37456</v>
      </c>
      <c r="C77" s="67">
        <v>0.87</v>
      </c>
      <c r="D77" s="67">
        <v>2.351</v>
      </c>
      <c r="E77" s="68">
        <f aca="true" t="shared" si="8" ref="E77:E130">D77*0.0864</f>
        <v>0.2031264</v>
      </c>
      <c r="F77" s="63">
        <f t="shared" si="7"/>
        <v>177.86666666666667</v>
      </c>
      <c r="G77" s="68">
        <f aca="true" t="shared" si="9" ref="G77:G130">F77*E77</f>
        <v>36.12941568</v>
      </c>
      <c r="H77" s="127" t="s">
        <v>32</v>
      </c>
      <c r="I77" s="67">
        <v>162.3</v>
      </c>
      <c r="J77" s="67">
        <v>150.8</v>
      </c>
      <c r="K77" s="67">
        <v>220.5</v>
      </c>
      <c r="L77" s="5"/>
      <c r="M77" s="5"/>
    </row>
    <row r="78" spans="1:13" ht="24">
      <c r="A78" s="9">
        <f t="shared" si="6"/>
        <v>12</v>
      </c>
      <c r="B78" s="206">
        <v>37468</v>
      </c>
      <c r="C78" s="67">
        <v>1</v>
      </c>
      <c r="D78" s="67">
        <v>2.822</v>
      </c>
      <c r="E78" s="68">
        <f t="shared" si="8"/>
        <v>0.24382080000000003</v>
      </c>
      <c r="F78" s="63">
        <f t="shared" si="7"/>
        <v>159.8</v>
      </c>
      <c r="G78" s="68">
        <f t="shared" si="9"/>
        <v>38.96256384000001</v>
      </c>
      <c r="H78" s="127" t="s">
        <v>33</v>
      </c>
      <c r="I78" s="67">
        <v>142.4</v>
      </c>
      <c r="J78" s="67">
        <v>180.8</v>
      </c>
      <c r="K78" s="67">
        <v>156.2</v>
      </c>
      <c r="L78" s="5"/>
      <c r="M78" s="5"/>
    </row>
    <row r="79" spans="1:13" ht="24">
      <c r="A79" s="9">
        <f t="shared" si="6"/>
        <v>13</v>
      </c>
      <c r="B79" s="206">
        <v>37476</v>
      </c>
      <c r="C79" s="67">
        <v>1.6</v>
      </c>
      <c r="D79" s="67">
        <v>8.574</v>
      </c>
      <c r="E79" s="68">
        <f t="shared" si="8"/>
        <v>0.7407936</v>
      </c>
      <c r="F79" s="63">
        <f t="shared" si="7"/>
        <v>170.9333333333333</v>
      </c>
      <c r="G79" s="68">
        <f t="shared" si="9"/>
        <v>126.62631936</v>
      </c>
      <c r="H79" s="127" t="s">
        <v>34</v>
      </c>
      <c r="I79" s="67">
        <v>169.7</v>
      </c>
      <c r="J79" s="67">
        <v>174</v>
      </c>
      <c r="K79" s="67">
        <v>169.1</v>
      </c>
      <c r="L79" s="5"/>
      <c r="M79" s="5"/>
    </row>
    <row r="80" spans="1:13" ht="24">
      <c r="A80" s="9">
        <f t="shared" si="6"/>
        <v>14</v>
      </c>
      <c r="B80" s="206">
        <v>37483</v>
      </c>
      <c r="C80" s="67">
        <v>1.09</v>
      </c>
      <c r="D80" s="67">
        <v>3.232</v>
      </c>
      <c r="E80" s="68">
        <f t="shared" si="8"/>
        <v>0.2792448</v>
      </c>
      <c r="F80" s="63">
        <f t="shared" si="7"/>
        <v>100.34333333333332</v>
      </c>
      <c r="G80" s="68">
        <f t="shared" si="9"/>
        <v>28.020354047999998</v>
      </c>
      <c r="H80" s="127" t="s">
        <v>35</v>
      </c>
      <c r="I80" s="67">
        <v>102.2</v>
      </c>
      <c r="J80" s="67">
        <v>88.23</v>
      </c>
      <c r="K80" s="67">
        <v>110.6</v>
      </c>
      <c r="L80" s="5"/>
      <c r="M80" s="5"/>
    </row>
    <row r="81" spans="1:13" ht="24">
      <c r="A81" s="9">
        <f t="shared" si="6"/>
        <v>15</v>
      </c>
      <c r="B81" s="206">
        <v>37495</v>
      </c>
      <c r="C81" s="67">
        <v>2.21</v>
      </c>
      <c r="D81" s="67">
        <v>11.19</v>
      </c>
      <c r="E81" s="68">
        <f t="shared" si="8"/>
        <v>0.966816</v>
      </c>
      <c r="F81" s="63">
        <f t="shared" si="7"/>
        <v>176.76666666666665</v>
      </c>
      <c r="G81" s="68">
        <f t="shared" si="9"/>
        <v>170.90084159999998</v>
      </c>
      <c r="H81" s="127" t="s">
        <v>36</v>
      </c>
      <c r="I81" s="67">
        <v>156.9</v>
      </c>
      <c r="J81" s="67">
        <v>209.4</v>
      </c>
      <c r="K81" s="67">
        <v>164</v>
      </c>
      <c r="L81" s="5"/>
      <c r="M81" s="5"/>
    </row>
    <row r="82" spans="1:13" ht="24">
      <c r="A82" s="9">
        <f t="shared" si="6"/>
        <v>16</v>
      </c>
      <c r="B82" s="206">
        <v>37512</v>
      </c>
      <c r="C82" s="67">
        <v>1.92</v>
      </c>
      <c r="D82" s="67">
        <v>11.804</v>
      </c>
      <c r="E82" s="68">
        <f t="shared" si="8"/>
        <v>1.0198656000000001</v>
      </c>
      <c r="F82" s="63">
        <f t="shared" si="7"/>
        <v>98.42</v>
      </c>
      <c r="G82" s="68">
        <f>F82*E82</f>
        <v>100.37517235200002</v>
      </c>
      <c r="H82" s="127" t="s">
        <v>37</v>
      </c>
      <c r="I82" s="67">
        <v>105.7</v>
      </c>
      <c r="J82" s="67">
        <v>106.1</v>
      </c>
      <c r="K82" s="67">
        <v>83.46</v>
      </c>
      <c r="L82" s="5"/>
      <c r="M82" s="5"/>
    </row>
    <row r="83" spans="1:13" ht="24">
      <c r="A83" s="9">
        <f t="shared" si="6"/>
        <v>17</v>
      </c>
      <c r="B83" s="206">
        <v>37516</v>
      </c>
      <c r="C83" s="67">
        <v>3.665</v>
      </c>
      <c r="D83" s="67">
        <v>49.15</v>
      </c>
      <c r="E83" s="68">
        <f t="shared" si="8"/>
        <v>4.24656</v>
      </c>
      <c r="F83" s="63">
        <f t="shared" si="7"/>
        <v>497.6333333333334</v>
      </c>
      <c r="G83" s="68">
        <f>F83*E83</f>
        <v>2113.229808</v>
      </c>
      <c r="H83" s="127" t="s">
        <v>38</v>
      </c>
      <c r="I83" s="67">
        <v>474.1</v>
      </c>
      <c r="J83" s="67">
        <v>631.4</v>
      </c>
      <c r="K83" s="67">
        <v>387.4</v>
      </c>
      <c r="L83" s="5"/>
      <c r="M83" s="5"/>
    </row>
    <row r="84" spans="1:13" ht="24">
      <c r="A84" s="9">
        <f t="shared" si="6"/>
        <v>18</v>
      </c>
      <c r="B84" s="206">
        <v>37528</v>
      </c>
      <c r="C84" s="67">
        <v>2.86</v>
      </c>
      <c r="D84" s="67">
        <v>30.626</v>
      </c>
      <c r="E84" s="68">
        <f t="shared" si="8"/>
        <v>2.6460864</v>
      </c>
      <c r="F84" s="63">
        <f t="shared" si="7"/>
        <v>195.26666666666668</v>
      </c>
      <c r="G84" s="68">
        <f>F84*E84</f>
        <v>516.6924710400001</v>
      </c>
      <c r="H84" s="127" t="s">
        <v>39</v>
      </c>
      <c r="I84" s="67">
        <v>172.4</v>
      </c>
      <c r="J84" s="67">
        <v>224.3</v>
      </c>
      <c r="K84" s="67">
        <v>189.1</v>
      </c>
      <c r="L84" s="5"/>
      <c r="M84" s="5"/>
    </row>
    <row r="85" spans="1:13" ht="24">
      <c r="A85" s="9">
        <f t="shared" si="6"/>
        <v>19</v>
      </c>
      <c r="B85" s="206">
        <v>37537</v>
      </c>
      <c r="C85" s="67">
        <v>1.37</v>
      </c>
      <c r="D85" s="67">
        <v>4.727</v>
      </c>
      <c r="E85" s="68">
        <f t="shared" si="8"/>
        <v>0.4084128000000001</v>
      </c>
      <c r="F85" s="63">
        <f t="shared" si="7"/>
        <v>52.75</v>
      </c>
      <c r="G85" s="68">
        <f>F85*E85</f>
        <v>21.543775200000002</v>
      </c>
      <c r="H85" s="127" t="s">
        <v>44</v>
      </c>
      <c r="I85" s="67">
        <v>63.02</v>
      </c>
      <c r="J85" s="67">
        <v>60.09</v>
      </c>
      <c r="K85" s="67">
        <v>35.14</v>
      </c>
      <c r="L85" s="5"/>
      <c r="M85" s="5"/>
    </row>
    <row r="86" spans="1:13" ht="24">
      <c r="A86" s="9">
        <f t="shared" si="6"/>
        <v>20</v>
      </c>
      <c r="B86" s="206">
        <v>37551</v>
      </c>
      <c r="C86" s="67">
        <v>0.94</v>
      </c>
      <c r="D86" s="67">
        <v>2</v>
      </c>
      <c r="E86" s="68">
        <f t="shared" si="8"/>
        <v>0.1728</v>
      </c>
      <c r="F86" s="63">
        <f t="shared" si="7"/>
        <v>54.553333333333335</v>
      </c>
      <c r="G86" s="68">
        <f t="shared" si="9"/>
        <v>9.426816</v>
      </c>
      <c r="H86" s="127" t="s">
        <v>45</v>
      </c>
      <c r="I86" s="67">
        <v>41.29</v>
      </c>
      <c r="J86" s="67">
        <v>63.13</v>
      </c>
      <c r="K86" s="67">
        <v>59.24</v>
      </c>
      <c r="L86" s="5"/>
      <c r="M86" s="5"/>
    </row>
    <row r="87" spans="1:13" ht="24">
      <c r="A87" s="9">
        <f t="shared" si="6"/>
        <v>21</v>
      </c>
      <c r="B87" s="206">
        <v>37560</v>
      </c>
      <c r="C87" s="67">
        <v>1.85</v>
      </c>
      <c r="D87" s="67">
        <v>11.257</v>
      </c>
      <c r="E87" s="68">
        <f t="shared" si="8"/>
        <v>0.9726048</v>
      </c>
      <c r="F87" s="63">
        <f t="shared" si="7"/>
        <v>233.28</v>
      </c>
      <c r="G87" s="68">
        <f t="shared" si="9"/>
        <v>226.88924774400002</v>
      </c>
      <c r="H87" s="127" t="s">
        <v>41</v>
      </c>
      <c r="I87" s="67">
        <v>85.64</v>
      </c>
      <c r="J87" s="67">
        <v>212.9</v>
      </c>
      <c r="K87" s="67">
        <v>401.3</v>
      </c>
      <c r="L87" s="5"/>
      <c r="M87" s="5"/>
    </row>
    <row r="88" spans="1:13" ht="24">
      <c r="A88" s="9">
        <f t="shared" si="6"/>
        <v>22</v>
      </c>
      <c r="B88" s="206">
        <v>37571</v>
      </c>
      <c r="C88" s="67">
        <v>1.48</v>
      </c>
      <c r="D88" s="67">
        <v>6.119</v>
      </c>
      <c r="E88" s="68">
        <f t="shared" si="8"/>
        <v>0.5286816</v>
      </c>
      <c r="F88" s="63">
        <f t="shared" si="7"/>
        <v>170</v>
      </c>
      <c r="G88" s="68">
        <f t="shared" si="9"/>
        <v>89.875872</v>
      </c>
      <c r="H88" s="127" t="s">
        <v>46</v>
      </c>
      <c r="I88" s="67">
        <v>153.5</v>
      </c>
      <c r="J88" s="67">
        <v>178</v>
      </c>
      <c r="K88" s="67">
        <v>178.5</v>
      </c>
      <c r="L88" s="5"/>
      <c r="M88" s="5"/>
    </row>
    <row r="89" spans="1:13" ht="24">
      <c r="A89" s="9">
        <f t="shared" si="6"/>
        <v>23</v>
      </c>
      <c r="B89" s="206">
        <v>37580</v>
      </c>
      <c r="C89" s="67">
        <v>1.74</v>
      </c>
      <c r="D89" s="67">
        <v>9.982</v>
      </c>
      <c r="E89" s="68">
        <f t="shared" si="8"/>
        <v>0.8624448</v>
      </c>
      <c r="F89" s="63">
        <f t="shared" si="7"/>
        <v>193.36666666666667</v>
      </c>
      <c r="G89" s="68">
        <f t="shared" si="9"/>
        <v>166.76807616000002</v>
      </c>
      <c r="H89" s="127" t="s">
        <v>47</v>
      </c>
      <c r="I89" s="67">
        <v>281.1</v>
      </c>
      <c r="J89" s="67">
        <v>119.3</v>
      </c>
      <c r="K89" s="67">
        <v>179.7</v>
      </c>
      <c r="L89" s="5"/>
      <c r="M89" s="5"/>
    </row>
    <row r="90" spans="1:13" ht="24">
      <c r="A90" s="9">
        <f t="shared" si="6"/>
        <v>24</v>
      </c>
      <c r="B90" s="206">
        <v>37587</v>
      </c>
      <c r="C90" s="67">
        <v>2.305</v>
      </c>
      <c r="D90" s="67">
        <v>19.6</v>
      </c>
      <c r="E90" s="68">
        <f t="shared" si="8"/>
        <v>1.6934400000000003</v>
      </c>
      <c r="F90" s="63">
        <f t="shared" si="7"/>
        <v>49.64666666666667</v>
      </c>
      <c r="G90" s="68">
        <f t="shared" si="9"/>
        <v>84.07365120000001</v>
      </c>
      <c r="H90" s="127" t="s">
        <v>43</v>
      </c>
      <c r="I90" s="67">
        <v>27.88</v>
      </c>
      <c r="J90" s="67">
        <v>29.52</v>
      </c>
      <c r="K90" s="67">
        <v>91.54</v>
      </c>
      <c r="L90" s="5"/>
      <c r="M90" s="5"/>
    </row>
    <row r="91" spans="1:13" ht="24">
      <c r="A91" s="9">
        <f t="shared" si="6"/>
        <v>25</v>
      </c>
      <c r="B91" s="206">
        <v>37601</v>
      </c>
      <c r="C91" s="67">
        <v>1.41</v>
      </c>
      <c r="D91" s="67">
        <v>6.232</v>
      </c>
      <c r="E91" s="68">
        <f t="shared" si="8"/>
        <v>0.5384448000000001</v>
      </c>
      <c r="F91" s="63">
        <f t="shared" si="7"/>
        <v>52.07</v>
      </c>
      <c r="G91" s="68">
        <f t="shared" si="9"/>
        <v>28.036820736000003</v>
      </c>
      <c r="H91" s="127" t="s">
        <v>48</v>
      </c>
      <c r="I91" s="67">
        <v>50.81</v>
      </c>
      <c r="J91" s="67">
        <v>63.67</v>
      </c>
      <c r="K91" s="67">
        <v>41.73</v>
      </c>
      <c r="L91" s="5"/>
      <c r="M91" s="5"/>
    </row>
    <row r="92" spans="1:13" ht="24">
      <c r="A92" s="9">
        <f t="shared" si="6"/>
        <v>26</v>
      </c>
      <c r="B92" s="206">
        <v>37608</v>
      </c>
      <c r="C92" s="67">
        <v>1.12</v>
      </c>
      <c r="D92" s="67">
        <v>3.788</v>
      </c>
      <c r="E92" s="68">
        <f t="shared" si="8"/>
        <v>0.3272832</v>
      </c>
      <c r="F92" s="63">
        <f t="shared" si="7"/>
        <v>46.49333333333333</v>
      </c>
      <c r="G92" s="68">
        <f t="shared" si="9"/>
        <v>15.216486911999999</v>
      </c>
      <c r="H92" s="127" t="s">
        <v>49</v>
      </c>
      <c r="I92" s="67">
        <v>40.26</v>
      </c>
      <c r="J92" s="67">
        <v>47.85</v>
      </c>
      <c r="K92" s="67">
        <v>51.37</v>
      </c>
      <c r="L92" s="5"/>
      <c r="M92" s="5"/>
    </row>
    <row r="93" spans="1:13" ht="24">
      <c r="A93" s="9">
        <f t="shared" si="6"/>
        <v>27</v>
      </c>
      <c r="B93" s="206">
        <v>37615</v>
      </c>
      <c r="C93" s="67">
        <v>1.05</v>
      </c>
      <c r="D93" s="67">
        <v>3.367</v>
      </c>
      <c r="E93" s="68">
        <f t="shared" si="8"/>
        <v>0.2909088</v>
      </c>
      <c r="F93" s="63">
        <f t="shared" si="7"/>
        <v>44.66333333333333</v>
      </c>
      <c r="G93" s="68">
        <f t="shared" si="9"/>
        <v>12.992956704</v>
      </c>
      <c r="H93" s="127" t="s">
        <v>50</v>
      </c>
      <c r="I93" s="67">
        <v>40.19</v>
      </c>
      <c r="J93" s="67">
        <v>47.73</v>
      </c>
      <c r="K93" s="67">
        <v>46.07</v>
      </c>
      <c r="L93" s="5"/>
      <c r="M93" s="5"/>
    </row>
    <row r="94" spans="1:13" ht="24">
      <c r="A94" s="9">
        <f t="shared" si="6"/>
        <v>28</v>
      </c>
      <c r="B94" s="206">
        <v>37635</v>
      </c>
      <c r="C94" s="67">
        <v>0.93</v>
      </c>
      <c r="D94" s="67">
        <v>2.666</v>
      </c>
      <c r="E94" s="68">
        <f t="shared" si="8"/>
        <v>0.2303424</v>
      </c>
      <c r="F94" s="63">
        <f t="shared" si="7"/>
        <v>119.11666666666667</v>
      </c>
      <c r="G94" s="68">
        <f t="shared" si="9"/>
        <v>27.437618880000002</v>
      </c>
      <c r="H94" s="127" t="s">
        <v>51</v>
      </c>
      <c r="I94" s="67">
        <v>81.79</v>
      </c>
      <c r="J94" s="67">
        <v>91.06</v>
      </c>
      <c r="K94" s="67">
        <v>184.5</v>
      </c>
      <c r="L94" s="5"/>
      <c r="M94" s="5"/>
    </row>
    <row r="95" spans="1:13" ht="24">
      <c r="A95" s="9">
        <f t="shared" si="6"/>
        <v>29</v>
      </c>
      <c r="B95" s="206">
        <v>37644</v>
      </c>
      <c r="C95" s="67">
        <v>0.86</v>
      </c>
      <c r="D95" s="67">
        <v>2.142</v>
      </c>
      <c r="E95" s="68">
        <f t="shared" si="8"/>
        <v>0.1850688</v>
      </c>
      <c r="F95" s="63">
        <f t="shared" si="7"/>
        <v>33.330000000000005</v>
      </c>
      <c r="G95" s="68">
        <f t="shared" si="9"/>
        <v>6.168343104000001</v>
      </c>
      <c r="H95" s="127" t="s">
        <v>52</v>
      </c>
      <c r="I95" s="67">
        <v>46.59</v>
      </c>
      <c r="J95" s="67">
        <v>31.64</v>
      </c>
      <c r="K95" s="67">
        <v>21.76</v>
      </c>
      <c r="L95" s="5"/>
      <c r="M95" s="5"/>
    </row>
    <row r="96" spans="1:13" ht="24">
      <c r="A96" s="9">
        <f t="shared" si="6"/>
        <v>30</v>
      </c>
      <c r="B96" s="206">
        <v>37652</v>
      </c>
      <c r="C96" s="67">
        <v>0.81</v>
      </c>
      <c r="D96" s="67">
        <v>1.612</v>
      </c>
      <c r="E96" s="68">
        <f t="shared" si="8"/>
        <v>0.1392768</v>
      </c>
      <c r="F96" s="63">
        <f t="shared" si="7"/>
        <v>43.51</v>
      </c>
      <c r="G96" s="68">
        <f t="shared" si="9"/>
        <v>6.059933568</v>
      </c>
      <c r="H96" s="127" t="s">
        <v>53</v>
      </c>
      <c r="I96" s="67">
        <v>47.97</v>
      </c>
      <c r="J96" s="67">
        <v>32.12</v>
      </c>
      <c r="K96" s="67">
        <v>50.44</v>
      </c>
      <c r="L96" s="5"/>
      <c r="M96" s="5"/>
    </row>
    <row r="97" spans="1:13" ht="24">
      <c r="A97" s="9">
        <f t="shared" si="6"/>
        <v>31</v>
      </c>
      <c r="B97" s="206">
        <v>37663</v>
      </c>
      <c r="C97" s="67">
        <v>0.74</v>
      </c>
      <c r="D97" s="67">
        <v>1.186</v>
      </c>
      <c r="E97" s="68">
        <f t="shared" si="8"/>
        <v>0.1024704</v>
      </c>
      <c r="F97" s="63">
        <f t="shared" si="7"/>
        <v>129.93333333333334</v>
      </c>
      <c r="G97" s="68">
        <f t="shared" si="9"/>
        <v>13.31432064</v>
      </c>
      <c r="H97" s="127" t="s">
        <v>83</v>
      </c>
      <c r="I97" s="67">
        <v>132.6</v>
      </c>
      <c r="J97" s="67">
        <v>147.9</v>
      </c>
      <c r="K97" s="67">
        <v>109.3</v>
      </c>
      <c r="L97" s="5"/>
      <c r="M97" s="5"/>
    </row>
    <row r="98" spans="1:13" ht="24">
      <c r="A98" s="9">
        <f t="shared" si="6"/>
        <v>32</v>
      </c>
      <c r="B98" s="206">
        <v>37671</v>
      </c>
      <c r="C98" s="67">
        <v>0.64</v>
      </c>
      <c r="D98" s="67">
        <v>0.882</v>
      </c>
      <c r="E98" s="68">
        <f t="shared" si="8"/>
        <v>0.0762048</v>
      </c>
      <c r="F98" s="63">
        <f t="shared" si="7"/>
        <v>127.30000000000001</v>
      </c>
      <c r="G98" s="68">
        <f t="shared" si="9"/>
        <v>9.700871040000001</v>
      </c>
      <c r="H98" s="127" t="s">
        <v>84</v>
      </c>
      <c r="I98" s="67">
        <v>117.8</v>
      </c>
      <c r="J98" s="67">
        <v>157.3</v>
      </c>
      <c r="K98" s="67">
        <v>106.8</v>
      </c>
      <c r="L98" s="5"/>
      <c r="M98" s="5"/>
    </row>
    <row r="99" spans="1:13" ht="24">
      <c r="A99" s="9">
        <f aca="true" t="shared" si="10" ref="A99:A162">+A98+1</f>
        <v>33</v>
      </c>
      <c r="B99" s="206">
        <v>37680</v>
      </c>
      <c r="C99" s="67">
        <v>0.56</v>
      </c>
      <c r="D99" s="67">
        <v>0.462</v>
      </c>
      <c r="E99" s="68">
        <f t="shared" si="8"/>
        <v>0.0399168</v>
      </c>
      <c r="F99" s="63">
        <f t="shared" si="7"/>
        <v>125.7</v>
      </c>
      <c r="G99" s="68">
        <f t="shared" si="9"/>
        <v>5.01754176</v>
      </c>
      <c r="H99" s="127" t="s">
        <v>85</v>
      </c>
      <c r="I99" s="67">
        <v>112.6</v>
      </c>
      <c r="J99" s="67">
        <v>126</v>
      </c>
      <c r="K99" s="67">
        <v>138.5</v>
      </c>
      <c r="L99" s="5"/>
      <c r="M99" s="5"/>
    </row>
    <row r="100" spans="1:13" ht="24">
      <c r="A100" s="9">
        <f t="shared" si="10"/>
        <v>34</v>
      </c>
      <c r="B100" s="206">
        <v>37686</v>
      </c>
      <c r="C100" s="67">
        <v>0.53</v>
      </c>
      <c r="D100" s="67">
        <v>0.438</v>
      </c>
      <c r="E100" s="68">
        <f t="shared" si="8"/>
        <v>0.0378432</v>
      </c>
      <c r="F100" s="63">
        <f t="shared" si="7"/>
        <v>36.946666666666665</v>
      </c>
      <c r="G100" s="68">
        <f t="shared" si="9"/>
        <v>1.398180096</v>
      </c>
      <c r="H100" s="127" t="s">
        <v>57</v>
      </c>
      <c r="I100" s="67">
        <v>32.05</v>
      </c>
      <c r="J100" s="67">
        <v>41.37</v>
      </c>
      <c r="K100" s="67">
        <v>37.42</v>
      </c>
      <c r="L100" s="5"/>
      <c r="M100" s="5"/>
    </row>
    <row r="101" spans="1:13" ht="24">
      <c r="A101" s="9">
        <f t="shared" si="10"/>
        <v>35</v>
      </c>
      <c r="B101" s="206">
        <v>37701</v>
      </c>
      <c r="C101" s="67">
        <v>0.5</v>
      </c>
      <c r="D101" s="67">
        <v>0.236</v>
      </c>
      <c r="E101" s="68">
        <f t="shared" si="8"/>
        <v>0.0203904</v>
      </c>
      <c r="F101" s="63">
        <f t="shared" si="7"/>
        <v>42.07666666666666</v>
      </c>
      <c r="G101" s="68">
        <f t="shared" si="9"/>
        <v>0.8579600639999999</v>
      </c>
      <c r="H101" s="127" t="s">
        <v>58</v>
      </c>
      <c r="I101" s="67">
        <v>44.33</v>
      </c>
      <c r="J101" s="67">
        <v>45.86</v>
      </c>
      <c r="K101" s="67">
        <v>36.04</v>
      </c>
      <c r="L101" s="5"/>
      <c r="M101" s="5"/>
    </row>
    <row r="102" spans="1:13" ht="24.75" thickBot="1">
      <c r="A102" s="75">
        <f t="shared" si="10"/>
        <v>36</v>
      </c>
      <c r="B102" s="207">
        <v>37707</v>
      </c>
      <c r="C102" s="14">
        <v>0.49</v>
      </c>
      <c r="D102" s="14">
        <v>0.217</v>
      </c>
      <c r="E102" s="76">
        <f t="shared" si="8"/>
        <v>0.0187488</v>
      </c>
      <c r="F102" s="70">
        <f t="shared" si="7"/>
        <v>42.096666666666664</v>
      </c>
      <c r="G102" s="76">
        <f t="shared" si="9"/>
        <v>0.7892619839999999</v>
      </c>
      <c r="H102" s="12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205">
        <v>37734</v>
      </c>
      <c r="C103" s="16">
        <f>+(408.3+0.85)</f>
        <v>409.15000000000003</v>
      </c>
      <c r="D103" s="16">
        <v>2.459</v>
      </c>
      <c r="E103" s="74">
        <f t="shared" si="8"/>
        <v>0.21245760000000002</v>
      </c>
      <c r="F103" s="79">
        <f t="shared" si="7"/>
        <v>147.13333333333333</v>
      </c>
      <c r="G103" s="74">
        <f t="shared" si="9"/>
        <v>31.25959488</v>
      </c>
      <c r="H103" s="12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206">
        <v>37740</v>
      </c>
      <c r="C104" s="67">
        <f>408.3+0.74</f>
        <v>409.04</v>
      </c>
      <c r="D104" s="67">
        <v>1.321</v>
      </c>
      <c r="E104" s="68">
        <f t="shared" si="8"/>
        <v>0.1141344</v>
      </c>
      <c r="F104" s="63">
        <f t="shared" si="7"/>
        <v>44.51666666666667</v>
      </c>
      <c r="G104" s="68">
        <f t="shared" si="9"/>
        <v>5.080883040000001</v>
      </c>
      <c r="H104" s="127" t="s">
        <v>86</v>
      </c>
      <c r="I104" s="67">
        <v>38.68</v>
      </c>
      <c r="J104" s="67">
        <v>34.35</v>
      </c>
      <c r="K104" s="67">
        <v>60.52</v>
      </c>
      <c r="L104" s="5"/>
      <c r="M104" s="5"/>
    </row>
    <row r="105" spans="1:13" ht="24">
      <c r="A105" s="9">
        <f t="shared" si="10"/>
        <v>3</v>
      </c>
      <c r="B105" s="206">
        <v>37747</v>
      </c>
      <c r="C105" s="67">
        <f>408.3+0.72</f>
        <v>409.02000000000004</v>
      </c>
      <c r="D105" s="67">
        <v>1.407</v>
      </c>
      <c r="E105" s="68">
        <f t="shared" si="8"/>
        <v>0.12156480000000001</v>
      </c>
      <c r="F105" s="63">
        <f t="shared" si="7"/>
        <v>43.60999999999999</v>
      </c>
      <c r="G105" s="68">
        <f t="shared" si="9"/>
        <v>5.301440928</v>
      </c>
      <c r="H105" s="127" t="s">
        <v>87</v>
      </c>
      <c r="I105" s="67">
        <v>42.97</v>
      </c>
      <c r="J105" s="67">
        <v>48.39</v>
      </c>
      <c r="K105" s="67">
        <v>39.47</v>
      </c>
      <c r="L105" s="5"/>
      <c r="M105" s="5"/>
    </row>
    <row r="106" spans="1:13" ht="24">
      <c r="A106" s="9">
        <f t="shared" si="10"/>
        <v>4</v>
      </c>
      <c r="B106" s="206">
        <v>37760</v>
      </c>
      <c r="C106" s="67">
        <f>408.3+0.64</f>
        <v>408.94</v>
      </c>
      <c r="D106" s="67">
        <v>1.177</v>
      </c>
      <c r="E106" s="68">
        <f t="shared" si="8"/>
        <v>0.10169280000000001</v>
      </c>
      <c r="F106" s="63">
        <f t="shared" si="7"/>
        <v>46.23666666666666</v>
      </c>
      <c r="G106" s="68">
        <f t="shared" si="9"/>
        <v>4.701936096</v>
      </c>
      <c r="H106" s="127" t="s">
        <v>88</v>
      </c>
      <c r="I106" s="67">
        <v>42.48</v>
      </c>
      <c r="J106" s="67">
        <v>41.26</v>
      </c>
      <c r="K106" s="67">
        <v>54.97</v>
      </c>
      <c r="L106" s="5"/>
      <c r="M106" s="5"/>
    </row>
    <row r="107" spans="1:13" ht="24">
      <c r="A107" s="9">
        <f t="shared" si="10"/>
        <v>5</v>
      </c>
      <c r="B107" s="206">
        <v>37768</v>
      </c>
      <c r="C107" s="67">
        <f>408.3+0.66</f>
        <v>408.96000000000004</v>
      </c>
      <c r="D107" s="67">
        <v>1.008</v>
      </c>
      <c r="E107" s="68">
        <f t="shared" si="8"/>
        <v>0.08709120000000001</v>
      </c>
      <c r="F107" s="63">
        <f t="shared" si="7"/>
        <v>85.96666666666665</v>
      </c>
      <c r="G107" s="68">
        <f t="shared" si="9"/>
        <v>7.48694016</v>
      </c>
      <c r="H107" s="127" t="s">
        <v>89</v>
      </c>
      <c r="I107" s="67">
        <v>70.91</v>
      </c>
      <c r="J107" s="67">
        <v>78.39</v>
      </c>
      <c r="K107" s="67">
        <v>108.6</v>
      </c>
      <c r="L107" s="5"/>
      <c r="M107" s="5"/>
    </row>
    <row r="108" spans="1:13" ht="24">
      <c r="A108" s="9">
        <f t="shared" si="10"/>
        <v>6</v>
      </c>
      <c r="B108" s="206">
        <v>37775</v>
      </c>
      <c r="C108" s="67">
        <f>408.3+0.88</f>
        <v>409.18</v>
      </c>
      <c r="D108" s="67">
        <v>2.607</v>
      </c>
      <c r="E108" s="68">
        <f t="shared" si="8"/>
        <v>0.22524480000000002</v>
      </c>
      <c r="F108" s="63">
        <f t="shared" si="7"/>
        <v>192.83333333333334</v>
      </c>
      <c r="G108" s="68">
        <f t="shared" si="9"/>
        <v>43.43470560000001</v>
      </c>
      <c r="H108" s="127" t="s">
        <v>90</v>
      </c>
      <c r="I108" s="67">
        <v>193.4</v>
      </c>
      <c r="J108" s="67">
        <v>173.5</v>
      </c>
      <c r="K108" s="67">
        <v>211.6</v>
      </c>
      <c r="L108" s="5"/>
      <c r="M108" s="5"/>
    </row>
    <row r="109" spans="1:13" ht="24">
      <c r="A109" s="9">
        <f t="shared" si="10"/>
        <v>7</v>
      </c>
      <c r="B109" s="206">
        <v>37789</v>
      </c>
      <c r="C109" s="67">
        <f>408.3+1.2</f>
        <v>409.5</v>
      </c>
      <c r="D109" s="67">
        <v>4.327</v>
      </c>
      <c r="E109" s="68">
        <f t="shared" si="8"/>
        <v>0.37385280000000004</v>
      </c>
      <c r="F109" s="63">
        <f t="shared" si="7"/>
        <v>116.53333333333335</v>
      </c>
      <c r="G109" s="68">
        <f t="shared" si="9"/>
        <v>43.56631296000001</v>
      </c>
      <c r="H109" s="127" t="s">
        <v>91</v>
      </c>
      <c r="I109" s="67">
        <v>126.1</v>
      </c>
      <c r="J109" s="67">
        <v>109.5</v>
      </c>
      <c r="K109" s="67">
        <v>114</v>
      </c>
      <c r="L109" s="5"/>
      <c r="M109" s="5"/>
    </row>
    <row r="110" spans="1:13" ht="24">
      <c r="A110" s="9">
        <f t="shared" si="10"/>
        <v>8</v>
      </c>
      <c r="B110" s="206">
        <v>37798</v>
      </c>
      <c r="C110" s="67">
        <f>408.3+0.64</f>
        <v>408.94</v>
      </c>
      <c r="D110" s="67">
        <v>0.971</v>
      </c>
      <c r="E110" s="68">
        <f t="shared" si="8"/>
        <v>0.08389440000000001</v>
      </c>
      <c r="F110" s="63">
        <f t="shared" si="7"/>
        <v>96.12</v>
      </c>
      <c r="G110" s="68">
        <f t="shared" si="9"/>
        <v>8.063929728000002</v>
      </c>
      <c r="H110" s="127" t="s">
        <v>92</v>
      </c>
      <c r="I110" s="67">
        <v>65.96</v>
      </c>
      <c r="J110" s="67">
        <v>117</v>
      </c>
      <c r="K110" s="67">
        <v>105.4</v>
      </c>
      <c r="L110" s="5"/>
      <c r="M110" s="5"/>
    </row>
    <row r="111" spans="1:13" ht="24">
      <c r="A111" s="9">
        <f t="shared" si="10"/>
        <v>9</v>
      </c>
      <c r="B111" s="206">
        <v>37804</v>
      </c>
      <c r="C111" s="67">
        <v>409.3</v>
      </c>
      <c r="D111" s="67">
        <v>3.259</v>
      </c>
      <c r="E111" s="68">
        <f t="shared" si="8"/>
        <v>0.2815776</v>
      </c>
      <c r="F111" s="63">
        <f t="shared" si="7"/>
        <v>98.39666666666666</v>
      </c>
      <c r="G111" s="68">
        <f t="shared" si="9"/>
        <v>27.706297248</v>
      </c>
      <c r="H111" s="127" t="s">
        <v>93</v>
      </c>
      <c r="I111" s="67">
        <v>102.5</v>
      </c>
      <c r="J111" s="67">
        <v>90.39</v>
      </c>
      <c r="K111" s="67">
        <v>102.3</v>
      </c>
      <c r="L111" s="5"/>
      <c r="M111" s="5"/>
    </row>
    <row r="112" spans="1:13" ht="24">
      <c r="A112" s="9">
        <f t="shared" si="10"/>
        <v>10</v>
      </c>
      <c r="B112" s="206">
        <v>37821</v>
      </c>
      <c r="C112" s="67">
        <v>409.02</v>
      </c>
      <c r="D112" s="67">
        <v>1.347</v>
      </c>
      <c r="E112" s="68">
        <f t="shared" si="8"/>
        <v>0.1163808</v>
      </c>
      <c r="F112" s="63">
        <f t="shared" si="7"/>
        <v>51.25</v>
      </c>
      <c r="G112" s="68">
        <f t="shared" si="9"/>
        <v>5.964516000000001</v>
      </c>
      <c r="H112" s="127" t="s">
        <v>94</v>
      </c>
      <c r="I112" s="67">
        <v>47.84</v>
      </c>
      <c r="J112" s="67">
        <v>39.22</v>
      </c>
      <c r="K112" s="67">
        <v>66.69</v>
      </c>
      <c r="L112" s="5"/>
      <c r="M112" s="5"/>
    </row>
    <row r="113" spans="1:13" ht="24">
      <c r="A113" s="9">
        <f t="shared" si="10"/>
        <v>11</v>
      </c>
      <c r="B113" s="206">
        <v>37826</v>
      </c>
      <c r="C113" s="67">
        <v>409.6</v>
      </c>
      <c r="D113" s="67">
        <v>5.653</v>
      </c>
      <c r="E113" s="68">
        <f t="shared" si="8"/>
        <v>0.4884192</v>
      </c>
      <c r="F113" s="63">
        <f t="shared" si="7"/>
        <v>228.76666666666665</v>
      </c>
      <c r="G113" s="68">
        <f t="shared" si="9"/>
        <v>111.73403232</v>
      </c>
      <c r="H113" s="127" t="s">
        <v>95</v>
      </c>
      <c r="I113" s="67">
        <v>163.1</v>
      </c>
      <c r="J113" s="67">
        <v>359.2</v>
      </c>
      <c r="K113" s="67">
        <v>164</v>
      </c>
      <c r="L113" s="5"/>
      <c r="M113" s="5"/>
    </row>
    <row r="114" spans="1:13" ht="24">
      <c r="A114" s="9">
        <f t="shared" si="10"/>
        <v>12</v>
      </c>
      <c r="B114" s="206">
        <v>37835</v>
      </c>
      <c r="C114" s="67">
        <v>409.83</v>
      </c>
      <c r="D114" s="67">
        <v>6.926</v>
      </c>
      <c r="E114" s="68">
        <f t="shared" si="8"/>
        <v>0.5984064</v>
      </c>
      <c r="F114" s="63">
        <f t="shared" si="7"/>
        <v>227.5</v>
      </c>
      <c r="G114" s="68">
        <f t="shared" si="9"/>
        <v>136.13745600000001</v>
      </c>
      <c r="H114" s="127" t="s">
        <v>96</v>
      </c>
      <c r="I114" s="67">
        <v>218.2</v>
      </c>
      <c r="J114" s="67">
        <v>229.9</v>
      </c>
      <c r="K114" s="67">
        <v>234.4</v>
      </c>
      <c r="L114" s="5"/>
      <c r="M114" s="5"/>
    </row>
    <row r="115" spans="1:13" ht="24">
      <c r="A115" s="9">
        <f t="shared" si="10"/>
        <v>13</v>
      </c>
      <c r="B115" s="206">
        <v>37847</v>
      </c>
      <c r="C115" s="67">
        <v>410.34</v>
      </c>
      <c r="D115" s="67">
        <v>13.911</v>
      </c>
      <c r="E115" s="68">
        <f t="shared" si="8"/>
        <v>1.2019104</v>
      </c>
      <c r="F115" s="63">
        <f t="shared" si="7"/>
        <v>212.30000000000004</v>
      </c>
      <c r="G115" s="68">
        <f t="shared" si="9"/>
        <v>255.16557792000006</v>
      </c>
      <c r="H115" s="127" t="s">
        <v>97</v>
      </c>
      <c r="I115" s="67">
        <v>247.4</v>
      </c>
      <c r="J115" s="67">
        <v>176.3</v>
      </c>
      <c r="K115" s="67">
        <v>213.2</v>
      </c>
      <c r="L115" s="5"/>
      <c r="M115" s="5"/>
    </row>
    <row r="116" spans="1:13" ht="24">
      <c r="A116" s="9">
        <f t="shared" si="10"/>
        <v>14</v>
      </c>
      <c r="B116" s="206">
        <v>37851</v>
      </c>
      <c r="C116" s="67">
        <v>410.76</v>
      </c>
      <c r="D116" s="67">
        <v>21.899</v>
      </c>
      <c r="E116" s="68">
        <f t="shared" si="8"/>
        <v>1.8920736000000002</v>
      </c>
      <c r="F116" s="63">
        <f t="shared" si="7"/>
        <v>206.4</v>
      </c>
      <c r="G116" s="68">
        <f t="shared" si="9"/>
        <v>390.52399104000006</v>
      </c>
      <c r="H116" s="127" t="s">
        <v>98</v>
      </c>
      <c r="I116" s="67">
        <v>210.1</v>
      </c>
      <c r="J116" s="67">
        <v>181.3</v>
      </c>
      <c r="K116" s="67">
        <v>227.8</v>
      </c>
      <c r="L116" s="5"/>
      <c r="M116" s="5"/>
    </row>
    <row r="117" spans="1:13" ht="24">
      <c r="A117" s="9">
        <f t="shared" si="10"/>
        <v>15</v>
      </c>
      <c r="B117" s="206">
        <v>37866</v>
      </c>
      <c r="C117" s="67">
        <v>409.41</v>
      </c>
      <c r="D117" s="67">
        <v>4.925</v>
      </c>
      <c r="E117" s="68">
        <f t="shared" si="8"/>
        <v>0.42552</v>
      </c>
      <c r="F117" s="63">
        <f t="shared" si="7"/>
        <v>147.9</v>
      </c>
      <c r="G117" s="68">
        <f t="shared" si="9"/>
        <v>62.934408000000005</v>
      </c>
      <c r="H117" s="127" t="s">
        <v>99</v>
      </c>
      <c r="I117" s="67">
        <v>117.4</v>
      </c>
      <c r="J117" s="67">
        <v>129.1</v>
      </c>
      <c r="K117" s="67">
        <v>197.2</v>
      </c>
      <c r="L117" s="5"/>
      <c r="M117" s="5"/>
    </row>
    <row r="118" spans="1:13" ht="24">
      <c r="A118" s="9">
        <f t="shared" si="10"/>
        <v>16</v>
      </c>
      <c r="B118" s="206">
        <v>37874</v>
      </c>
      <c r="C118" s="67">
        <v>412.91</v>
      </c>
      <c r="D118" s="67">
        <v>99.926</v>
      </c>
      <c r="E118" s="68">
        <f t="shared" si="8"/>
        <v>8.633606400000001</v>
      </c>
      <c r="F118" s="63">
        <f t="shared" si="7"/>
        <v>282.6333333333334</v>
      </c>
      <c r="G118" s="68">
        <f t="shared" si="9"/>
        <v>2440.1449555200006</v>
      </c>
      <c r="H118" s="127" t="s">
        <v>100</v>
      </c>
      <c r="I118" s="67">
        <v>293.8</v>
      </c>
      <c r="J118" s="67">
        <v>285.6</v>
      </c>
      <c r="K118" s="67">
        <v>268.5</v>
      </c>
      <c r="L118" s="5"/>
      <c r="M118" s="5"/>
    </row>
    <row r="119" spans="1:13" ht="24">
      <c r="A119" s="9">
        <f t="shared" si="10"/>
        <v>17</v>
      </c>
      <c r="B119" s="206">
        <v>37888</v>
      </c>
      <c r="C119" s="67">
        <v>409.86</v>
      </c>
      <c r="D119" s="67">
        <v>12.303</v>
      </c>
      <c r="E119" s="68">
        <f t="shared" si="8"/>
        <v>1.0629792000000002</v>
      </c>
      <c r="F119" s="63">
        <f t="shared" si="7"/>
        <v>121.39999999999999</v>
      </c>
      <c r="G119" s="68">
        <f t="shared" si="9"/>
        <v>129.04567488</v>
      </c>
      <c r="H119" s="127" t="s">
        <v>101</v>
      </c>
      <c r="I119" s="67">
        <v>116.8</v>
      </c>
      <c r="J119" s="67">
        <v>124.6</v>
      </c>
      <c r="K119" s="67">
        <v>122.8</v>
      </c>
      <c r="L119" s="5"/>
      <c r="M119" s="5"/>
    </row>
    <row r="120" spans="1:13" ht="24">
      <c r="A120" s="9">
        <f t="shared" si="10"/>
        <v>18</v>
      </c>
      <c r="B120" s="206">
        <v>37896</v>
      </c>
      <c r="C120" s="67">
        <v>409.55</v>
      </c>
      <c r="D120" s="67">
        <v>5.715</v>
      </c>
      <c r="E120" s="68">
        <f t="shared" si="8"/>
        <v>0.493776</v>
      </c>
      <c r="F120" s="63">
        <f t="shared" si="7"/>
        <v>129.73333333333335</v>
      </c>
      <c r="G120" s="68">
        <f t="shared" si="9"/>
        <v>64.05920640000001</v>
      </c>
      <c r="H120" s="127" t="s">
        <v>102</v>
      </c>
      <c r="I120" s="67">
        <v>143.8</v>
      </c>
      <c r="J120" s="67">
        <v>133.3</v>
      </c>
      <c r="K120" s="67">
        <v>112.1</v>
      </c>
      <c r="L120" s="5"/>
      <c r="M120" s="5"/>
    </row>
    <row r="121" spans="1:13" ht="24">
      <c r="A121" s="9">
        <f t="shared" si="10"/>
        <v>19</v>
      </c>
      <c r="B121" s="206">
        <v>37910</v>
      </c>
      <c r="C121" s="67">
        <v>409.37</v>
      </c>
      <c r="D121" s="67">
        <v>4.801</v>
      </c>
      <c r="E121" s="68">
        <f t="shared" si="8"/>
        <v>0.4148064</v>
      </c>
      <c r="F121" s="63">
        <f t="shared" si="7"/>
        <v>120.52666666666666</v>
      </c>
      <c r="G121" s="68">
        <f t="shared" si="9"/>
        <v>49.995232703999996</v>
      </c>
      <c r="H121" s="127" t="s">
        <v>44</v>
      </c>
      <c r="I121" s="67">
        <v>142.8</v>
      </c>
      <c r="J121" s="67">
        <v>129.7</v>
      </c>
      <c r="K121" s="67">
        <v>89.08</v>
      </c>
      <c r="L121" s="5"/>
      <c r="M121" s="5"/>
    </row>
    <row r="122" spans="1:13" ht="24">
      <c r="A122" s="9">
        <f t="shared" si="10"/>
        <v>20</v>
      </c>
      <c r="B122" s="206">
        <v>37925</v>
      </c>
      <c r="C122" s="67">
        <v>410.22</v>
      </c>
      <c r="D122" s="67">
        <v>14.36</v>
      </c>
      <c r="E122" s="68">
        <f t="shared" si="8"/>
        <v>1.240704</v>
      </c>
      <c r="F122" s="63">
        <f t="shared" si="7"/>
        <v>188.73333333333335</v>
      </c>
      <c r="G122" s="68">
        <f t="shared" si="9"/>
        <v>234.16220160000003</v>
      </c>
      <c r="H122" s="127" t="s">
        <v>103</v>
      </c>
      <c r="I122" s="67">
        <v>202.4</v>
      </c>
      <c r="J122" s="67">
        <v>193.2</v>
      </c>
      <c r="K122" s="67">
        <v>170.6</v>
      </c>
      <c r="L122" s="5"/>
      <c r="M122" s="5"/>
    </row>
    <row r="123" spans="1:13" ht="24">
      <c r="A123" s="9">
        <f t="shared" si="10"/>
        <v>21</v>
      </c>
      <c r="B123" s="206">
        <v>37929</v>
      </c>
      <c r="C123" s="67">
        <v>409.38</v>
      </c>
      <c r="D123" s="67">
        <v>4.736</v>
      </c>
      <c r="E123" s="68">
        <f t="shared" si="8"/>
        <v>0.4091904</v>
      </c>
      <c r="F123" s="63">
        <f t="shared" si="7"/>
        <v>160.29999999999998</v>
      </c>
      <c r="G123" s="68">
        <f t="shared" si="9"/>
        <v>65.59322112</v>
      </c>
      <c r="H123" s="127" t="s">
        <v>104</v>
      </c>
      <c r="I123" s="67">
        <v>161.7</v>
      </c>
      <c r="J123" s="67">
        <v>163.8</v>
      </c>
      <c r="K123" s="67">
        <v>155.4</v>
      </c>
      <c r="L123" s="5"/>
      <c r="M123" s="5"/>
    </row>
    <row r="124" spans="1:13" ht="24">
      <c r="A124" s="9">
        <f t="shared" si="10"/>
        <v>22</v>
      </c>
      <c r="B124" s="206">
        <v>37942</v>
      </c>
      <c r="C124" s="67">
        <v>409.22</v>
      </c>
      <c r="D124" s="67">
        <v>3.034</v>
      </c>
      <c r="E124" s="68">
        <f t="shared" si="8"/>
        <v>0.26213759999999997</v>
      </c>
      <c r="F124" s="63">
        <f t="shared" si="7"/>
        <v>106.10000000000001</v>
      </c>
      <c r="G124" s="68">
        <f t="shared" si="9"/>
        <v>27.81279936</v>
      </c>
      <c r="H124" s="127" t="s">
        <v>46</v>
      </c>
      <c r="I124" s="67">
        <v>106.2</v>
      </c>
      <c r="J124" s="67">
        <v>107.3</v>
      </c>
      <c r="K124" s="67">
        <v>104.8</v>
      </c>
      <c r="L124" s="5"/>
      <c r="M124" s="5"/>
    </row>
    <row r="125" spans="1:13" ht="24">
      <c r="A125" s="9">
        <f t="shared" si="10"/>
        <v>23</v>
      </c>
      <c r="B125" s="206">
        <v>37951</v>
      </c>
      <c r="C125" s="67">
        <v>409.18</v>
      </c>
      <c r="D125" s="67">
        <v>2.645</v>
      </c>
      <c r="E125" s="68">
        <f t="shared" si="8"/>
        <v>0.228528</v>
      </c>
      <c r="F125" s="63">
        <f t="shared" si="7"/>
        <v>61.41</v>
      </c>
      <c r="G125" s="68">
        <f t="shared" si="9"/>
        <v>14.03390448</v>
      </c>
      <c r="H125" s="127" t="s">
        <v>105</v>
      </c>
      <c r="I125" s="67">
        <v>67.32</v>
      </c>
      <c r="J125" s="67">
        <v>85.07</v>
      </c>
      <c r="K125" s="67">
        <v>31.84</v>
      </c>
      <c r="L125" s="5"/>
      <c r="M125" s="5"/>
    </row>
    <row r="126" spans="1:13" ht="24">
      <c r="A126" s="9">
        <f t="shared" si="10"/>
        <v>24</v>
      </c>
      <c r="B126" s="206">
        <v>37956</v>
      </c>
      <c r="C126" s="67">
        <v>409.16</v>
      </c>
      <c r="D126" s="67">
        <v>2.289</v>
      </c>
      <c r="E126" s="68">
        <f t="shared" si="8"/>
        <v>0.19776960000000002</v>
      </c>
      <c r="F126" s="63">
        <f t="shared" si="7"/>
        <v>53.95333333333334</v>
      </c>
      <c r="G126" s="68">
        <f t="shared" si="9"/>
        <v>10.670329152000003</v>
      </c>
      <c r="H126" s="127" t="s">
        <v>106</v>
      </c>
      <c r="I126" s="67">
        <v>52.72</v>
      </c>
      <c r="J126" s="67">
        <v>56.46</v>
      </c>
      <c r="K126" s="67">
        <v>52.68</v>
      </c>
      <c r="L126" s="5"/>
      <c r="M126" s="5"/>
    </row>
    <row r="127" spans="1:13" ht="24">
      <c r="A127" s="9">
        <f t="shared" si="10"/>
        <v>25</v>
      </c>
      <c r="B127" s="206">
        <v>37973</v>
      </c>
      <c r="C127" s="67">
        <v>408.94</v>
      </c>
      <c r="D127" s="67">
        <v>0.971</v>
      </c>
      <c r="E127" s="68">
        <f t="shared" si="8"/>
        <v>0.08389440000000001</v>
      </c>
      <c r="F127" s="63">
        <f t="shared" si="7"/>
        <v>48.45666666666667</v>
      </c>
      <c r="G127" s="68">
        <f t="shared" si="9"/>
        <v>4.065242976</v>
      </c>
      <c r="H127" s="127" t="s">
        <v>48</v>
      </c>
      <c r="I127" s="67">
        <v>73.15</v>
      </c>
      <c r="J127" s="67">
        <v>2.46</v>
      </c>
      <c r="K127" s="67">
        <v>69.76</v>
      </c>
      <c r="L127" s="5"/>
      <c r="M127" s="5"/>
    </row>
    <row r="128" spans="1:13" ht="24">
      <c r="A128" s="9">
        <f t="shared" si="10"/>
        <v>26</v>
      </c>
      <c r="B128" s="206">
        <v>37984</v>
      </c>
      <c r="C128" s="67">
        <v>408.88</v>
      </c>
      <c r="D128" s="67">
        <v>0.655</v>
      </c>
      <c r="E128" s="68">
        <f t="shared" si="8"/>
        <v>0.056592</v>
      </c>
      <c r="F128" s="63">
        <f t="shared" si="7"/>
        <v>64.99000000000001</v>
      </c>
      <c r="G128" s="68">
        <f t="shared" si="9"/>
        <v>3.6779140800000008</v>
      </c>
      <c r="H128" s="127" t="s">
        <v>107</v>
      </c>
      <c r="I128" s="67">
        <v>69.64</v>
      </c>
      <c r="J128" s="67">
        <v>57.07</v>
      </c>
      <c r="K128" s="67">
        <v>68.26</v>
      </c>
      <c r="L128" s="5"/>
      <c r="M128" s="5"/>
    </row>
    <row r="129" spans="1:13" ht="24">
      <c r="A129" s="9">
        <f t="shared" si="10"/>
        <v>27</v>
      </c>
      <c r="B129" s="206">
        <v>38007</v>
      </c>
      <c r="C129" s="67">
        <v>408.92</v>
      </c>
      <c r="D129" s="67">
        <v>0.788</v>
      </c>
      <c r="E129" s="68">
        <f t="shared" si="8"/>
        <v>0.06808320000000001</v>
      </c>
      <c r="F129" s="63">
        <f t="shared" si="7"/>
        <v>54.123333333333335</v>
      </c>
      <c r="G129" s="68">
        <f t="shared" si="9"/>
        <v>3.684889728000001</v>
      </c>
      <c r="H129" s="127" t="s">
        <v>108</v>
      </c>
      <c r="I129" s="67">
        <v>51.73</v>
      </c>
      <c r="J129" s="67">
        <v>70.96</v>
      </c>
      <c r="K129" s="67">
        <v>39.68</v>
      </c>
      <c r="L129" s="5"/>
      <c r="M129" s="5"/>
    </row>
    <row r="130" spans="1:13" ht="24.75" thickBot="1">
      <c r="A130" s="75">
        <f t="shared" si="10"/>
        <v>28</v>
      </c>
      <c r="B130" s="207">
        <v>38042</v>
      </c>
      <c r="C130" s="14">
        <v>408.71</v>
      </c>
      <c r="D130" s="14">
        <v>0.188</v>
      </c>
      <c r="E130" s="76">
        <f t="shared" si="8"/>
        <v>0.0162432</v>
      </c>
      <c r="F130" s="70">
        <f t="shared" si="7"/>
        <v>103.45666666666666</v>
      </c>
      <c r="G130" s="76">
        <f t="shared" si="9"/>
        <v>1.680467328</v>
      </c>
      <c r="H130" s="128" t="s">
        <v>109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206">
        <v>38118</v>
      </c>
      <c r="C131" s="67">
        <v>409.13</v>
      </c>
      <c r="D131" s="67">
        <v>2.313</v>
      </c>
      <c r="E131" s="68">
        <v>0.2</v>
      </c>
      <c r="F131" s="63">
        <v>74.023</v>
      </c>
      <c r="G131" s="68">
        <v>14.793</v>
      </c>
      <c r="H131" s="127" t="s">
        <v>22</v>
      </c>
      <c r="I131" s="67">
        <v>71.19</v>
      </c>
      <c r="J131" s="67">
        <v>70.73</v>
      </c>
      <c r="K131" s="67">
        <v>80.15</v>
      </c>
      <c r="L131" s="5"/>
      <c r="M131" s="5"/>
    </row>
    <row r="132" spans="1:13" ht="24">
      <c r="A132" s="9">
        <v>2</v>
      </c>
      <c r="B132" s="206">
        <v>38125</v>
      </c>
      <c r="C132" s="67">
        <v>409.25</v>
      </c>
      <c r="D132" s="67">
        <v>4.28</v>
      </c>
      <c r="E132" s="68">
        <v>0.37</v>
      </c>
      <c r="F132" s="63">
        <v>85.513</v>
      </c>
      <c r="G132" s="68">
        <v>31.622</v>
      </c>
      <c r="H132" s="127" t="s">
        <v>23</v>
      </c>
      <c r="I132" s="67">
        <v>72.34</v>
      </c>
      <c r="J132" s="67">
        <v>92.98</v>
      </c>
      <c r="K132" s="67">
        <v>91.22</v>
      </c>
      <c r="L132" s="5"/>
      <c r="M132" s="5"/>
    </row>
    <row r="133" spans="1:13" ht="24">
      <c r="A133" s="9">
        <v>3</v>
      </c>
      <c r="B133" s="206">
        <v>38132</v>
      </c>
      <c r="C133" s="67">
        <v>409.17</v>
      </c>
      <c r="D133" s="67">
        <v>3.511</v>
      </c>
      <c r="E133" s="68">
        <v>0.303</v>
      </c>
      <c r="F133" s="63">
        <v>47.183</v>
      </c>
      <c r="G133" s="68">
        <v>14.313</v>
      </c>
      <c r="H133" s="127" t="s">
        <v>24</v>
      </c>
      <c r="I133" s="67">
        <v>44.41</v>
      </c>
      <c r="J133" s="67">
        <v>38.85</v>
      </c>
      <c r="K133" s="67">
        <v>58.29</v>
      </c>
      <c r="L133" s="5"/>
      <c r="M133" s="5"/>
    </row>
    <row r="134" spans="1:13" ht="24">
      <c r="A134" s="9">
        <v>4</v>
      </c>
      <c r="B134" s="206">
        <v>38142</v>
      </c>
      <c r="C134" s="67">
        <v>409.58</v>
      </c>
      <c r="D134" s="67">
        <v>5.729</v>
      </c>
      <c r="E134" s="68">
        <v>0.495</v>
      </c>
      <c r="F134" s="63">
        <v>86.67</v>
      </c>
      <c r="G134" s="68">
        <v>42.9</v>
      </c>
      <c r="H134" s="127" t="s">
        <v>25</v>
      </c>
      <c r="I134" s="67">
        <v>84.14</v>
      </c>
      <c r="J134" s="67">
        <v>88.09</v>
      </c>
      <c r="K134" s="67">
        <v>87.78</v>
      </c>
      <c r="L134" s="5"/>
      <c r="M134" s="5"/>
    </row>
    <row r="135" spans="1:13" ht="24">
      <c r="A135" s="9">
        <v>5</v>
      </c>
      <c r="B135" s="206">
        <v>38154</v>
      </c>
      <c r="C135" s="67">
        <v>410.86</v>
      </c>
      <c r="D135" s="67">
        <v>25.258</v>
      </c>
      <c r="E135" s="68">
        <v>2.182</v>
      </c>
      <c r="F135" s="63">
        <v>115.267</v>
      </c>
      <c r="G135" s="68">
        <v>251.545</v>
      </c>
      <c r="H135" s="127" t="s">
        <v>26</v>
      </c>
      <c r="I135" s="67">
        <v>115.4</v>
      </c>
      <c r="J135" s="67">
        <v>110.9</v>
      </c>
      <c r="K135" s="67">
        <v>119.5</v>
      </c>
      <c r="L135" s="5"/>
      <c r="M135" s="5"/>
    </row>
    <row r="136" spans="1:13" ht="24">
      <c r="A136" s="9">
        <v>6</v>
      </c>
      <c r="B136" s="206">
        <v>38160</v>
      </c>
      <c r="C136" s="67">
        <v>409.13</v>
      </c>
      <c r="D136" s="67">
        <v>2.819</v>
      </c>
      <c r="E136" s="68">
        <v>0.244</v>
      </c>
      <c r="F136" s="63">
        <v>106.56</v>
      </c>
      <c r="G136" s="68">
        <v>25.954</v>
      </c>
      <c r="H136" s="127" t="s">
        <v>27</v>
      </c>
      <c r="I136" s="67">
        <v>99.28</v>
      </c>
      <c r="J136" s="67">
        <v>113.1</v>
      </c>
      <c r="K136" s="67">
        <v>107.3</v>
      </c>
      <c r="L136" s="5"/>
      <c r="M136" s="5"/>
    </row>
    <row r="137" spans="1:15" ht="24">
      <c r="A137" s="9">
        <v>7</v>
      </c>
      <c r="B137" s="206">
        <v>38175</v>
      </c>
      <c r="C137" s="67">
        <v>409.16</v>
      </c>
      <c r="D137" s="67">
        <v>3.339</v>
      </c>
      <c r="E137" s="68">
        <v>0.288</v>
      </c>
      <c r="F137" s="67">
        <v>0.001</v>
      </c>
      <c r="G137" s="68"/>
      <c r="H137" s="127" t="s">
        <v>28</v>
      </c>
      <c r="I137" s="67">
        <v>0.002</v>
      </c>
      <c r="J137" s="67">
        <v>0.002</v>
      </c>
      <c r="K137" s="67">
        <v>0.002</v>
      </c>
      <c r="L137" s="5"/>
      <c r="M137" s="67">
        <v>0.001</v>
      </c>
      <c r="N137" s="67">
        <v>0.001</v>
      </c>
      <c r="O137" s="67">
        <v>0.001</v>
      </c>
    </row>
    <row r="138" spans="1:15" ht="24">
      <c r="A138" s="9">
        <v>8</v>
      </c>
      <c r="B138" s="206">
        <v>38187</v>
      </c>
      <c r="C138" s="67">
        <v>409.12</v>
      </c>
      <c r="D138" s="67">
        <v>2.279</v>
      </c>
      <c r="E138" s="68">
        <v>0.197</v>
      </c>
      <c r="F138" s="67">
        <v>0.001</v>
      </c>
      <c r="G138" s="68"/>
      <c r="H138" s="127" t="s">
        <v>29</v>
      </c>
      <c r="I138" s="67">
        <v>0.002</v>
      </c>
      <c r="J138" s="67">
        <v>0.002</v>
      </c>
      <c r="K138" s="67">
        <v>0.002</v>
      </c>
      <c r="L138" s="5"/>
      <c r="M138" s="67">
        <v>0.001</v>
      </c>
      <c r="N138" s="67">
        <v>0.001</v>
      </c>
      <c r="O138" s="67">
        <v>0.001</v>
      </c>
    </row>
    <row r="139" spans="1:15" ht="24">
      <c r="A139" s="9">
        <v>9</v>
      </c>
      <c r="B139" s="206">
        <v>38194</v>
      </c>
      <c r="C139" s="67">
        <v>413.22</v>
      </c>
      <c r="D139" s="67">
        <v>125.58</v>
      </c>
      <c r="E139" s="68">
        <v>10.85</v>
      </c>
      <c r="F139" s="67">
        <v>0.001</v>
      </c>
      <c r="G139" s="68"/>
      <c r="H139" s="127" t="s">
        <v>30</v>
      </c>
      <c r="I139" s="67">
        <v>0.002</v>
      </c>
      <c r="J139" s="67">
        <v>0.002</v>
      </c>
      <c r="K139" s="67">
        <v>0.002</v>
      </c>
      <c r="L139" s="5"/>
      <c r="M139" s="67">
        <v>0.001</v>
      </c>
      <c r="N139" s="67">
        <v>0.001</v>
      </c>
      <c r="O139" s="67">
        <v>0.001</v>
      </c>
    </row>
    <row r="140" spans="1:13" ht="24">
      <c r="A140" s="9">
        <v>10</v>
      </c>
      <c r="B140" s="206">
        <v>38212</v>
      </c>
      <c r="C140" s="67">
        <v>410.65</v>
      </c>
      <c r="D140" s="67">
        <v>23.643</v>
      </c>
      <c r="E140" s="68">
        <v>2.043</v>
      </c>
      <c r="F140" s="63">
        <v>117.4</v>
      </c>
      <c r="G140" s="68">
        <v>239.819</v>
      </c>
      <c r="H140" s="127" t="s">
        <v>31</v>
      </c>
      <c r="I140" s="67">
        <v>118.8</v>
      </c>
      <c r="J140" s="67">
        <v>115</v>
      </c>
      <c r="K140" s="67">
        <v>118.4</v>
      </c>
      <c r="L140" s="5"/>
      <c r="M140" s="5"/>
    </row>
    <row r="141" spans="1:13" ht="24">
      <c r="A141" s="9">
        <v>11</v>
      </c>
      <c r="B141" s="206">
        <v>38219</v>
      </c>
      <c r="C141" s="67">
        <v>410.52</v>
      </c>
      <c r="D141" s="67">
        <v>19.08</v>
      </c>
      <c r="E141" s="68">
        <v>1.649</v>
      </c>
      <c r="F141" s="63">
        <v>149.533</v>
      </c>
      <c r="G141" s="68">
        <v>246.507</v>
      </c>
      <c r="H141" s="127" t="s">
        <v>32</v>
      </c>
      <c r="I141" s="67">
        <v>152.1</v>
      </c>
      <c r="J141" s="67">
        <v>160.5</v>
      </c>
      <c r="K141" s="67">
        <v>136</v>
      </c>
      <c r="L141" s="5"/>
      <c r="M141" s="5"/>
    </row>
    <row r="142" spans="1:13" ht="24">
      <c r="A142" s="9">
        <v>12</v>
      </c>
      <c r="B142" s="206">
        <v>38229</v>
      </c>
      <c r="C142" s="67">
        <v>409.48</v>
      </c>
      <c r="D142" s="67">
        <v>4.808</v>
      </c>
      <c r="E142" s="68">
        <v>0.415</v>
      </c>
      <c r="F142" s="63">
        <v>85.763</v>
      </c>
      <c r="G142" s="68">
        <v>35.627</v>
      </c>
      <c r="H142" s="127" t="s">
        <v>33</v>
      </c>
      <c r="I142" s="67">
        <v>95.59</v>
      </c>
      <c r="J142" s="67">
        <v>81.66</v>
      </c>
      <c r="K142" s="67">
        <v>80.04</v>
      </c>
      <c r="L142" s="5"/>
      <c r="M142" s="5"/>
    </row>
    <row r="143" spans="1:13" ht="24">
      <c r="A143" s="9">
        <v>13</v>
      </c>
      <c r="B143" s="206">
        <v>38335</v>
      </c>
      <c r="C143" s="67">
        <v>409.3</v>
      </c>
      <c r="D143" s="67">
        <v>2.559</v>
      </c>
      <c r="E143" s="68">
        <v>0.221</v>
      </c>
      <c r="F143" s="63">
        <v>90.693</v>
      </c>
      <c r="G143" s="68">
        <v>20.052</v>
      </c>
      <c r="H143" s="127" t="s">
        <v>34</v>
      </c>
      <c r="I143" s="67">
        <v>97.87</v>
      </c>
      <c r="J143" s="67">
        <v>97.93</v>
      </c>
      <c r="K143" s="67">
        <v>76.28</v>
      </c>
      <c r="L143" s="5"/>
      <c r="M143" s="5"/>
    </row>
    <row r="144" spans="1:13" ht="24">
      <c r="A144" s="9">
        <v>14</v>
      </c>
      <c r="B144" s="206">
        <v>38343</v>
      </c>
      <c r="C144" s="67">
        <v>409.3</v>
      </c>
      <c r="D144" s="67">
        <v>2.524</v>
      </c>
      <c r="E144" s="68">
        <v>0.218</v>
      </c>
      <c r="F144" s="63">
        <v>81.247</v>
      </c>
      <c r="G144" s="68">
        <v>17.718</v>
      </c>
      <c r="H144" s="127" t="s">
        <v>35</v>
      </c>
      <c r="I144" s="67">
        <v>83.16</v>
      </c>
      <c r="J144" s="67">
        <v>69.05</v>
      </c>
      <c r="K144" s="67">
        <v>91.53</v>
      </c>
      <c r="L144" s="5"/>
      <c r="M144" s="5"/>
    </row>
    <row r="145" spans="1:13" ht="24">
      <c r="A145" s="9">
        <v>15</v>
      </c>
      <c r="B145" s="206">
        <v>38349</v>
      </c>
      <c r="C145" s="67">
        <v>409.24</v>
      </c>
      <c r="D145" s="67">
        <v>2.213</v>
      </c>
      <c r="E145" s="68">
        <v>0.191</v>
      </c>
      <c r="F145" s="63">
        <v>92.157</v>
      </c>
      <c r="G145" s="68">
        <v>17.621</v>
      </c>
      <c r="H145" s="127" t="s">
        <v>36</v>
      </c>
      <c r="I145" s="67">
        <v>119.4</v>
      </c>
      <c r="J145" s="67">
        <v>63.3</v>
      </c>
      <c r="K145" s="67">
        <v>93.77</v>
      </c>
      <c r="L145" s="5"/>
      <c r="M145" s="5"/>
    </row>
    <row r="146" spans="1:13" ht="24">
      <c r="A146" s="9">
        <v>16</v>
      </c>
      <c r="B146" s="206">
        <v>38356</v>
      </c>
      <c r="C146" s="67">
        <v>409.23</v>
      </c>
      <c r="D146" s="67">
        <v>2.003</v>
      </c>
      <c r="E146" s="68">
        <v>0.173</v>
      </c>
      <c r="F146" s="63">
        <v>77.78</v>
      </c>
      <c r="G146" s="68">
        <v>13.461</v>
      </c>
      <c r="H146" s="127" t="s">
        <v>37</v>
      </c>
      <c r="I146" s="67">
        <v>80.66</v>
      </c>
      <c r="J146" s="67">
        <v>66.34</v>
      </c>
      <c r="K146" s="67">
        <v>86.34</v>
      </c>
      <c r="L146" s="5"/>
      <c r="M146" s="5"/>
    </row>
    <row r="147" spans="1:13" ht="24">
      <c r="A147" s="9">
        <v>17</v>
      </c>
      <c r="B147" s="206">
        <v>38372</v>
      </c>
      <c r="C147" s="67">
        <v>409.13</v>
      </c>
      <c r="D147" s="67">
        <v>1.221</v>
      </c>
      <c r="E147" s="68">
        <v>0.105</v>
      </c>
      <c r="F147" s="63">
        <v>79.923</v>
      </c>
      <c r="G147" s="68">
        <v>8.431</v>
      </c>
      <c r="H147" s="127" t="s">
        <v>38</v>
      </c>
      <c r="I147" s="67">
        <v>68.92</v>
      </c>
      <c r="J147" s="67">
        <v>82.75</v>
      </c>
      <c r="K147" s="67">
        <v>88.1</v>
      </c>
      <c r="L147" s="5"/>
      <c r="M147" s="5"/>
    </row>
    <row r="148" spans="1:13" ht="24">
      <c r="A148" s="9">
        <v>18</v>
      </c>
      <c r="B148" s="206">
        <v>38383</v>
      </c>
      <c r="C148" s="67">
        <v>409.07</v>
      </c>
      <c r="D148" s="67">
        <v>0.836</v>
      </c>
      <c r="E148" s="68">
        <v>0.072</v>
      </c>
      <c r="F148" s="63">
        <v>63.47</v>
      </c>
      <c r="G148" s="68">
        <v>4.584</v>
      </c>
      <c r="H148" s="127" t="s">
        <v>39</v>
      </c>
      <c r="I148" s="67">
        <v>61.27</v>
      </c>
      <c r="J148" s="67">
        <v>64.5</v>
      </c>
      <c r="K148" s="67">
        <v>64.64</v>
      </c>
      <c r="L148" s="5"/>
      <c r="M148" s="5"/>
    </row>
    <row r="149" spans="1:13" ht="24">
      <c r="A149" s="9">
        <v>19</v>
      </c>
      <c r="B149" s="206">
        <v>38386</v>
      </c>
      <c r="C149" s="67">
        <v>409.78</v>
      </c>
      <c r="D149" s="67">
        <v>0.935</v>
      </c>
      <c r="E149" s="68">
        <v>0.081</v>
      </c>
      <c r="F149" s="63">
        <v>47.763</v>
      </c>
      <c r="G149" s="68">
        <v>3.859</v>
      </c>
      <c r="H149" s="127" t="s">
        <v>44</v>
      </c>
      <c r="I149" s="67">
        <v>48.67</v>
      </c>
      <c r="J149" s="67">
        <v>41.57</v>
      </c>
      <c r="K149" s="67">
        <v>53.05</v>
      </c>
      <c r="L149" s="5"/>
      <c r="M149" s="5"/>
    </row>
    <row r="150" spans="1:13" ht="24">
      <c r="A150" s="9">
        <v>20</v>
      </c>
      <c r="B150" s="206">
        <v>38399</v>
      </c>
      <c r="C150" s="67">
        <v>408.99</v>
      </c>
      <c r="D150" s="67">
        <v>0.447</v>
      </c>
      <c r="E150" s="68">
        <v>0.039</v>
      </c>
      <c r="F150" s="63">
        <v>28.343</v>
      </c>
      <c r="G150" s="68">
        <v>1.095</v>
      </c>
      <c r="H150" s="127" t="s">
        <v>45</v>
      </c>
      <c r="I150" s="67">
        <v>19.17</v>
      </c>
      <c r="J150" s="67">
        <v>41.33</v>
      </c>
      <c r="K150" s="67">
        <v>24.53</v>
      </c>
      <c r="L150" s="5"/>
      <c r="M150" s="5"/>
    </row>
    <row r="151" spans="1:13" ht="24">
      <c r="A151" s="9">
        <v>21</v>
      </c>
      <c r="B151" s="206">
        <v>38411</v>
      </c>
      <c r="C151" s="67">
        <v>408.94</v>
      </c>
      <c r="D151" s="67">
        <v>0.342</v>
      </c>
      <c r="E151" s="68">
        <v>0.03</v>
      </c>
      <c r="F151" s="63">
        <v>46.177</v>
      </c>
      <c r="G151" s="68">
        <v>1.364</v>
      </c>
      <c r="H151" s="127" t="s">
        <v>41</v>
      </c>
      <c r="I151" s="67">
        <v>51.95</v>
      </c>
      <c r="J151" s="67">
        <v>48.38</v>
      </c>
      <c r="K151" s="67">
        <v>38.2</v>
      </c>
      <c r="L151" s="5"/>
      <c r="M151" s="5"/>
    </row>
    <row r="152" spans="1:13" ht="24">
      <c r="A152" s="9">
        <v>22</v>
      </c>
      <c r="B152" s="206">
        <v>38419</v>
      </c>
      <c r="C152" s="67">
        <v>408.91</v>
      </c>
      <c r="D152" s="67">
        <v>0.191</v>
      </c>
      <c r="E152" s="68">
        <v>0.017</v>
      </c>
      <c r="F152" s="63">
        <v>84.35</v>
      </c>
      <c r="G152" s="68">
        <v>1.392</v>
      </c>
      <c r="H152" s="127" t="s">
        <v>46</v>
      </c>
      <c r="I152" s="67">
        <v>76.36</v>
      </c>
      <c r="J152" s="67">
        <v>85.34</v>
      </c>
      <c r="K152" s="67">
        <v>91.35</v>
      </c>
      <c r="L152" s="5"/>
      <c r="M152" s="5"/>
    </row>
    <row r="153" spans="1:13" ht="24">
      <c r="A153" s="9">
        <v>23</v>
      </c>
      <c r="B153" s="206">
        <v>38426</v>
      </c>
      <c r="C153" s="67">
        <v>408.98</v>
      </c>
      <c r="D153" s="67">
        <v>0.491</v>
      </c>
      <c r="E153" s="68">
        <v>0.042</v>
      </c>
      <c r="F153" s="63">
        <v>77.433</v>
      </c>
      <c r="G153" s="68">
        <v>3.285</v>
      </c>
      <c r="H153" s="127" t="s">
        <v>47</v>
      </c>
      <c r="I153" s="67">
        <v>79.88</v>
      </c>
      <c r="J153" s="67">
        <v>90.18</v>
      </c>
      <c r="K153" s="67">
        <v>62.24</v>
      </c>
      <c r="L153" s="5"/>
      <c r="M153" s="5"/>
    </row>
    <row r="154" spans="1:13" ht="24.75" thickBot="1">
      <c r="A154" s="75">
        <v>24</v>
      </c>
      <c r="B154" s="207">
        <v>38432</v>
      </c>
      <c r="C154" s="14">
        <v>408.98</v>
      </c>
      <c r="D154" s="14">
        <v>0.709</v>
      </c>
      <c r="E154" s="76">
        <v>0.061</v>
      </c>
      <c r="F154" s="70">
        <v>97.913</v>
      </c>
      <c r="G154" s="76">
        <v>5.998</v>
      </c>
      <c r="H154" s="128" t="s">
        <v>113</v>
      </c>
      <c r="I154" s="14">
        <v>86.76</v>
      </c>
      <c r="J154" s="14">
        <v>82.98</v>
      </c>
      <c r="K154" s="14">
        <v>124</v>
      </c>
      <c r="L154" s="80"/>
      <c r="M154" s="5"/>
    </row>
    <row r="155" spans="1:13" ht="24.75" thickTop="1">
      <c r="A155" s="9">
        <v>1</v>
      </c>
      <c r="B155" s="206">
        <v>38476</v>
      </c>
      <c r="C155" s="67">
        <v>408.83</v>
      </c>
      <c r="D155" s="67">
        <v>0.236</v>
      </c>
      <c r="E155" s="68">
        <f aca="true" t="shared" si="11" ref="E155:E207">D155*0.0864</f>
        <v>0.0203904</v>
      </c>
      <c r="F155" s="63">
        <f aca="true" t="shared" si="12" ref="F155:F201">+AVERAGE(I155:K155)</f>
        <v>30.150000000000002</v>
      </c>
      <c r="G155" s="68">
        <f aca="true" t="shared" si="13" ref="G155:G207">F155*E155</f>
        <v>0.6147705600000001</v>
      </c>
      <c r="H155" s="127" t="s">
        <v>22</v>
      </c>
      <c r="I155" s="67">
        <v>31.73</v>
      </c>
      <c r="J155" s="67">
        <v>33.55</v>
      </c>
      <c r="K155" s="67">
        <v>25.17</v>
      </c>
      <c r="L155" s="5"/>
      <c r="M155" s="5"/>
    </row>
    <row r="156" spans="1:13" ht="24">
      <c r="A156" s="9">
        <f t="shared" si="10"/>
        <v>2</v>
      </c>
      <c r="B156" s="206">
        <v>38484</v>
      </c>
      <c r="C156" s="67">
        <v>408.96</v>
      </c>
      <c r="D156" s="67">
        <v>0.959</v>
      </c>
      <c r="E156" s="68">
        <f t="shared" si="11"/>
        <v>0.0828576</v>
      </c>
      <c r="F156" s="63">
        <f t="shared" si="12"/>
        <v>48.35999999999999</v>
      </c>
      <c r="G156" s="68">
        <f t="shared" si="13"/>
        <v>4.0069935359999995</v>
      </c>
      <c r="H156" s="127" t="s">
        <v>23</v>
      </c>
      <c r="I156" s="67">
        <v>38.51</v>
      </c>
      <c r="J156" s="67">
        <v>52.01</v>
      </c>
      <c r="K156" s="67">
        <v>54.56</v>
      </c>
      <c r="L156" s="5"/>
      <c r="M156" s="5"/>
    </row>
    <row r="157" spans="1:13" ht="24">
      <c r="A157" s="9">
        <f t="shared" si="10"/>
        <v>3</v>
      </c>
      <c r="B157" s="206">
        <v>38490</v>
      </c>
      <c r="C157" s="67">
        <v>408.85</v>
      </c>
      <c r="D157" s="67">
        <v>0.381</v>
      </c>
      <c r="E157" s="68">
        <f t="shared" si="11"/>
        <v>0.0329184</v>
      </c>
      <c r="F157" s="63">
        <f t="shared" si="12"/>
        <v>202.08666666666667</v>
      </c>
      <c r="G157" s="68">
        <f t="shared" si="13"/>
        <v>6.652369728</v>
      </c>
      <c r="H157" s="127" t="s">
        <v>114</v>
      </c>
      <c r="I157" s="67">
        <v>79.26</v>
      </c>
      <c r="J157" s="67">
        <v>195.6</v>
      </c>
      <c r="K157" s="67">
        <v>331.4</v>
      </c>
      <c r="L157" s="5"/>
      <c r="M157" s="5"/>
    </row>
    <row r="158" spans="1:13" ht="24">
      <c r="A158" s="9">
        <f t="shared" si="10"/>
        <v>4</v>
      </c>
      <c r="B158" s="206">
        <v>38507</v>
      </c>
      <c r="C158" s="67">
        <v>409</v>
      </c>
      <c r="D158" s="67">
        <v>1.402</v>
      </c>
      <c r="E158" s="68">
        <f t="shared" si="11"/>
        <v>0.1211328</v>
      </c>
      <c r="F158" s="63">
        <f t="shared" si="12"/>
        <v>101.67</v>
      </c>
      <c r="G158" s="68">
        <f t="shared" si="13"/>
        <v>12.315571776</v>
      </c>
      <c r="H158" s="127" t="s">
        <v>25</v>
      </c>
      <c r="I158" s="67">
        <v>111.8</v>
      </c>
      <c r="J158" s="67">
        <v>92.41</v>
      </c>
      <c r="K158" s="67">
        <v>100.8</v>
      </c>
      <c r="L158" s="5"/>
      <c r="M158" s="5"/>
    </row>
    <row r="159" spans="1:13" ht="24">
      <c r="A159" s="9">
        <f t="shared" si="10"/>
        <v>5</v>
      </c>
      <c r="B159" s="206">
        <v>38513</v>
      </c>
      <c r="C159" s="67">
        <v>409.8</v>
      </c>
      <c r="D159" s="67">
        <v>7.589</v>
      </c>
      <c r="E159" s="68">
        <f t="shared" si="11"/>
        <v>0.6556896000000001</v>
      </c>
      <c r="F159" s="63">
        <f t="shared" si="12"/>
        <v>201.26666666666665</v>
      </c>
      <c r="G159" s="68">
        <f t="shared" si="13"/>
        <v>131.96846016</v>
      </c>
      <c r="H159" s="127" t="s">
        <v>26</v>
      </c>
      <c r="I159" s="67">
        <v>214.2</v>
      </c>
      <c r="J159" s="67">
        <v>190.3</v>
      </c>
      <c r="K159" s="67">
        <v>199.3</v>
      </c>
      <c r="L159" s="5"/>
      <c r="M159" s="5"/>
    </row>
    <row r="160" spans="1:13" ht="24">
      <c r="A160" s="9">
        <f t="shared" si="10"/>
        <v>6</v>
      </c>
      <c r="B160" s="206">
        <v>38518</v>
      </c>
      <c r="C160" s="67">
        <v>409.08</v>
      </c>
      <c r="D160" s="67">
        <v>1.399</v>
      </c>
      <c r="E160" s="68">
        <f t="shared" si="11"/>
        <v>0.12087360000000001</v>
      </c>
      <c r="F160" s="63">
        <f t="shared" si="12"/>
        <v>136.53333333333333</v>
      </c>
      <c r="G160" s="68">
        <f t="shared" si="13"/>
        <v>16.503275520000003</v>
      </c>
      <c r="H160" s="127" t="s">
        <v>115</v>
      </c>
      <c r="I160" s="67">
        <v>133.8</v>
      </c>
      <c r="J160" s="67">
        <v>144.4</v>
      </c>
      <c r="K160" s="67">
        <v>131.4</v>
      </c>
      <c r="L160" s="5"/>
      <c r="M160" s="5"/>
    </row>
    <row r="161" spans="1:13" ht="24">
      <c r="A161" s="9">
        <f t="shared" si="10"/>
        <v>7</v>
      </c>
      <c r="B161" s="206">
        <v>38542</v>
      </c>
      <c r="C161" s="67">
        <v>0.64</v>
      </c>
      <c r="D161" s="67">
        <v>0.534</v>
      </c>
      <c r="E161" s="68">
        <f t="shared" si="11"/>
        <v>0.04613760000000001</v>
      </c>
      <c r="F161" s="63">
        <f t="shared" si="12"/>
        <v>59.57</v>
      </c>
      <c r="G161" s="68">
        <f t="shared" si="13"/>
        <v>2.7484168320000006</v>
      </c>
      <c r="H161" s="127" t="s">
        <v>28</v>
      </c>
      <c r="I161" s="67">
        <v>81.59</v>
      </c>
      <c r="J161" s="67">
        <v>51.6</v>
      </c>
      <c r="K161" s="67">
        <v>45.52</v>
      </c>
      <c r="L161" s="5"/>
      <c r="M161" s="5"/>
    </row>
    <row r="162" spans="1:13" ht="24">
      <c r="A162" s="9">
        <f t="shared" si="10"/>
        <v>8</v>
      </c>
      <c r="B162" s="206">
        <v>38547</v>
      </c>
      <c r="C162" s="67">
        <v>1.54</v>
      </c>
      <c r="D162" s="67">
        <v>9.757</v>
      </c>
      <c r="E162" s="68">
        <f t="shared" si="11"/>
        <v>0.8430048</v>
      </c>
      <c r="F162" s="63">
        <f t="shared" si="12"/>
        <v>195.19999999999996</v>
      </c>
      <c r="G162" s="68">
        <f t="shared" si="13"/>
        <v>164.55453695999998</v>
      </c>
      <c r="H162" s="127" t="s">
        <v>29</v>
      </c>
      <c r="I162" s="67">
        <v>162.6</v>
      </c>
      <c r="J162" s="67">
        <v>263.2</v>
      </c>
      <c r="K162" s="67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206">
        <v>38553</v>
      </c>
      <c r="C163" s="67">
        <v>2.1</v>
      </c>
      <c r="D163" s="67">
        <v>19.147</v>
      </c>
      <c r="E163" s="68">
        <f t="shared" si="11"/>
        <v>1.6543008</v>
      </c>
      <c r="F163" s="63">
        <f t="shared" si="12"/>
        <v>262.4666666666667</v>
      </c>
      <c r="G163" s="68">
        <f t="shared" si="13"/>
        <v>434.19881664</v>
      </c>
      <c r="H163" s="127" t="s">
        <v>116</v>
      </c>
      <c r="I163" s="67">
        <v>248.4</v>
      </c>
      <c r="J163" s="67">
        <v>320.2</v>
      </c>
      <c r="K163" s="67">
        <v>218.8</v>
      </c>
      <c r="L163" s="5"/>
      <c r="M163" s="5"/>
    </row>
    <row r="164" spans="1:13" ht="24">
      <c r="A164" s="9">
        <f t="shared" si="14"/>
        <v>10</v>
      </c>
      <c r="B164" s="206">
        <v>38575</v>
      </c>
      <c r="C164" s="67">
        <v>1.19</v>
      </c>
      <c r="D164" s="67">
        <v>3.195</v>
      </c>
      <c r="E164" s="68">
        <f t="shared" si="11"/>
        <v>0.276048</v>
      </c>
      <c r="F164" s="63">
        <f t="shared" si="12"/>
        <v>136.85666666666665</v>
      </c>
      <c r="G164" s="68">
        <f t="shared" si="13"/>
        <v>37.77900912</v>
      </c>
      <c r="H164" s="127" t="s">
        <v>31</v>
      </c>
      <c r="I164" s="67">
        <v>159</v>
      </c>
      <c r="J164" s="67">
        <v>163</v>
      </c>
      <c r="K164" s="67">
        <v>88.57</v>
      </c>
      <c r="L164" s="5"/>
      <c r="M164" s="5"/>
    </row>
    <row r="165" spans="1:13" ht="24">
      <c r="A165" s="9">
        <f t="shared" si="14"/>
        <v>11</v>
      </c>
      <c r="B165" s="206">
        <v>38580</v>
      </c>
      <c r="C165" s="67">
        <v>2.84</v>
      </c>
      <c r="D165" s="67">
        <v>22.491</v>
      </c>
      <c r="E165" s="68">
        <f t="shared" si="11"/>
        <v>1.9432224</v>
      </c>
      <c r="F165" s="63">
        <f t="shared" si="12"/>
        <v>552.4666666666667</v>
      </c>
      <c r="G165" s="68">
        <f t="shared" si="13"/>
        <v>1073.56560192</v>
      </c>
      <c r="H165" s="127" t="s">
        <v>32</v>
      </c>
      <c r="I165" s="67">
        <v>895.4</v>
      </c>
      <c r="J165" s="67">
        <v>275.4</v>
      </c>
      <c r="K165" s="67">
        <v>486.6</v>
      </c>
      <c r="L165" s="5"/>
      <c r="M165" s="5"/>
    </row>
    <row r="166" spans="1:13" ht="24">
      <c r="A166" s="9">
        <f t="shared" si="14"/>
        <v>12</v>
      </c>
      <c r="B166" s="206">
        <v>38588</v>
      </c>
      <c r="C166" s="67">
        <v>1.76</v>
      </c>
      <c r="D166" s="67">
        <v>9.471</v>
      </c>
      <c r="E166" s="68">
        <f t="shared" si="11"/>
        <v>0.8182944000000001</v>
      </c>
      <c r="F166" s="63">
        <f t="shared" si="12"/>
        <v>125.33333333333333</v>
      </c>
      <c r="G166" s="68">
        <f t="shared" si="13"/>
        <v>102.5595648</v>
      </c>
      <c r="H166" s="127" t="s">
        <v>117</v>
      </c>
      <c r="I166" s="67">
        <v>124.6</v>
      </c>
      <c r="J166" s="67">
        <v>122.9</v>
      </c>
      <c r="K166" s="67">
        <v>128.5</v>
      </c>
      <c r="L166" s="5"/>
      <c r="M166" s="5"/>
    </row>
    <row r="167" spans="1:15" ht="24">
      <c r="A167" s="9">
        <f t="shared" si="14"/>
        <v>13</v>
      </c>
      <c r="B167" s="206">
        <v>38604</v>
      </c>
      <c r="C167" s="67">
        <v>410.41</v>
      </c>
      <c r="D167" s="67">
        <v>17.65</v>
      </c>
      <c r="E167" s="68">
        <f t="shared" si="11"/>
        <v>1.5249599999999999</v>
      </c>
      <c r="F167" s="63">
        <f t="shared" si="12"/>
        <v>0.002</v>
      </c>
      <c r="G167" s="68"/>
      <c r="H167" s="127" t="s">
        <v>118</v>
      </c>
      <c r="I167" s="67">
        <v>0.002</v>
      </c>
      <c r="J167" s="67">
        <v>0.002</v>
      </c>
      <c r="K167" s="67">
        <v>0.002</v>
      </c>
      <c r="L167" s="5"/>
      <c r="M167" s="67">
        <v>0.001</v>
      </c>
      <c r="N167" s="67">
        <v>0.001</v>
      </c>
      <c r="O167" s="67">
        <v>0.001</v>
      </c>
    </row>
    <row r="168" spans="1:15" ht="24">
      <c r="A168" s="9">
        <f t="shared" si="14"/>
        <v>14</v>
      </c>
      <c r="B168" s="206">
        <v>38612</v>
      </c>
      <c r="C168" s="67">
        <v>410.3</v>
      </c>
      <c r="D168" s="67">
        <v>16.136</v>
      </c>
      <c r="E168" s="68">
        <f t="shared" si="11"/>
        <v>1.3941504</v>
      </c>
      <c r="F168" s="63">
        <f t="shared" si="12"/>
        <v>0.002</v>
      </c>
      <c r="G168" s="68"/>
      <c r="H168" s="127" t="s">
        <v>119</v>
      </c>
      <c r="I168" s="67">
        <v>0.002</v>
      </c>
      <c r="J168" s="67">
        <v>0.002</v>
      </c>
      <c r="K168" s="67">
        <v>0.002</v>
      </c>
      <c r="L168" s="5"/>
      <c r="M168" s="67">
        <v>0.001</v>
      </c>
      <c r="N168" s="67">
        <v>0.001</v>
      </c>
      <c r="O168" s="67">
        <v>0.001</v>
      </c>
    </row>
    <row r="169" spans="1:15" ht="24">
      <c r="A169" s="95">
        <f t="shared" si="14"/>
        <v>15</v>
      </c>
      <c r="B169" s="208">
        <v>38622</v>
      </c>
      <c r="C169" s="96">
        <v>410.22</v>
      </c>
      <c r="D169" s="96">
        <v>10.755</v>
      </c>
      <c r="E169" s="97">
        <f t="shared" si="11"/>
        <v>0.9292320000000002</v>
      </c>
      <c r="F169" s="98">
        <f t="shared" si="12"/>
        <v>0.002</v>
      </c>
      <c r="G169" s="97"/>
      <c r="H169" s="130" t="s">
        <v>120</v>
      </c>
      <c r="I169" s="67">
        <v>0.002</v>
      </c>
      <c r="J169" s="67">
        <v>0.002</v>
      </c>
      <c r="K169" s="67">
        <v>0.002</v>
      </c>
      <c r="L169" s="5"/>
      <c r="M169" s="67">
        <v>0.001</v>
      </c>
      <c r="N169" s="67">
        <v>0.001</v>
      </c>
      <c r="O169" s="67">
        <v>0.001</v>
      </c>
    </row>
    <row r="170" spans="1:13" ht="24">
      <c r="A170" s="9">
        <v>1</v>
      </c>
      <c r="B170" s="206">
        <v>38859</v>
      </c>
      <c r="C170" s="67">
        <v>409.67</v>
      </c>
      <c r="D170" s="67">
        <v>1.834</v>
      </c>
      <c r="E170" s="68">
        <v>0.158</v>
      </c>
      <c r="F170" s="63">
        <v>74.477</v>
      </c>
      <c r="G170" s="68">
        <v>11.801</v>
      </c>
      <c r="H170" s="127" t="s">
        <v>121</v>
      </c>
      <c r="I170" s="67">
        <v>79.42</v>
      </c>
      <c r="J170" s="67">
        <v>71.5</v>
      </c>
      <c r="K170" s="67">
        <v>72.51</v>
      </c>
      <c r="L170" s="5"/>
      <c r="M170" s="5"/>
    </row>
    <row r="171" spans="1:13" ht="24">
      <c r="A171" s="9">
        <v>2</v>
      </c>
      <c r="B171" s="206">
        <v>38888</v>
      </c>
      <c r="C171" s="67">
        <v>409.75</v>
      </c>
      <c r="D171" s="67">
        <v>2.693</v>
      </c>
      <c r="E171" s="68">
        <v>0.233</v>
      </c>
      <c r="F171" s="63">
        <v>125.533</v>
      </c>
      <c r="G171" s="68">
        <v>29.208</v>
      </c>
      <c r="H171" s="127" t="s">
        <v>114</v>
      </c>
      <c r="I171" s="67">
        <v>115.4</v>
      </c>
      <c r="J171" s="67">
        <v>126</v>
      </c>
      <c r="K171" s="67">
        <v>135.2</v>
      </c>
      <c r="L171" s="5"/>
      <c r="M171" s="5"/>
    </row>
    <row r="172" spans="1:13" ht="24">
      <c r="A172" s="9">
        <v>3</v>
      </c>
      <c r="B172" s="206">
        <v>38902</v>
      </c>
      <c r="C172" s="67">
        <v>408.3</v>
      </c>
      <c r="D172" s="67">
        <v>1.277</v>
      </c>
      <c r="E172" s="68">
        <v>0.11</v>
      </c>
      <c r="F172" s="63">
        <v>192.3</v>
      </c>
      <c r="G172" s="68">
        <v>21.217</v>
      </c>
      <c r="H172" s="127" t="s">
        <v>122</v>
      </c>
      <c r="I172" s="67">
        <v>189.9</v>
      </c>
      <c r="J172" s="67">
        <v>203.8</v>
      </c>
      <c r="K172" s="67">
        <v>183.2</v>
      </c>
      <c r="L172" s="5"/>
      <c r="M172" s="5"/>
    </row>
    <row r="173" spans="1:13" ht="24">
      <c r="A173" s="9">
        <v>4</v>
      </c>
      <c r="B173" s="206">
        <v>38911</v>
      </c>
      <c r="C173" s="67">
        <v>408.3</v>
      </c>
      <c r="D173" s="67">
        <v>3.474</v>
      </c>
      <c r="E173" s="68">
        <v>0.3</v>
      </c>
      <c r="F173" s="63">
        <v>181.267</v>
      </c>
      <c r="G173" s="68">
        <v>54.408</v>
      </c>
      <c r="H173" s="127" t="s">
        <v>123</v>
      </c>
      <c r="I173" s="67">
        <v>182</v>
      </c>
      <c r="J173" s="67">
        <v>187.2</v>
      </c>
      <c r="K173" s="67">
        <v>174.6</v>
      </c>
      <c r="L173" s="5"/>
      <c r="M173" s="5"/>
    </row>
    <row r="174" spans="1:13" ht="24.75" thickBot="1">
      <c r="A174" s="81">
        <v>5</v>
      </c>
      <c r="B174" s="209">
        <v>38927</v>
      </c>
      <c r="C174" s="82">
        <v>408.3</v>
      </c>
      <c r="D174" s="82">
        <v>14.238</v>
      </c>
      <c r="E174" s="83">
        <v>1.23</v>
      </c>
      <c r="F174" s="84">
        <v>228.267</v>
      </c>
      <c r="G174" s="83">
        <v>280.805</v>
      </c>
      <c r="H174" s="131" t="s">
        <v>115</v>
      </c>
      <c r="I174" s="82">
        <v>237.3</v>
      </c>
      <c r="J174" s="82">
        <v>223.9</v>
      </c>
      <c r="K174" s="82">
        <v>223.6</v>
      </c>
      <c r="L174" s="5"/>
      <c r="M174" s="5"/>
    </row>
    <row r="175" spans="1:13" ht="24">
      <c r="A175" s="9">
        <v>1</v>
      </c>
      <c r="B175" s="206">
        <v>39199</v>
      </c>
      <c r="C175" s="67">
        <v>409.84</v>
      </c>
      <c r="D175" s="67">
        <v>1.609</v>
      </c>
      <c r="E175" s="68">
        <f t="shared" si="11"/>
        <v>0.13901760000000002</v>
      </c>
      <c r="F175" s="63">
        <f t="shared" si="12"/>
        <v>90.86633333333334</v>
      </c>
      <c r="G175" s="68">
        <f t="shared" si="13"/>
        <v>12.632019580800003</v>
      </c>
      <c r="H175" s="126" t="s">
        <v>22</v>
      </c>
      <c r="I175" s="67">
        <v>100.95</v>
      </c>
      <c r="J175" s="67">
        <v>92.626</v>
      </c>
      <c r="K175" s="67">
        <v>79.023</v>
      </c>
      <c r="L175" s="5"/>
      <c r="M175" s="5"/>
    </row>
    <row r="176" spans="1:13" ht="24">
      <c r="A176" s="9">
        <f t="shared" si="14"/>
        <v>2</v>
      </c>
      <c r="B176" s="206">
        <v>39213</v>
      </c>
      <c r="C176" s="67">
        <v>410.18</v>
      </c>
      <c r="D176" s="67">
        <v>4.91</v>
      </c>
      <c r="E176" s="68">
        <f t="shared" si="11"/>
        <v>0.42422400000000005</v>
      </c>
      <c r="F176" s="63">
        <f t="shared" si="12"/>
        <v>90.07533333333333</v>
      </c>
      <c r="G176" s="68">
        <f t="shared" si="13"/>
        <v>38.21211820800001</v>
      </c>
      <c r="H176" s="126" t="s">
        <v>23</v>
      </c>
      <c r="I176" s="67">
        <v>92.106</v>
      </c>
      <c r="J176" s="67">
        <v>90.89</v>
      </c>
      <c r="K176" s="67">
        <v>87.23</v>
      </c>
      <c r="L176" s="5"/>
      <c r="M176" s="5"/>
    </row>
    <row r="177" spans="1:13" ht="24">
      <c r="A177" s="9">
        <f t="shared" si="14"/>
        <v>3</v>
      </c>
      <c r="B177" s="206">
        <v>39219</v>
      </c>
      <c r="C177" s="67">
        <v>410.17</v>
      </c>
      <c r="D177" s="67">
        <v>4.894</v>
      </c>
      <c r="E177" s="68">
        <f t="shared" si="11"/>
        <v>0.42284160000000004</v>
      </c>
      <c r="F177" s="63">
        <f t="shared" si="12"/>
        <v>83.18833333333333</v>
      </c>
      <c r="G177" s="68">
        <f t="shared" si="13"/>
        <v>35.175487968000006</v>
      </c>
      <c r="H177" s="126" t="s">
        <v>124</v>
      </c>
      <c r="I177" s="67">
        <v>75.465</v>
      </c>
      <c r="J177" s="67">
        <v>89.531</v>
      </c>
      <c r="K177" s="67">
        <v>84.569</v>
      </c>
      <c r="L177" s="5"/>
      <c r="M177" s="5"/>
    </row>
    <row r="178" spans="1:13" ht="24">
      <c r="A178" s="9">
        <f t="shared" si="14"/>
        <v>4</v>
      </c>
      <c r="B178" s="206">
        <v>39231</v>
      </c>
      <c r="C178" s="67">
        <v>410.04</v>
      </c>
      <c r="D178" s="67">
        <v>4.2</v>
      </c>
      <c r="E178" s="68">
        <f t="shared" si="11"/>
        <v>0.36288000000000004</v>
      </c>
      <c r="F178" s="63">
        <f t="shared" si="12"/>
        <v>454.93533333333335</v>
      </c>
      <c r="G178" s="68">
        <f t="shared" si="13"/>
        <v>165.08693376000002</v>
      </c>
      <c r="H178" s="126" t="s">
        <v>87</v>
      </c>
      <c r="I178" s="67">
        <v>490.716</v>
      </c>
      <c r="J178" s="67">
        <v>435.301</v>
      </c>
      <c r="K178" s="67">
        <v>438.789</v>
      </c>
      <c r="L178" s="5"/>
      <c r="M178" s="5"/>
    </row>
    <row r="179" spans="1:13" ht="24">
      <c r="A179" s="9">
        <f>+A178+1</f>
        <v>5</v>
      </c>
      <c r="B179" s="206">
        <v>39240</v>
      </c>
      <c r="C179" s="67">
        <v>410.23</v>
      </c>
      <c r="D179" s="67">
        <v>7.396</v>
      </c>
      <c r="E179" s="68">
        <f t="shared" si="11"/>
        <v>0.6390144</v>
      </c>
      <c r="F179" s="63">
        <f t="shared" si="12"/>
        <v>173.979</v>
      </c>
      <c r="G179" s="68">
        <f t="shared" si="13"/>
        <v>111.1750862976</v>
      </c>
      <c r="H179" s="127" t="s">
        <v>25</v>
      </c>
      <c r="I179" s="67">
        <v>173.167</v>
      </c>
      <c r="J179" s="67">
        <v>168.287</v>
      </c>
      <c r="K179" s="67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206">
        <v>39253</v>
      </c>
      <c r="C180" s="67">
        <v>410.32</v>
      </c>
      <c r="D180" s="67">
        <v>12.64</v>
      </c>
      <c r="E180" s="68">
        <f t="shared" si="11"/>
        <v>1.0920960000000002</v>
      </c>
      <c r="F180" s="63">
        <f t="shared" si="12"/>
        <v>110.98533333333334</v>
      </c>
      <c r="G180" s="68">
        <f t="shared" si="13"/>
        <v>121.20663859200003</v>
      </c>
      <c r="H180" s="127" t="s">
        <v>26</v>
      </c>
      <c r="I180" s="67">
        <v>112.077</v>
      </c>
      <c r="J180" s="67">
        <v>108.15</v>
      </c>
      <c r="K180" s="67">
        <v>112.729</v>
      </c>
      <c r="L180" s="5"/>
      <c r="M180" s="5"/>
    </row>
    <row r="181" spans="1:13" ht="24">
      <c r="A181" s="9">
        <f t="shared" si="15"/>
        <v>7</v>
      </c>
      <c r="B181" s="206">
        <v>39262</v>
      </c>
      <c r="C181" s="67">
        <v>410.66</v>
      </c>
      <c r="D181" s="67">
        <v>21.424</v>
      </c>
      <c r="E181" s="68">
        <f t="shared" si="11"/>
        <v>1.8510336</v>
      </c>
      <c r="F181" s="63">
        <f t="shared" si="12"/>
        <v>149.99</v>
      </c>
      <c r="G181" s="68">
        <f t="shared" si="13"/>
        <v>277.636529664</v>
      </c>
      <c r="H181" s="127" t="s">
        <v>125</v>
      </c>
      <c r="I181" s="67">
        <v>172.337</v>
      </c>
      <c r="J181" s="67">
        <v>136.103</v>
      </c>
      <c r="K181" s="67">
        <v>141.53</v>
      </c>
      <c r="L181" s="5"/>
      <c r="M181" s="5"/>
    </row>
    <row r="182" spans="1:13" ht="24">
      <c r="A182" s="9">
        <f t="shared" si="15"/>
        <v>8</v>
      </c>
      <c r="B182" s="206">
        <v>39273</v>
      </c>
      <c r="C182" s="67">
        <v>409.78</v>
      </c>
      <c r="D182" s="67">
        <v>1.939</v>
      </c>
      <c r="E182" s="68">
        <f t="shared" si="11"/>
        <v>0.1675296</v>
      </c>
      <c r="F182" s="63">
        <f t="shared" si="12"/>
        <v>65.85033333333332</v>
      </c>
      <c r="G182" s="68">
        <f t="shared" si="13"/>
        <v>11.031880003199998</v>
      </c>
      <c r="H182" s="127" t="s">
        <v>126</v>
      </c>
      <c r="I182" s="67">
        <v>47.099</v>
      </c>
      <c r="J182" s="67">
        <v>87.92</v>
      </c>
      <c r="K182" s="67">
        <v>62.532</v>
      </c>
      <c r="L182" s="5"/>
      <c r="M182" s="5"/>
    </row>
    <row r="183" spans="1:13" ht="24">
      <c r="A183" s="9">
        <f t="shared" si="15"/>
        <v>9</v>
      </c>
      <c r="B183" s="206">
        <v>39280</v>
      </c>
      <c r="C183" s="67">
        <v>409.84</v>
      </c>
      <c r="D183" s="67">
        <v>6.195</v>
      </c>
      <c r="E183" s="68">
        <f t="shared" si="11"/>
        <v>0.5352480000000001</v>
      </c>
      <c r="F183" s="63">
        <f t="shared" si="12"/>
        <v>199.83866666666665</v>
      </c>
      <c r="G183" s="68">
        <f t="shared" si="13"/>
        <v>106.96324665600001</v>
      </c>
      <c r="H183" s="127" t="s">
        <v>28</v>
      </c>
      <c r="I183" s="67">
        <v>216.836</v>
      </c>
      <c r="J183" s="67">
        <v>191.766</v>
      </c>
      <c r="K183" s="67">
        <v>190.914</v>
      </c>
      <c r="L183" s="5"/>
      <c r="M183" s="5"/>
    </row>
    <row r="184" spans="1:13" ht="24">
      <c r="A184" s="9">
        <f t="shared" si="15"/>
        <v>10</v>
      </c>
      <c r="B184" s="206">
        <v>39288</v>
      </c>
      <c r="C184" s="67">
        <v>410.38</v>
      </c>
      <c r="D184" s="67">
        <v>15.779</v>
      </c>
      <c r="E184" s="68">
        <f t="shared" si="11"/>
        <v>1.3633056000000001</v>
      </c>
      <c r="F184" s="63">
        <f t="shared" si="12"/>
        <v>195.737</v>
      </c>
      <c r="G184" s="68">
        <f t="shared" si="13"/>
        <v>266.84934822720004</v>
      </c>
      <c r="H184" s="127" t="s">
        <v>29</v>
      </c>
      <c r="I184" s="67">
        <v>231.615</v>
      </c>
      <c r="J184" s="67">
        <v>148.159</v>
      </c>
      <c r="K184" s="67">
        <v>207.437</v>
      </c>
      <c r="L184" s="5"/>
      <c r="M184" s="5"/>
    </row>
    <row r="185" spans="1:13" ht="24">
      <c r="A185" s="9">
        <f t="shared" si="15"/>
        <v>11</v>
      </c>
      <c r="B185" s="206">
        <v>39301</v>
      </c>
      <c r="C185" s="67">
        <v>409.88</v>
      </c>
      <c r="D185" s="67">
        <v>2.261</v>
      </c>
      <c r="E185" s="68">
        <f t="shared" si="11"/>
        <v>0.1953504</v>
      </c>
      <c r="F185" s="63">
        <f t="shared" si="12"/>
        <v>151.775</v>
      </c>
      <c r="G185" s="68">
        <f t="shared" si="13"/>
        <v>29.64930696</v>
      </c>
      <c r="H185" s="127" t="s">
        <v>127</v>
      </c>
      <c r="I185" s="67">
        <v>148.096</v>
      </c>
      <c r="J185" s="67">
        <v>154.682</v>
      </c>
      <c r="K185" s="67">
        <v>152.547</v>
      </c>
      <c r="L185" s="5"/>
      <c r="M185" s="5"/>
    </row>
    <row r="186" spans="1:13" ht="24">
      <c r="A186" s="9">
        <f t="shared" si="15"/>
        <v>12</v>
      </c>
      <c r="B186" s="206">
        <v>39307</v>
      </c>
      <c r="C186" s="67">
        <v>409.92</v>
      </c>
      <c r="D186" s="67">
        <v>2.961</v>
      </c>
      <c r="E186" s="68">
        <f t="shared" si="11"/>
        <v>0.2558304</v>
      </c>
      <c r="F186" s="63">
        <f t="shared" si="12"/>
        <v>217.14166666666665</v>
      </c>
      <c r="G186" s="68">
        <f t="shared" si="13"/>
        <v>55.551439439999996</v>
      </c>
      <c r="H186" s="127" t="s">
        <v>128</v>
      </c>
      <c r="I186" s="67">
        <v>210.66</v>
      </c>
      <c r="J186" s="67">
        <v>234.601</v>
      </c>
      <c r="K186" s="67">
        <v>206.164</v>
      </c>
      <c r="L186" s="5"/>
      <c r="M186" s="5"/>
    </row>
    <row r="187" spans="1:13" ht="24">
      <c r="A187" s="9">
        <f t="shared" si="15"/>
        <v>13</v>
      </c>
      <c r="B187" s="206">
        <v>39322</v>
      </c>
      <c r="C187" s="67">
        <v>410.45</v>
      </c>
      <c r="D187" s="67">
        <v>13.508</v>
      </c>
      <c r="E187" s="68">
        <f t="shared" si="11"/>
        <v>1.1670912</v>
      </c>
      <c r="F187" s="63">
        <f t="shared" si="12"/>
        <v>144.67466666666667</v>
      </c>
      <c r="G187" s="68">
        <f t="shared" si="13"/>
        <v>168.8485303296</v>
      </c>
      <c r="H187" s="127" t="s">
        <v>31</v>
      </c>
      <c r="I187" s="67">
        <v>150.34</v>
      </c>
      <c r="J187" s="67">
        <v>137.641</v>
      </c>
      <c r="K187" s="67">
        <v>146.043</v>
      </c>
      <c r="L187" s="5"/>
      <c r="M187" s="5"/>
    </row>
    <row r="188" spans="1:13" ht="24">
      <c r="A188" s="9">
        <f t="shared" si="15"/>
        <v>14</v>
      </c>
      <c r="B188" s="206">
        <v>39330</v>
      </c>
      <c r="C188" s="67">
        <v>410.72</v>
      </c>
      <c r="D188" s="67">
        <v>21.11</v>
      </c>
      <c r="E188" s="68">
        <f t="shared" si="11"/>
        <v>1.823904</v>
      </c>
      <c r="F188" s="63">
        <f t="shared" si="12"/>
        <v>80.472</v>
      </c>
      <c r="G188" s="68">
        <f t="shared" si="13"/>
        <v>146.773202688</v>
      </c>
      <c r="H188" s="127" t="s">
        <v>32</v>
      </c>
      <c r="I188" s="67">
        <v>82.764</v>
      </c>
      <c r="J188" s="67">
        <v>66.296</v>
      </c>
      <c r="K188" s="67">
        <v>92.356</v>
      </c>
      <c r="L188" s="5"/>
      <c r="M188" s="5"/>
    </row>
    <row r="189" spans="1:13" ht="24">
      <c r="A189" s="9">
        <f t="shared" si="15"/>
        <v>15</v>
      </c>
      <c r="B189" s="206">
        <v>39344</v>
      </c>
      <c r="C189" s="67">
        <v>410.07</v>
      </c>
      <c r="D189" s="67">
        <v>5.973</v>
      </c>
      <c r="E189" s="68">
        <f t="shared" si="11"/>
        <v>0.5160672000000001</v>
      </c>
      <c r="F189" s="63">
        <f t="shared" si="12"/>
        <v>97.20366666666666</v>
      </c>
      <c r="G189" s="68">
        <f t="shared" si="13"/>
        <v>50.163624086400006</v>
      </c>
      <c r="H189" s="127" t="s">
        <v>129</v>
      </c>
      <c r="I189" s="67">
        <v>95.174</v>
      </c>
      <c r="J189" s="67">
        <v>102.835</v>
      </c>
      <c r="K189" s="67">
        <v>93.602</v>
      </c>
      <c r="L189" s="5"/>
      <c r="M189" s="5"/>
    </row>
    <row r="190" spans="1:13" ht="24">
      <c r="A190" s="9">
        <f t="shared" si="15"/>
        <v>16</v>
      </c>
      <c r="B190" s="206">
        <v>39353</v>
      </c>
      <c r="C190" s="67">
        <v>410.55</v>
      </c>
      <c r="D190" s="67">
        <v>16.568</v>
      </c>
      <c r="E190" s="68">
        <f t="shared" si="11"/>
        <v>1.4314752000000002</v>
      </c>
      <c r="F190" s="63">
        <f t="shared" si="12"/>
        <v>177.45166666666668</v>
      </c>
      <c r="G190" s="68">
        <f t="shared" si="13"/>
        <v>254.01766003200007</v>
      </c>
      <c r="H190" s="127" t="s">
        <v>130</v>
      </c>
      <c r="I190" s="67">
        <v>174.598</v>
      </c>
      <c r="J190" s="67">
        <v>192.366</v>
      </c>
      <c r="K190" s="67">
        <v>165.391</v>
      </c>
      <c r="L190" s="5"/>
      <c r="M190" s="5"/>
    </row>
    <row r="191" spans="1:13" ht="24">
      <c r="A191" s="9">
        <f t="shared" si="15"/>
        <v>17</v>
      </c>
      <c r="B191" s="206">
        <v>39364</v>
      </c>
      <c r="C191" s="67">
        <v>410.28</v>
      </c>
      <c r="D191" s="67">
        <v>10.694</v>
      </c>
      <c r="E191" s="68">
        <f t="shared" si="11"/>
        <v>0.9239616000000002</v>
      </c>
      <c r="F191" s="63">
        <f t="shared" si="12"/>
        <v>95.968</v>
      </c>
      <c r="G191" s="68">
        <f t="shared" si="13"/>
        <v>88.67074682880002</v>
      </c>
      <c r="H191" s="127" t="s">
        <v>34</v>
      </c>
      <c r="I191" s="67">
        <v>106.556</v>
      </c>
      <c r="J191" s="67">
        <v>87.318</v>
      </c>
      <c r="K191" s="67">
        <v>94.03</v>
      </c>
      <c r="L191" s="5"/>
      <c r="M191" s="5"/>
    </row>
    <row r="192" spans="1:13" ht="24">
      <c r="A192" s="9">
        <f t="shared" si="15"/>
        <v>18</v>
      </c>
      <c r="B192" s="206">
        <v>39373</v>
      </c>
      <c r="C192" s="67">
        <v>410.47</v>
      </c>
      <c r="D192" s="67">
        <v>13.967</v>
      </c>
      <c r="E192" s="68">
        <f t="shared" si="11"/>
        <v>1.2067488000000002</v>
      </c>
      <c r="F192" s="63">
        <f t="shared" si="12"/>
        <v>87.32733333333334</v>
      </c>
      <c r="G192" s="68">
        <f t="shared" si="13"/>
        <v>105.38215470720003</v>
      </c>
      <c r="H192" s="127" t="s">
        <v>35</v>
      </c>
      <c r="I192" s="67">
        <v>82.22</v>
      </c>
      <c r="J192" s="67">
        <v>92.859</v>
      </c>
      <c r="K192" s="67">
        <v>86.903</v>
      </c>
      <c r="L192" s="5"/>
      <c r="M192" s="5"/>
    </row>
    <row r="193" spans="1:13" ht="24.75" thickBot="1">
      <c r="A193" s="9">
        <f t="shared" si="15"/>
        <v>19</v>
      </c>
      <c r="B193" s="206">
        <v>39384</v>
      </c>
      <c r="C193" s="67">
        <v>409.98</v>
      </c>
      <c r="D193" s="67">
        <v>4.057</v>
      </c>
      <c r="E193" s="68">
        <f t="shared" si="11"/>
        <v>0.3505248</v>
      </c>
      <c r="F193" s="63">
        <f t="shared" si="12"/>
        <v>67.34433333333334</v>
      </c>
      <c r="G193" s="68">
        <f t="shared" si="13"/>
        <v>23.605858972800004</v>
      </c>
      <c r="H193" s="127" t="s">
        <v>131</v>
      </c>
      <c r="I193" s="67">
        <v>39.803</v>
      </c>
      <c r="J193" s="67">
        <v>81.926</v>
      </c>
      <c r="K193" s="67">
        <v>80.304</v>
      </c>
      <c r="L193" s="5"/>
      <c r="M193" s="5"/>
    </row>
    <row r="194" spans="1:13" ht="24">
      <c r="A194" s="85">
        <v>1</v>
      </c>
      <c r="B194" s="210">
        <v>39541</v>
      </c>
      <c r="C194" s="86">
        <v>409.6</v>
      </c>
      <c r="D194" s="86">
        <v>0.12</v>
      </c>
      <c r="E194" s="87">
        <f t="shared" si="11"/>
        <v>0.010368</v>
      </c>
      <c r="F194" s="88">
        <f t="shared" si="12"/>
        <v>102.218</v>
      </c>
      <c r="G194" s="87">
        <f t="shared" si="13"/>
        <v>1.059796224</v>
      </c>
      <c r="H194" s="132" t="s">
        <v>22</v>
      </c>
      <c r="I194" s="86">
        <v>80.525</v>
      </c>
      <c r="J194" s="86">
        <v>71.114</v>
      </c>
      <c r="K194" s="86">
        <v>155.015</v>
      </c>
      <c r="L194" s="5"/>
      <c r="M194" s="5"/>
    </row>
    <row r="195" spans="1:13" ht="24">
      <c r="A195" s="9">
        <f t="shared" si="15"/>
        <v>2</v>
      </c>
      <c r="B195" s="206">
        <v>39561</v>
      </c>
      <c r="C195" s="67">
        <v>409.59</v>
      </c>
      <c r="D195" s="67">
        <v>0.096</v>
      </c>
      <c r="E195" s="68">
        <f t="shared" si="11"/>
        <v>0.0082944</v>
      </c>
      <c r="F195" s="63">
        <f t="shared" si="12"/>
        <v>87.56866666666667</v>
      </c>
      <c r="G195" s="68">
        <f t="shared" si="13"/>
        <v>0.7263295488000001</v>
      </c>
      <c r="H195" s="126" t="s">
        <v>23</v>
      </c>
      <c r="I195" s="67">
        <v>68.978</v>
      </c>
      <c r="J195" s="67">
        <v>113.804</v>
      </c>
      <c r="K195" s="67">
        <v>79.924</v>
      </c>
      <c r="L195" s="5"/>
      <c r="M195" s="5"/>
    </row>
    <row r="196" spans="1:13" ht="24">
      <c r="A196" s="9">
        <f t="shared" si="15"/>
        <v>3</v>
      </c>
      <c r="B196" s="206">
        <v>39567</v>
      </c>
      <c r="C196" s="67">
        <v>410.28</v>
      </c>
      <c r="D196" s="67">
        <v>10.662</v>
      </c>
      <c r="E196" s="68">
        <f t="shared" si="11"/>
        <v>0.9211968000000001</v>
      </c>
      <c r="F196" s="63">
        <f t="shared" si="12"/>
        <v>105.99033333333334</v>
      </c>
      <c r="G196" s="68">
        <f t="shared" si="13"/>
        <v>97.63795589760002</v>
      </c>
      <c r="H196" s="126" t="s">
        <v>132</v>
      </c>
      <c r="I196" s="67">
        <v>119.71</v>
      </c>
      <c r="J196" s="67">
        <v>85.793</v>
      </c>
      <c r="K196" s="67">
        <v>112.468</v>
      </c>
      <c r="L196" s="5"/>
      <c r="M196" s="5"/>
    </row>
    <row r="197" spans="1:13" ht="24">
      <c r="A197" s="9">
        <f t="shared" si="15"/>
        <v>4</v>
      </c>
      <c r="B197" s="206">
        <v>39574</v>
      </c>
      <c r="C197" s="67">
        <v>410.06</v>
      </c>
      <c r="D197" s="67">
        <v>5.106</v>
      </c>
      <c r="E197" s="68">
        <f t="shared" si="11"/>
        <v>0.4411584</v>
      </c>
      <c r="F197" s="63">
        <f t="shared" si="12"/>
        <v>123.07666666666667</v>
      </c>
      <c r="G197" s="68">
        <f t="shared" si="13"/>
        <v>54.296305344000004</v>
      </c>
      <c r="H197" s="126" t="s">
        <v>87</v>
      </c>
      <c r="I197" s="67">
        <v>102.23</v>
      </c>
      <c r="J197" s="67">
        <v>124.621</v>
      </c>
      <c r="K197" s="67">
        <v>142.379</v>
      </c>
      <c r="L197" s="5"/>
      <c r="M197" s="5"/>
    </row>
    <row r="198" spans="1:15" ht="24">
      <c r="A198" s="9">
        <f t="shared" si="15"/>
        <v>5</v>
      </c>
      <c r="B198" s="206">
        <v>39580</v>
      </c>
      <c r="C198" s="67">
        <v>409.85</v>
      </c>
      <c r="D198" s="67">
        <v>3.878</v>
      </c>
      <c r="E198" s="68">
        <f t="shared" si="11"/>
        <v>0.3350592</v>
      </c>
      <c r="F198" s="63">
        <f t="shared" si="12"/>
        <v>71.94235333333334</v>
      </c>
      <c r="G198" s="68">
        <f t="shared" si="13"/>
        <v>24.104947353984002</v>
      </c>
      <c r="H198" s="127" t="s">
        <v>25</v>
      </c>
      <c r="I198" s="67">
        <v>74.90094</v>
      </c>
      <c r="J198" s="67">
        <v>71.03777</v>
      </c>
      <c r="K198" s="67">
        <v>69.88835</v>
      </c>
      <c r="L198" s="5"/>
      <c r="M198" s="67"/>
      <c r="N198" s="67"/>
      <c r="O198" s="67"/>
    </row>
    <row r="199" spans="1:15" ht="24">
      <c r="A199" s="9">
        <f t="shared" si="15"/>
        <v>6</v>
      </c>
      <c r="B199" s="206">
        <v>39598</v>
      </c>
      <c r="C199" s="67">
        <v>409.68</v>
      </c>
      <c r="D199" s="67">
        <v>0.847</v>
      </c>
      <c r="E199" s="68">
        <f t="shared" si="11"/>
        <v>0.0731808</v>
      </c>
      <c r="F199" s="63">
        <f t="shared" si="12"/>
        <v>107.21772333333335</v>
      </c>
      <c r="G199" s="68">
        <f t="shared" si="13"/>
        <v>7.846278767712002</v>
      </c>
      <c r="H199" s="127" t="s">
        <v>26</v>
      </c>
      <c r="I199" s="67">
        <v>83.66693</v>
      </c>
      <c r="J199" s="67">
        <v>106.69136</v>
      </c>
      <c r="K199" s="67">
        <v>131.29488</v>
      </c>
      <c r="L199" s="5"/>
      <c r="M199" s="67"/>
      <c r="N199" s="67"/>
      <c r="O199" s="67"/>
    </row>
    <row r="200" spans="1:13" ht="24">
      <c r="A200" s="9">
        <f t="shared" si="15"/>
        <v>7</v>
      </c>
      <c r="B200" s="206">
        <v>39603</v>
      </c>
      <c r="C200" s="67">
        <v>409.82</v>
      </c>
      <c r="D200" s="67">
        <v>3.737</v>
      </c>
      <c r="E200" s="68">
        <f t="shared" si="11"/>
        <v>0.3228768</v>
      </c>
      <c r="F200" s="63">
        <f t="shared" si="12"/>
        <v>43.249</v>
      </c>
      <c r="G200" s="68">
        <f t="shared" si="13"/>
        <v>13.964098723200001</v>
      </c>
      <c r="H200" s="127" t="s">
        <v>125</v>
      </c>
      <c r="I200" s="67">
        <v>43.421</v>
      </c>
      <c r="J200" s="67">
        <v>44.425</v>
      </c>
      <c r="K200" s="67">
        <v>41.901</v>
      </c>
      <c r="L200" s="5"/>
      <c r="M200" s="5"/>
    </row>
    <row r="201" spans="1:13" ht="24">
      <c r="A201" s="9">
        <f t="shared" si="15"/>
        <v>8</v>
      </c>
      <c r="B201" s="206">
        <v>39611</v>
      </c>
      <c r="C201" s="67">
        <v>409.79</v>
      </c>
      <c r="D201" s="67">
        <v>3.101</v>
      </c>
      <c r="E201" s="68">
        <f t="shared" si="11"/>
        <v>0.2679264</v>
      </c>
      <c r="F201" s="63">
        <f t="shared" si="12"/>
        <v>30.319333333333333</v>
      </c>
      <c r="G201" s="68">
        <f t="shared" si="13"/>
        <v>8.1233498304</v>
      </c>
      <c r="H201" s="127" t="s">
        <v>126</v>
      </c>
      <c r="I201" s="67">
        <v>46.45</v>
      </c>
      <c r="J201" s="67">
        <v>13.652</v>
      </c>
      <c r="K201" s="67">
        <v>30.856</v>
      </c>
      <c r="L201" s="5"/>
      <c r="M201" s="5"/>
    </row>
    <row r="202" spans="1:13" ht="24">
      <c r="A202" s="9">
        <f t="shared" si="15"/>
        <v>9</v>
      </c>
      <c r="B202" s="206">
        <v>39622</v>
      </c>
      <c r="C202" s="67">
        <v>409.56</v>
      </c>
      <c r="D202" s="67">
        <v>1.019</v>
      </c>
      <c r="E202" s="68">
        <f t="shared" si="11"/>
        <v>0.0880416</v>
      </c>
      <c r="F202" s="63">
        <f aca="true" t="shared" si="16" ref="F202:F223">+AVERAGE(I202:K202)</f>
        <v>35.39433333333333</v>
      </c>
      <c r="G202" s="68">
        <f t="shared" si="13"/>
        <v>3.1161737375999996</v>
      </c>
      <c r="H202" s="127" t="s">
        <v>28</v>
      </c>
      <c r="I202" s="67">
        <v>41.911</v>
      </c>
      <c r="J202" s="67">
        <v>36.738</v>
      </c>
      <c r="K202" s="67">
        <v>27.534</v>
      </c>
      <c r="L202" s="5"/>
      <c r="M202" s="5"/>
    </row>
    <row r="203" spans="1:13" ht="24">
      <c r="A203" s="9">
        <f t="shared" si="15"/>
        <v>10</v>
      </c>
      <c r="B203" s="206">
        <v>39637</v>
      </c>
      <c r="C203" s="67">
        <v>409.72</v>
      </c>
      <c r="D203" s="67">
        <v>2.308</v>
      </c>
      <c r="E203" s="68">
        <f t="shared" si="11"/>
        <v>0.19941119999999998</v>
      </c>
      <c r="F203" s="63">
        <f t="shared" si="16"/>
        <v>76.09</v>
      </c>
      <c r="G203" s="68">
        <f t="shared" si="13"/>
        <v>15.173198207999999</v>
      </c>
      <c r="H203" s="127" t="s">
        <v>29</v>
      </c>
      <c r="I203" s="67">
        <v>77.444</v>
      </c>
      <c r="J203" s="67">
        <v>94.302</v>
      </c>
      <c r="K203" s="67">
        <v>56.524</v>
      </c>
      <c r="L203" s="5"/>
      <c r="M203" s="5"/>
    </row>
    <row r="204" spans="1:13" ht="24">
      <c r="A204" s="9">
        <f t="shared" si="15"/>
        <v>11</v>
      </c>
      <c r="B204" s="206">
        <v>39643</v>
      </c>
      <c r="C204" s="67">
        <v>409.75</v>
      </c>
      <c r="D204" s="67">
        <v>2.853</v>
      </c>
      <c r="E204" s="68">
        <f t="shared" si="11"/>
        <v>0.24649920000000003</v>
      </c>
      <c r="F204" s="63">
        <f t="shared" si="16"/>
        <v>118.19099999999999</v>
      </c>
      <c r="G204" s="68">
        <f t="shared" si="13"/>
        <v>29.1339869472</v>
      </c>
      <c r="H204" s="127" t="s">
        <v>127</v>
      </c>
      <c r="I204" s="67">
        <v>81.796</v>
      </c>
      <c r="J204" s="67">
        <v>112.933</v>
      </c>
      <c r="K204" s="67">
        <v>159.844</v>
      </c>
      <c r="L204" s="5"/>
      <c r="M204" s="5"/>
    </row>
    <row r="205" spans="1:13" ht="24">
      <c r="A205" s="9">
        <f t="shared" si="15"/>
        <v>12</v>
      </c>
      <c r="B205" s="206">
        <v>39660</v>
      </c>
      <c r="C205" s="67">
        <v>409.84</v>
      </c>
      <c r="D205" s="67">
        <v>3.389</v>
      </c>
      <c r="E205" s="68">
        <f t="shared" si="11"/>
        <v>0.2928096</v>
      </c>
      <c r="F205" s="63">
        <f t="shared" si="16"/>
        <v>89.12466666666667</v>
      </c>
      <c r="G205" s="68">
        <f t="shared" si="13"/>
        <v>26.0965579968</v>
      </c>
      <c r="H205" s="127" t="s">
        <v>128</v>
      </c>
      <c r="I205" s="67">
        <v>57.609</v>
      </c>
      <c r="J205" s="67">
        <v>117.543</v>
      </c>
      <c r="K205" s="67">
        <v>92.222</v>
      </c>
      <c r="L205" s="5"/>
      <c r="M205" s="5"/>
    </row>
    <row r="206" spans="1:13" ht="24">
      <c r="A206" s="9">
        <f t="shared" si="15"/>
        <v>13</v>
      </c>
      <c r="B206" s="206">
        <v>39673</v>
      </c>
      <c r="C206" s="67">
        <v>410.18</v>
      </c>
      <c r="D206" s="67">
        <v>8.93</v>
      </c>
      <c r="E206" s="68">
        <f t="shared" si="11"/>
        <v>0.771552</v>
      </c>
      <c r="F206" s="63">
        <f t="shared" si="16"/>
        <v>259.6546666666667</v>
      </c>
      <c r="G206" s="68">
        <f t="shared" si="13"/>
        <v>200.33707737600002</v>
      </c>
      <c r="H206" s="127" t="s">
        <v>31</v>
      </c>
      <c r="I206" s="67">
        <v>146.381</v>
      </c>
      <c r="J206" s="67">
        <v>293.396</v>
      </c>
      <c r="K206" s="67">
        <v>339.187</v>
      </c>
      <c r="L206" s="5"/>
      <c r="M206" s="5"/>
    </row>
    <row r="207" spans="1:13" ht="24">
      <c r="A207" s="9">
        <f t="shared" si="15"/>
        <v>14</v>
      </c>
      <c r="B207" s="206">
        <v>39680</v>
      </c>
      <c r="C207" s="67">
        <v>410.18</v>
      </c>
      <c r="D207" s="67">
        <v>8.511</v>
      </c>
      <c r="E207" s="68">
        <f t="shared" si="11"/>
        <v>0.7353504</v>
      </c>
      <c r="F207" s="63">
        <f t="shared" si="16"/>
        <v>169.60133333333332</v>
      </c>
      <c r="G207" s="68">
        <f t="shared" si="13"/>
        <v>124.71640830719998</v>
      </c>
      <c r="H207" s="127" t="s">
        <v>32</v>
      </c>
      <c r="I207" s="67">
        <v>154.642</v>
      </c>
      <c r="J207" s="67">
        <v>127.793</v>
      </c>
      <c r="K207" s="67">
        <v>226.369</v>
      </c>
      <c r="L207" s="5"/>
      <c r="M207" s="5"/>
    </row>
    <row r="208" spans="1:13" ht="24">
      <c r="A208" s="9">
        <f t="shared" si="15"/>
        <v>15</v>
      </c>
      <c r="B208" s="206">
        <v>39688</v>
      </c>
      <c r="C208" s="67">
        <v>411.55</v>
      </c>
      <c r="D208" s="67">
        <v>37.825</v>
      </c>
      <c r="E208" s="68">
        <f aca="true" t="shared" si="17" ref="E208:E424">D208*0.0864</f>
        <v>3.2680800000000003</v>
      </c>
      <c r="F208" s="63">
        <f t="shared" si="16"/>
        <v>235.08899999999997</v>
      </c>
      <c r="G208" s="68">
        <f aca="true" t="shared" si="18" ref="G208:G223">F208*E208</f>
        <v>768.28965912</v>
      </c>
      <c r="H208" s="127" t="s">
        <v>129</v>
      </c>
      <c r="I208" s="67">
        <v>223.063</v>
      </c>
      <c r="J208" s="67">
        <v>251.333</v>
      </c>
      <c r="K208" s="67">
        <v>230.871</v>
      </c>
      <c r="L208" s="5"/>
      <c r="M208" s="5"/>
    </row>
    <row r="209" spans="1:13" ht="24">
      <c r="A209" s="9">
        <f t="shared" si="15"/>
        <v>16</v>
      </c>
      <c r="B209" s="206">
        <v>39697</v>
      </c>
      <c r="C209" s="67">
        <v>412.21</v>
      </c>
      <c r="D209" s="67">
        <v>66.548</v>
      </c>
      <c r="E209" s="68">
        <f t="shared" si="17"/>
        <v>5.749747200000001</v>
      </c>
      <c r="F209" s="63">
        <f t="shared" si="16"/>
        <v>379.05</v>
      </c>
      <c r="G209" s="68">
        <f t="shared" si="18"/>
        <v>2179.4416761600005</v>
      </c>
      <c r="H209" s="127" t="s">
        <v>130</v>
      </c>
      <c r="I209" s="67">
        <v>406.161</v>
      </c>
      <c r="J209" s="67">
        <v>348.586</v>
      </c>
      <c r="K209" s="67">
        <v>382.403</v>
      </c>
      <c r="L209" s="5"/>
      <c r="M209" s="5"/>
    </row>
    <row r="210" spans="1:13" ht="24">
      <c r="A210" s="9">
        <f t="shared" si="15"/>
        <v>17</v>
      </c>
      <c r="B210" s="206">
        <v>39708</v>
      </c>
      <c r="C210" s="67">
        <v>410.5</v>
      </c>
      <c r="D210" s="67">
        <v>16.261</v>
      </c>
      <c r="E210" s="68">
        <f t="shared" si="17"/>
        <v>1.4049504</v>
      </c>
      <c r="F210" s="63">
        <f t="shared" si="16"/>
        <v>276.5506666666667</v>
      </c>
      <c r="G210" s="68">
        <f t="shared" si="18"/>
        <v>388.5399697536</v>
      </c>
      <c r="H210" s="127" t="s">
        <v>34</v>
      </c>
      <c r="I210" s="67">
        <v>232.074</v>
      </c>
      <c r="J210" s="67">
        <v>376.917</v>
      </c>
      <c r="K210" s="67">
        <v>220.661</v>
      </c>
      <c r="L210" s="5"/>
      <c r="M210" s="5"/>
    </row>
    <row r="211" spans="1:13" ht="24">
      <c r="A211" s="9">
        <f t="shared" si="15"/>
        <v>18</v>
      </c>
      <c r="B211" s="206">
        <v>39720</v>
      </c>
      <c r="C211" s="67">
        <v>410.22</v>
      </c>
      <c r="D211" s="67">
        <v>8.538</v>
      </c>
      <c r="E211" s="68">
        <f t="shared" si="17"/>
        <v>0.7376832000000001</v>
      </c>
      <c r="F211" s="63">
        <f t="shared" si="16"/>
        <v>212.508</v>
      </c>
      <c r="G211" s="68">
        <f t="shared" si="18"/>
        <v>156.76358146560003</v>
      </c>
      <c r="H211" s="127" t="s">
        <v>35</v>
      </c>
      <c r="I211" s="67">
        <v>176.763</v>
      </c>
      <c r="J211" s="67">
        <v>240.958</v>
      </c>
      <c r="K211" s="67">
        <v>219.803</v>
      </c>
      <c r="L211" s="5"/>
      <c r="M211" s="5"/>
    </row>
    <row r="212" spans="1:13" ht="24">
      <c r="A212" s="9">
        <f t="shared" si="15"/>
        <v>19</v>
      </c>
      <c r="B212" s="206">
        <v>39731</v>
      </c>
      <c r="C212" s="67">
        <v>410.33</v>
      </c>
      <c r="D212" s="67">
        <v>11.816</v>
      </c>
      <c r="E212" s="68">
        <f t="shared" si="17"/>
        <v>1.0209024000000002</v>
      </c>
      <c r="F212" s="63">
        <f t="shared" si="16"/>
        <v>97.53606</v>
      </c>
      <c r="G212" s="68">
        <f t="shared" si="18"/>
        <v>99.57479774054403</v>
      </c>
      <c r="H212" s="127" t="s">
        <v>131</v>
      </c>
      <c r="I212" s="67">
        <v>109.96643</v>
      </c>
      <c r="J212" s="67">
        <v>86.51605</v>
      </c>
      <c r="K212" s="67">
        <v>96.1257</v>
      </c>
      <c r="L212" s="5"/>
      <c r="M212" s="5"/>
    </row>
    <row r="213" spans="1:13" ht="24">
      <c r="A213" s="9">
        <f t="shared" si="15"/>
        <v>20</v>
      </c>
      <c r="B213" s="206">
        <v>39766</v>
      </c>
      <c r="C213" s="67">
        <v>409.97</v>
      </c>
      <c r="D213" s="67">
        <v>4.784</v>
      </c>
      <c r="E213" s="68">
        <f t="shared" si="17"/>
        <v>0.4133376</v>
      </c>
      <c r="F213" s="63">
        <f t="shared" si="16"/>
        <v>14.062113333333334</v>
      </c>
      <c r="G213" s="68">
        <f t="shared" si="18"/>
        <v>5.812400176128</v>
      </c>
      <c r="H213" s="127" t="s">
        <v>133</v>
      </c>
      <c r="I213" s="67">
        <v>4.78557</v>
      </c>
      <c r="J213" s="67">
        <v>20.14664</v>
      </c>
      <c r="K213" s="67">
        <v>17.25413</v>
      </c>
      <c r="L213" s="5"/>
      <c r="M213" s="5"/>
    </row>
    <row r="214" spans="1:13" ht="24">
      <c r="A214" s="9">
        <f t="shared" si="15"/>
        <v>21</v>
      </c>
      <c r="B214" s="206">
        <v>39805</v>
      </c>
      <c r="C214" s="67">
        <v>409.64</v>
      </c>
      <c r="D214" s="67">
        <v>1.548</v>
      </c>
      <c r="E214" s="68">
        <f t="shared" si="17"/>
        <v>0.1337472</v>
      </c>
      <c r="F214" s="63">
        <f t="shared" si="16"/>
        <v>36.184819999999995</v>
      </c>
      <c r="G214" s="68">
        <f t="shared" si="18"/>
        <v>4.8396183575039995</v>
      </c>
      <c r="H214" s="127" t="s">
        <v>134</v>
      </c>
      <c r="I214" s="67">
        <v>38.27833</v>
      </c>
      <c r="J214" s="67">
        <v>29.65575</v>
      </c>
      <c r="K214" s="67">
        <v>40.62038</v>
      </c>
      <c r="L214" s="5"/>
      <c r="M214" s="5"/>
    </row>
    <row r="215" spans="1:13" ht="24">
      <c r="A215" s="9">
        <f t="shared" si="15"/>
        <v>22</v>
      </c>
      <c r="B215" s="206">
        <v>39840</v>
      </c>
      <c r="C215" s="67">
        <v>409.57</v>
      </c>
      <c r="D215" s="67">
        <v>0.976</v>
      </c>
      <c r="E215" s="68">
        <f t="shared" si="17"/>
        <v>0.0843264</v>
      </c>
      <c r="F215" s="63">
        <f t="shared" si="16"/>
        <v>89.40965666666666</v>
      </c>
      <c r="G215" s="68">
        <f t="shared" si="18"/>
        <v>7.539594471936</v>
      </c>
      <c r="H215" s="127" t="s">
        <v>135</v>
      </c>
      <c r="I215" s="67">
        <v>76.86906</v>
      </c>
      <c r="J215" s="67">
        <v>102.09412</v>
      </c>
      <c r="K215" s="67">
        <v>89.26579</v>
      </c>
      <c r="L215" s="5"/>
      <c r="M215" s="5"/>
    </row>
    <row r="216" spans="1:13" ht="24">
      <c r="A216" s="9">
        <f t="shared" si="15"/>
        <v>23</v>
      </c>
      <c r="B216" s="206">
        <v>39857</v>
      </c>
      <c r="C216" s="67">
        <v>409.45</v>
      </c>
      <c r="D216" s="67">
        <v>0.318</v>
      </c>
      <c r="E216" s="68">
        <f t="shared" si="17"/>
        <v>0.0274752</v>
      </c>
      <c r="F216" s="63">
        <f t="shared" si="16"/>
        <v>27.853526666666667</v>
      </c>
      <c r="G216" s="68">
        <f t="shared" si="18"/>
        <v>0.765281215872</v>
      </c>
      <c r="H216" s="127" t="s">
        <v>136</v>
      </c>
      <c r="I216" s="67">
        <v>37.434</v>
      </c>
      <c r="J216" s="67">
        <v>22.2947</v>
      </c>
      <c r="K216" s="67">
        <v>23.83188</v>
      </c>
      <c r="L216" s="5"/>
      <c r="M216" s="5"/>
    </row>
    <row r="217" spans="1:13" ht="24">
      <c r="A217" s="9">
        <v>24</v>
      </c>
      <c r="B217" s="206">
        <v>39881</v>
      </c>
      <c r="C217" s="67">
        <v>409.43</v>
      </c>
      <c r="D217" s="67">
        <v>0.259</v>
      </c>
      <c r="E217" s="68">
        <f t="shared" si="17"/>
        <v>0.0223776</v>
      </c>
      <c r="F217" s="63">
        <f t="shared" si="16"/>
        <v>21.823089999999997</v>
      </c>
      <c r="G217" s="68">
        <f t="shared" si="18"/>
        <v>0.48834837878399995</v>
      </c>
      <c r="H217" s="127" t="s">
        <v>137</v>
      </c>
      <c r="I217" s="67">
        <v>21.59547</v>
      </c>
      <c r="J217" s="67">
        <v>27.65852</v>
      </c>
      <c r="K217" s="67">
        <v>16.21528</v>
      </c>
      <c r="L217" s="5"/>
      <c r="M217" s="5"/>
    </row>
    <row r="218" spans="1:13" ht="24.75" thickBot="1">
      <c r="A218" s="9">
        <v>25</v>
      </c>
      <c r="B218" s="206">
        <v>39897</v>
      </c>
      <c r="C218" s="67">
        <v>409.4</v>
      </c>
      <c r="D218" s="67">
        <v>0.408</v>
      </c>
      <c r="E218" s="68">
        <f t="shared" si="17"/>
        <v>0.035251199999999996</v>
      </c>
      <c r="F218" s="63">
        <f t="shared" si="16"/>
        <v>24.212906666666665</v>
      </c>
      <c r="G218" s="68">
        <f t="shared" si="18"/>
        <v>0.8535340154879999</v>
      </c>
      <c r="H218" s="127" t="s">
        <v>138</v>
      </c>
      <c r="I218" s="67">
        <v>17.57353</v>
      </c>
      <c r="J218" s="67">
        <v>25.54434</v>
      </c>
      <c r="K218" s="67">
        <v>29.52085</v>
      </c>
      <c r="L218" s="5"/>
      <c r="M218" s="5"/>
    </row>
    <row r="219" spans="1:13" ht="24">
      <c r="A219" s="9">
        <v>1</v>
      </c>
      <c r="B219" s="210">
        <v>39906</v>
      </c>
      <c r="C219" s="86">
        <v>409.4</v>
      </c>
      <c r="D219" s="86">
        <v>0.417</v>
      </c>
      <c r="E219" s="87">
        <f t="shared" si="17"/>
        <v>0.0360288</v>
      </c>
      <c r="F219" s="88">
        <f t="shared" si="16"/>
        <v>41.54780333333333</v>
      </c>
      <c r="G219" s="87">
        <f t="shared" si="18"/>
        <v>1.4969174967359997</v>
      </c>
      <c r="H219" s="132" t="s">
        <v>139</v>
      </c>
      <c r="I219" s="86">
        <v>42.12174</v>
      </c>
      <c r="J219" s="86">
        <v>36.96188</v>
      </c>
      <c r="K219" s="86">
        <v>45.55979</v>
      </c>
      <c r="L219" s="5"/>
      <c r="M219" s="5"/>
    </row>
    <row r="220" spans="1:13" ht="24">
      <c r="A220" s="9">
        <v>2</v>
      </c>
      <c r="B220" s="206">
        <v>39946</v>
      </c>
      <c r="C220" s="67">
        <v>409.92</v>
      </c>
      <c r="D220" s="67">
        <v>0.957</v>
      </c>
      <c r="E220" s="68">
        <f t="shared" si="17"/>
        <v>0.0826848</v>
      </c>
      <c r="F220" s="63">
        <f t="shared" si="16"/>
        <v>130.57849000000002</v>
      </c>
      <c r="G220" s="68">
        <f t="shared" si="18"/>
        <v>10.796856329952002</v>
      </c>
      <c r="H220" s="126" t="s">
        <v>140</v>
      </c>
      <c r="I220" s="67">
        <v>129.05991</v>
      </c>
      <c r="J220" s="67">
        <v>128.45692</v>
      </c>
      <c r="K220" s="67">
        <v>134.21864</v>
      </c>
      <c r="L220" s="5"/>
      <c r="M220" s="5"/>
    </row>
    <row r="221" spans="1:13" ht="24">
      <c r="A221" s="9">
        <v>3</v>
      </c>
      <c r="B221" s="206">
        <v>39959</v>
      </c>
      <c r="C221" s="67">
        <v>410.25</v>
      </c>
      <c r="D221" s="67">
        <v>6.64</v>
      </c>
      <c r="E221" s="68">
        <f t="shared" si="17"/>
        <v>0.573696</v>
      </c>
      <c r="F221" s="63">
        <f t="shared" si="16"/>
        <v>172.00611666666668</v>
      </c>
      <c r="G221" s="68">
        <f t="shared" si="18"/>
        <v>98.67922110720001</v>
      </c>
      <c r="H221" s="126" t="s">
        <v>141</v>
      </c>
      <c r="I221" s="67">
        <v>159.3077</v>
      </c>
      <c r="J221" s="67">
        <v>182.35717</v>
      </c>
      <c r="K221" s="67">
        <v>174.35348</v>
      </c>
      <c r="L221" s="5"/>
      <c r="M221" s="5"/>
    </row>
    <row r="222" spans="1:13" ht="24">
      <c r="A222" s="9">
        <v>4</v>
      </c>
      <c r="B222" s="211">
        <v>39972</v>
      </c>
      <c r="C222" s="67">
        <v>409.75</v>
      </c>
      <c r="D222" s="67">
        <v>2.862</v>
      </c>
      <c r="E222" s="68">
        <f t="shared" si="17"/>
        <v>0.24727680000000002</v>
      </c>
      <c r="F222" s="63">
        <f t="shared" si="16"/>
        <v>60.50570000000001</v>
      </c>
      <c r="G222" s="68">
        <f t="shared" si="18"/>
        <v>14.961655877760004</v>
      </c>
      <c r="H222" s="126" t="s">
        <v>142</v>
      </c>
      <c r="I222" s="67">
        <v>64.50444</v>
      </c>
      <c r="J222" s="67">
        <v>64.98781</v>
      </c>
      <c r="K222" s="67">
        <v>52.02485</v>
      </c>
      <c r="L222" s="5"/>
      <c r="M222" s="5"/>
    </row>
    <row r="223" spans="1:13" ht="24">
      <c r="A223" s="9">
        <v>5</v>
      </c>
      <c r="B223" s="211">
        <v>39979</v>
      </c>
      <c r="C223" s="67">
        <v>409.6</v>
      </c>
      <c r="D223" s="67">
        <v>1.676</v>
      </c>
      <c r="E223" s="68">
        <f t="shared" si="17"/>
        <v>0.1448064</v>
      </c>
      <c r="F223" s="63">
        <f t="shared" si="16"/>
        <v>46.95718</v>
      </c>
      <c r="G223" s="68">
        <f t="shared" si="18"/>
        <v>6.799700189952</v>
      </c>
      <c r="H223" s="126" t="s">
        <v>122</v>
      </c>
      <c r="I223" s="67">
        <v>38.05597</v>
      </c>
      <c r="J223" s="67">
        <v>48.38588</v>
      </c>
      <c r="K223" s="67">
        <v>54.42969</v>
      </c>
      <c r="L223" s="5"/>
      <c r="M223" s="5"/>
    </row>
    <row r="224" spans="1:13" ht="24">
      <c r="A224" s="4">
        <v>6</v>
      </c>
      <c r="B224" s="212">
        <v>39982</v>
      </c>
      <c r="C224" s="3">
        <v>410.14</v>
      </c>
      <c r="D224" s="3">
        <v>11.802</v>
      </c>
      <c r="E224" s="68">
        <f t="shared" si="17"/>
        <v>1.0196928</v>
      </c>
      <c r="F224" s="63">
        <f aca="true" t="shared" si="19" ref="F224:F230">+AVERAGE(I224:K224)</f>
        <v>160.97535666666667</v>
      </c>
      <c r="G224" s="68">
        <f aca="true" t="shared" si="20" ref="G224:G230">F224*E224</f>
        <v>164.14541217043202</v>
      </c>
      <c r="H224" s="133" t="s">
        <v>123</v>
      </c>
      <c r="I224" s="67">
        <v>150.39763</v>
      </c>
      <c r="J224" s="67">
        <v>154.62302</v>
      </c>
      <c r="K224" s="67">
        <v>177.90542</v>
      </c>
      <c r="L224" s="5"/>
      <c r="M224" s="5"/>
    </row>
    <row r="225" spans="1:13" ht="24">
      <c r="A225" s="4">
        <v>7</v>
      </c>
      <c r="B225" s="212">
        <v>40008</v>
      </c>
      <c r="C225" s="3">
        <v>409.75</v>
      </c>
      <c r="D225" s="3">
        <v>3.211</v>
      </c>
      <c r="E225" s="68">
        <f t="shared" si="17"/>
        <v>0.2774304</v>
      </c>
      <c r="F225" s="63">
        <f t="shared" si="19"/>
        <v>172.13156</v>
      </c>
      <c r="G225" s="68">
        <f t="shared" si="20"/>
        <v>47.754527543424004</v>
      </c>
      <c r="H225" s="133" t="s">
        <v>143</v>
      </c>
      <c r="I225" s="67">
        <v>182.61002</v>
      </c>
      <c r="J225" s="67">
        <v>162.2436</v>
      </c>
      <c r="K225" s="67">
        <v>171.54106</v>
      </c>
      <c r="L225" s="5"/>
      <c r="M225" s="5"/>
    </row>
    <row r="226" spans="1:13" ht="24">
      <c r="A226" s="4">
        <v>8</v>
      </c>
      <c r="B226" s="212">
        <v>40016</v>
      </c>
      <c r="C226" s="3">
        <v>409.83</v>
      </c>
      <c r="D226" s="3">
        <v>4.822</v>
      </c>
      <c r="E226" s="68">
        <f t="shared" si="17"/>
        <v>0.4166208</v>
      </c>
      <c r="F226" s="63">
        <f t="shared" si="19"/>
        <v>122.31732333333333</v>
      </c>
      <c r="G226" s="68">
        <f t="shared" si="20"/>
        <v>50.959941100992005</v>
      </c>
      <c r="H226" s="117" t="s">
        <v>144</v>
      </c>
      <c r="I226" s="67">
        <v>112.16811</v>
      </c>
      <c r="J226" s="67">
        <v>114.82817</v>
      </c>
      <c r="K226" s="67">
        <v>139.95569</v>
      </c>
      <c r="L226" s="5"/>
      <c r="M226" s="5"/>
    </row>
    <row r="227" spans="1:13" ht="24">
      <c r="A227" s="4">
        <v>9</v>
      </c>
      <c r="B227" s="212">
        <v>40021</v>
      </c>
      <c r="C227" s="3">
        <v>409.68</v>
      </c>
      <c r="D227" s="3">
        <v>2.909</v>
      </c>
      <c r="E227" s="68">
        <f t="shared" si="17"/>
        <v>0.2513376</v>
      </c>
      <c r="F227" s="63">
        <f t="shared" si="19"/>
        <v>175.25034000000002</v>
      </c>
      <c r="G227" s="68">
        <f t="shared" si="20"/>
        <v>44.046999854784005</v>
      </c>
      <c r="H227" s="117" t="s">
        <v>145</v>
      </c>
      <c r="I227" s="67">
        <v>171.24813</v>
      </c>
      <c r="J227" s="67">
        <v>192.79554</v>
      </c>
      <c r="K227" s="67">
        <v>161.70735</v>
      </c>
      <c r="L227" s="5"/>
      <c r="M227" s="5"/>
    </row>
    <row r="228" spans="1:13" ht="24">
      <c r="A228" s="4">
        <v>10</v>
      </c>
      <c r="B228" s="212">
        <v>40036</v>
      </c>
      <c r="C228" s="3">
        <v>409.95</v>
      </c>
      <c r="D228" s="3">
        <v>6.082</v>
      </c>
      <c r="E228" s="68">
        <f t="shared" si="17"/>
        <v>0.5254848</v>
      </c>
      <c r="F228" s="63">
        <f t="shared" si="19"/>
        <v>87.76812333333334</v>
      </c>
      <c r="G228" s="68">
        <f t="shared" si="20"/>
        <v>46.120814736191996</v>
      </c>
      <c r="H228" s="117" t="s">
        <v>146</v>
      </c>
      <c r="I228" s="67">
        <v>62.99714</v>
      </c>
      <c r="J228" s="67">
        <v>140.36964</v>
      </c>
      <c r="K228" s="67">
        <v>59.93759</v>
      </c>
      <c r="L228" s="5"/>
      <c r="M228" s="5"/>
    </row>
    <row r="229" spans="1:13" ht="24">
      <c r="A229" s="4">
        <v>11</v>
      </c>
      <c r="B229" s="212">
        <v>40044</v>
      </c>
      <c r="C229" s="3">
        <v>409.95</v>
      </c>
      <c r="D229" s="3">
        <v>6.145</v>
      </c>
      <c r="E229" s="68">
        <f t="shared" si="17"/>
        <v>0.530928</v>
      </c>
      <c r="F229" s="63">
        <f t="shared" si="19"/>
        <v>143.77411666666666</v>
      </c>
      <c r="G229" s="68">
        <f t="shared" si="20"/>
        <v>76.33370421359999</v>
      </c>
      <c r="H229" s="117" t="s">
        <v>147</v>
      </c>
      <c r="I229" s="67">
        <v>141.63988</v>
      </c>
      <c r="J229" s="67">
        <v>146.90259</v>
      </c>
      <c r="K229" s="67">
        <v>142.77988</v>
      </c>
      <c r="L229" s="5"/>
      <c r="M229" s="5"/>
    </row>
    <row r="230" spans="1:13" ht="24">
      <c r="A230" s="4">
        <v>12</v>
      </c>
      <c r="B230" s="212">
        <v>40070</v>
      </c>
      <c r="C230" s="3">
        <v>409.85</v>
      </c>
      <c r="D230" s="3">
        <v>6.076</v>
      </c>
      <c r="E230" s="68">
        <f t="shared" si="17"/>
        <v>0.5249663999999999</v>
      </c>
      <c r="F230" s="63">
        <f t="shared" si="19"/>
        <v>242.38559666666666</v>
      </c>
      <c r="G230" s="68">
        <f t="shared" si="20"/>
        <v>127.24429409395198</v>
      </c>
      <c r="H230" s="117" t="s">
        <v>148</v>
      </c>
      <c r="I230" s="67">
        <v>249.97222</v>
      </c>
      <c r="J230" s="67">
        <v>172.29718</v>
      </c>
      <c r="K230" s="67">
        <v>304.88739</v>
      </c>
      <c r="L230" s="5"/>
      <c r="M230" s="5"/>
    </row>
    <row r="231" spans="1:13" ht="24">
      <c r="A231" s="4">
        <v>13</v>
      </c>
      <c r="B231" s="212">
        <v>40078</v>
      </c>
      <c r="C231" s="3">
        <v>410.08</v>
      </c>
      <c r="D231" s="3">
        <v>10.692</v>
      </c>
      <c r="E231" s="68">
        <f t="shared" si="17"/>
        <v>0.9237888000000001</v>
      </c>
      <c r="F231" s="63">
        <f aca="true" t="shared" si="21" ref="F231:F238">+AVERAGE(I231:K231)</f>
        <v>1092.6684766666667</v>
      </c>
      <c r="G231" s="68">
        <f aca="true" t="shared" si="22" ref="G231:G238">F231*E231</f>
        <v>1009.3949008577281</v>
      </c>
      <c r="H231" s="117" t="s">
        <v>149</v>
      </c>
      <c r="I231" s="67">
        <v>1146.55305</v>
      </c>
      <c r="J231" s="67">
        <v>1314.61762</v>
      </c>
      <c r="K231" s="67">
        <v>816.83476</v>
      </c>
      <c r="L231" s="5"/>
      <c r="M231" s="5"/>
    </row>
    <row r="232" spans="1:13" ht="24">
      <c r="A232" s="4">
        <v>14</v>
      </c>
      <c r="B232" s="212">
        <v>40094</v>
      </c>
      <c r="C232" s="3">
        <v>410.1</v>
      </c>
      <c r="D232" s="3">
        <v>9.079</v>
      </c>
      <c r="E232" s="68">
        <f t="shared" si="17"/>
        <v>0.7844256000000001</v>
      </c>
      <c r="F232" s="63">
        <f t="shared" si="21"/>
        <v>63.54340666666666</v>
      </c>
      <c r="G232" s="68">
        <f t="shared" si="22"/>
        <v>49.845074900544</v>
      </c>
      <c r="H232" s="117" t="s">
        <v>150</v>
      </c>
      <c r="I232" s="67">
        <v>84.18695</v>
      </c>
      <c r="J232" s="67">
        <v>65.34006</v>
      </c>
      <c r="K232" s="67">
        <v>41.10321</v>
      </c>
      <c r="L232" s="5"/>
      <c r="M232" s="5"/>
    </row>
    <row r="233" spans="1:13" ht="24">
      <c r="A233" s="4">
        <v>15</v>
      </c>
      <c r="B233" s="212">
        <v>40101</v>
      </c>
      <c r="C233" s="3">
        <v>410.24</v>
      </c>
      <c r="D233" s="3">
        <v>11.175</v>
      </c>
      <c r="E233" s="68">
        <f t="shared" si="17"/>
        <v>0.9655200000000002</v>
      </c>
      <c r="F233" s="63">
        <f t="shared" si="21"/>
        <v>110.19951333333334</v>
      </c>
      <c r="G233" s="68">
        <f t="shared" si="22"/>
        <v>106.39983411360002</v>
      </c>
      <c r="H233" s="117" t="s">
        <v>151</v>
      </c>
      <c r="I233" s="67">
        <v>126.83463</v>
      </c>
      <c r="J233" s="67">
        <v>91.72002</v>
      </c>
      <c r="K233" s="67">
        <v>112.04389</v>
      </c>
      <c r="L233" s="5"/>
      <c r="M233" s="5"/>
    </row>
    <row r="234" spans="1:13" ht="24">
      <c r="A234" s="4">
        <v>16</v>
      </c>
      <c r="B234" s="212">
        <v>40109</v>
      </c>
      <c r="C234" s="3">
        <v>410</v>
      </c>
      <c r="D234" s="3">
        <v>8.935</v>
      </c>
      <c r="E234" s="68">
        <f t="shared" si="17"/>
        <v>0.7719840000000001</v>
      </c>
      <c r="F234" s="63">
        <f t="shared" si="21"/>
        <v>86.54825999999998</v>
      </c>
      <c r="G234" s="68">
        <f t="shared" si="22"/>
        <v>66.81387194784</v>
      </c>
      <c r="H234" s="117" t="s">
        <v>152</v>
      </c>
      <c r="I234" s="67">
        <v>85.56055</v>
      </c>
      <c r="J234" s="67">
        <v>72.49263</v>
      </c>
      <c r="K234" s="67">
        <v>101.5916</v>
      </c>
      <c r="L234" s="5"/>
      <c r="M234" s="5"/>
    </row>
    <row r="235" spans="1:13" ht="24">
      <c r="A235" s="4">
        <v>17</v>
      </c>
      <c r="B235" s="212">
        <v>40114</v>
      </c>
      <c r="C235" s="3">
        <v>409.93</v>
      </c>
      <c r="D235" s="3">
        <v>6.425</v>
      </c>
      <c r="E235" s="68">
        <f t="shared" si="17"/>
        <v>0.5551200000000001</v>
      </c>
      <c r="F235" s="63">
        <f t="shared" si="21"/>
        <v>57.50421</v>
      </c>
      <c r="G235" s="68">
        <f t="shared" si="22"/>
        <v>31.921737055200005</v>
      </c>
      <c r="H235" s="117" t="s">
        <v>118</v>
      </c>
      <c r="I235" s="67">
        <v>51.7407</v>
      </c>
      <c r="J235" s="67">
        <v>56.14666</v>
      </c>
      <c r="K235" s="67">
        <v>64.62527</v>
      </c>
      <c r="L235" s="5"/>
      <c r="M235" s="5"/>
    </row>
    <row r="236" spans="1:13" ht="24">
      <c r="A236" s="4">
        <v>18</v>
      </c>
      <c r="B236" s="212">
        <v>40126</v>
      </c>
      <c r="C236" s="3">
        <v>409.78</v>
      </c>
      <c r="D236" s="3">
        <v>3.554</v>
      </c>
      <c r="E236" s="68">
        <f t="shared" si="17"/>
        <v>0.3070656</v>
      </c>
      <c r="F236" s="63">
        <f t="shared" si="21"/>
        <v>302.8627133333333</v>
      </c>
      <c r="G236" s="68">
        <f t="shared" si="22"/>
        <v>92.998720787328</v>
      </c>
      <c r="H236" s="117" t="s">
        <v>119</v>
      </c>
      <c r="I236" s="67">
        <v>333.3058</v>
      </c>
      <c r="J236" s="67">
        <v>321.33375</v>
      </c>
      <c r="K236" s="67">
        <v>253.94859</v>
      </c>
      <c r="L236" s="5"/>
      <c r="M236" s="5"/>
    </row>
    <row r="237" spans="1:13" ht="24">
      <c r="A237" s="4">
        <v>19</v>
      </c>
      <c r="B237" s="212">
        <v>40134</v>
      </c>
      <c r="C237" s="3">
        <v>409.75</v>
      </c>
      <c r="D237" s="3">
        <v>3.705</v>
      </c>
      <c r="E237" s="68">
        <f t="shared" si="17"/>
        <v>0.320112</v>
      </c>
      <c r="F237" s="63">
        <f t="shared" si="21"/>
        <v>156.90636666666668</v>
      </c>
      <c r="G237" s="68">
        <f t="shared" si="22"/>
        <v>50.227610846400005</v>
      </c>
      <c r="H237" s="117" t="s">
        <v>153</v>
      </c>
      <c r="I237" s="67">
        <v>166.65298</v>
      </c>
      <c r="J237" s="67">
        <v>148.01984</v>
      </c>
      <c r="K237" s="67">
        <v>156.04628</v>
      </c>
      <c r="L237" s="5"/>
      <c r="M237" s="5"/>
    </row>
    <row r="238" spans="1:13" ht="24">
      <c r="A238" s="4">
        <v>20</v>
      </c>
      <c r="B238" s="212">
        <v>40140</v>
      </c>
      <c r="C238" s="3">
        <v>409.7</v>
      </c>
      <c r="D238" s="3">
        <v>2.846</v>
      </c>
      <c r="E238" s="68">
        <f t="shared" si="17"/>
        <v>0.2458944</v>
      </c>
      <c r="F238" s="63">
        <f t="shared" si="21"/>
        <v>47.0461</v>
      </c>
      <c r="G238" s="68">
        <f t="shared" si="22"/>
        <v>11.568372531840001</v>
      </c>
      <c r="H238" s="117" t="s">
        <v>133</v>
      </c>
      <c r="I238" s="67">
        <v>38.68</v>
      </c>
      <c r="J238" s="67">
        <v>49.6935</v>
      </c>
      <c r="K238" s="67">
        <v>52.7648</v>
      </c>
      <c r="L238" s="5"/>
      <c r="M238" s="5"/>
    </row>
    <row r="239" spans="1:13" ht="24">
      <c r="A239" s="4">
        <v>21</v>
      </c>
      <c r="B239" s="212">
        <v>40142</v>
      </c>
      <c r="C239" s="3">
        <v>409.68</v>
      </c>
      <c r="D239" s="3">
        <v>3.719</v>
      </c>
      <c r="E239" s="68">
        <f t="shared" si="17"/>
        <v>0.3213216</v>
      </c>
      <c r="F239" s="63">
        <f aca="true" t="shared" si="23" ref="F239:F244">+AVERAGE(I239:K239)</f>
        <v>49.23602</v>
      </c>
      <c r="G239" s="68">
        <f aca="true" t="shared" si="24" ref="G239:G244">F239*E239</f>
        <v>15.820596724032</v>
      </c>
      <c r="H239" s="117" t="s">
        <v>134</v>
      </c>
      <c r="I239" s="67">
        <v>52.53242</v>
      </c>
      <c r="J239" s="67">
        <v>47.69165</v>
      </c>
      <c r="K239" s="67">
        <v>47.48399</v>
      </c>
      <c r="L239" s="5"/>
      <c r="M239" s="5"/>
    </row>
    <row r="240" spans="1:13" ht="24">
      <c r="A240" s="4">
        <v>22</v>
      </c>
      <c r="B240" s="212">
        <v>40152</v>
      </c>
      <c r="C240" s="3">
        <v>409.62</v>
      </c>
      <c r="D240" s="3">
        <v>2.702</v>
      </c>
      <c r="E240" s="68">
        <f t="shared" si="17"/>
        <v>0.23345280000000002</v>
      </c>
      <c r="F240" s="63">
        <f t="shared" si="23"/>
        <v>51.48925666666667</v>
      </c>
      <c r="G240" s="68">
        <f t="shared" si="24"/>
        <v>12.020311138752001</v>
      </c>
      <c r="H240" s="117" t="s">
        <v>135</v>
      </c>
      <c r="I240" s="67">
        <v>57.41814</v>
      </c>
      <c r="J240" s="67">
        <v>46.62319</v>
      </c>
      <c r="K240" s="67">
        <v>50.42644</v>
      </c>
      <c r="L240" s="5"/>
      <c r="M240" s="5"/>
    </row>
    <row r="241" spans="1:13" ht="24">
      <c r="A241" s="4">
        <v>23</v>
      </c>
      <c r="B241" s="212">
        <v>40164</v>
      </c>
      <c r="C241" s="3">
        <v>409.51</v>
      </c>
      <c r="D241" s="3">
        <v>0.85</v>
      </c>
      <c r="E241" s="68">
        <f t="shared" si="17"/>
        <v>0.07344</v>
      </c>
      <c r="F241" s="63">
        <f t="shared" si="23"/>
        <v>86.44209333333333</v>
      </c>
      <c r="G241" s="68">
        <f t="shared" si="24"/>
        <v>6.3483073344</v>
      </c>
      <c r="H241" s="117" t="s">
        <v>136</v>
      </c>
      <c r="I241" s="67">
        <v>79.71461</v>
      </c>
      <c r="J241" s="67">
        <v>91.2233</v>
      </c>
      <c r="K241" s="67">
        <v>88.38837</v>
      </c>
      <c r="L241" s="5"/>
      <c r="M241" s="5"/>
    </row>
    <row r="242" spans="1:13" ht="24">
      <c r="A242" s="4">
        <v>24</v>
      </c>
      <c r="B242" s="212">
        <v>40170</v>
      </c>
      <c r="C242" s="3">
        <v>409.52</v>
      </c>
      <c r="D242" s="3">
        <v>0.81</v>
      </c>
      <c r="E242" s="68">
        <f t="shared" si="17"/>
        <v>0.069984</v>
      </c>
      <c r="F242" s="63">
        <f t="shared" si="23"/>
        <v>65.75948666666666</v>
      </c>
      <c r="G242" s="68">
        <f t="shared" si="24"/>
        <v>4.60211191488</v>
      </c>
      <c r="H242" s="117" t="s">
        <v>137</v>
      </c>
      <c r="I242" s="67">
        <v>56.49458</v>
      </c>
      <c r="J242" s="67">
        <v>71.66359</v>
      </c>
      <c r="K242" s="67">
        <v>69.12029</v>
      </c>
      <c r="L242" s="5"/>
      <c r="M242" s="5"/>
    </row>
    <row r="243" spans="1:13" ht="24">
      <c r="A243" s="4">
        <v>25</v>
      </c>
      <c r="B243" s="212">
        <v>40172</v>
      </c>
      <c r="C243" s="3">
        <v>409.53</v>
      </c>
      <c r="D243" s="3">
        <v>0.786</v>
      </c>
      <c r="E243" s="68">
        <f t="shared" si="17"/>
        <v>0.06791040000000001</v>
      </c>
      <c r="F243" s="63">
        <f t="shared" si="23"/>
        <v>66.75864333333334</v>
      </c>
      <c r="G243" s="68">
        <f t="shared" si="24"/>
        <v>4.533606172224001</v>
      </c>
      <c r="H243" s="117" t="s">
        <v>138</v>
      </c>
      <c r="I243" s="67">
        <v>83.65166</v>
      </c>
      <c r="J243" s="67">
        <v>57.75895</v>
      </c>
      <c r="K243" s="67">
        <v>58.86532</v>
      </c>
      <c r="L243" s="5"/>
      <c r="M243" s="5"/>
    </row>
    <row r="244" spans="1:13" ht="24">
      <c r="A244" s="4">
        <v>26</v>
      </c>
      <c r="B244" s="212">
        <v>40189</v>
      </c>
      <c r="C244" s="3">
        <v>409.53</v>
      </c>
      <c r="D244" s="3">
        <v>0.948</v>
      </c>
      <c r="E244" s="68">
        <f t="shared" si="17"/>
        <v>0.0819072</v>
      </c>
      <c r="F244" s="63">
        <f t="shared" si="23"/>
        <v>69.45247333333333</v>
      </c>
      <c r="G244" s="68">
        <f t="shared" si="24"/>
        <v>5.688657623808</v>
      </c>
      <c r="H244" s="117" t="s">
        <v>154</v>
      </c>
      <c r="I244" s="67">
        <v>80.73047</v>
      </c>
      <c r="J244" s="67">
        <v>56.5207</v>
      </c>
      <c r="K244" s="67">
        <v>71.10625</v>
      </c>
      <c r="L244" s="5"/>
      <c r="M244" s="5"/>
    </row>
    <row r="245" spans="1:13" ht="24">
      <c r="A245" s="4">
        <v>27</v>
      </c>
      <c r="B245" s="212">
        <v>40198</v>
      </c>
      <c r="C245" s="3">
        <v>409.51</v>
      </c>
      <c r="D245" s="3">
        <v>0.752</v>
      </c>
      <c r="E245" s="68">
        <f t="shared" si="17"/>
        <v>0.0649728</v>
      </c>
      <c r="F245" s="63">
        <f aca="true" t="shared" si="25" ref="F245:F253">+AVERAGE(I245:K245)</f>
        <v>88.99978666666668</v>
      </c>
      <c r="G245" s="68">
        <f aca="true" t="shared" si="26" ref="G245:G253">F245*E245</f>
        <v>5.782565339136001</v>
      </c>
      <c r="H245" s="117" t="s">
        <v>155</v>
      </c>
      <c r="I245" s="67">
        <v>93.72377</v>
      </c>
      <c r="J245" s="67">
        <v>84.95197</v>
      </c>
      <c r="K245" s="67">
        <v>88.32362</v>
      </c>
      <c r="L245" s="5"/>
      <c r="M245" s="5"/>
    </row>
    <row r="246" spans="1:13" ht="24">
      <c r="A246" s="4">
        <v>28</v>
      </c>
      <c r="B246" s="212">
        <v>40204</v>
      </c>
      <c r="C246" s="3">
        <v>409.53</v>
      </c>
      <c r="D246" s="3">
        <v>1.057</v>
      </c>
      <c r="E246" s="68">
        <f t="shared" si="17"/>
        <v>0.0913248</v>
      </c>
      <c r="F246" s="63">
        <f t="shared" si="25"/>
        <v>69.31930666666666</v>
      </c>
      <c r="G246" s="68">
        <f t="shared" si="26"/>
        <v>6.330571817471999</v>
      </c>
      <c r="H246" s="117" t="s">
        <v>156</v>
      </c>
      <c r="I246" s="67">
        <v>69.47381</v>
      </c>
      <c r="J246" s="67">
        <v>69.5998</v>
      </c>
      <c r="K246" s="67">
        <v>68.88431</v>
      </c>
      <c r="L246" s="5"/>
      <c r="M246" s="5"/>
    </row>
    <row r="247" spans="1:13" ht="24">
      <c r="A247" s="4">
        <v>29</v>
      </c>
      <c r="B247" s="212">
        <v>40214</v>
      </c>
      <c r="C247" s="3">
        <v>409.46</v>
      </c>
      <c r="D247" s="3">
        <v>0.399</v>
      </c>
      <c r="E247" s="68">
        <f t="shared" si="17"/>
        <v>0.03447360000000001</v>
      </c>
      <c r="F247" s="63">
        <f t="shared" si="25"/>
        <v>29.65934</v>
      </c>
      <c r="G247" s="68">
        <f t="shared" si="26"/>
        <v>1.0224642234240002</v>
      </c>
      <c r="H247" s="117" t="s">
        <v>157</v>
      </c>
      <c r="I247" s="67">
        <v>35.96718</v>
      </c>
      <c r="J247" s="67">
        <v>28.82546</v>
      </c>
      <c r="K247" s="67">
        <v>24.18538</v>
      </c>
      <c r="L247" s="5"/>
      <c r="M247" s="5"/>
    </row>
    <row r="248" spans="1:13" ht="24">
      <c r="A248" s="4">
        <v>30</v>
      </c>
      <c r="B248" s="212">
        <v>40227</v>
      </c>
      <c r="C248" s="3">
        <v>409.43</v>
      </c>
      <c r="D248" s="3">
        <v>0.752</v>
      </c>
      <c r="E248" s="68">
        <f t="shared" si="17"/>
        <v>0.0649728</v>
      </c>
      <c r="F248" s="63">
        <f t="shared" si="25"/>
        <v>45.40609</v>
      </c>
      <c r="G248" s="68">
        <f t="shared" si="26"/>
        <v>2.950160804352</v>
      </c>
      <c r="H248" s="117" t="s">
        <v>158</v>
      </c>
      <c r="I248" s="67">
        <v>52.09909</v>
      </c>
      <c r="J248" s="67">
        <v>43.44334</v>
      </c>
      <c r="K248" s="67">
        <v>40.67584</v>
      </c>
      <c r="L248" s="5"/>
      <c r="M248" s="5"/>
    </row>
    <row r="249" spans="1:13" ht="24">
      <c r="A249" s="4">
        <v>31</v>
      </c>
      <c r="B249" s="212">
        <v>40246</v>
      </c>
      <c r="C249" s="3">
        <v>409.42</v>
      </c>
      <c r="D249" s="3">
        <v>0.092</v>
      </c>
      <c r="E249" s="68">
        <f t="shared" si="17"/>
        <v>0.0079488</v>
      </c>
      <c r="F249" s="63">
        <f t="shared" si="25"/>
        <v>64.69258666666667</v>
      </c>
      <c r="G249" s="68">
        <f t="shared" si="26"/>
        <v>0.5142284328960001</v>
      </c>
      <c r="H249" s="117" t="s">
        <v>159</v>
      </c>
      <c r="I249" s="67">
        <v>58.72579</v>
      </c>
      <c r="J249" s="67">
        <v>60.24956</v>
      </c>
      <c r="K249" s="67">
        <v>75.10241</v>
      </c>
      <c r="L249" s="5"/>
      <c r="M249" s="5"/>
    </row>
    <row r="250" spans="1:13" ht="24">
      <c r="A250" s="4">
        <v>32</v>
      </c>
      <c r="B250" s="212">
        <v>40255</v>
      </c>
      <c r="C250" s="3">
        <v>409.48</v>
      </c>
      <c r="D250" s="3">
        <v>0.081</v>
      </c>
      <c r="E250" s="68">
        <f t="shared" si="17"/>
        <v>0.006998400000000001</v>
      </c>
      <c r="F250" s="63">
        <f t="shared" si="25"/>
        <v>58.922203333333336</v>
      </c>
      <c r="G250" s="68">
        <f t="shared" si="26"/>
        <v>0.4123611478080001</v>
      </c>
      <c r="H250" s="117" t="s">
        <v>160</v>
      </c>
      <c r="I250" s="67">
        <v>55.38585</v>
      </c>
      <c r="J250" s="67">
        <v>51.74606</v>
      </c>
      <c r="K250" s="67">
        <v>69.6347</v>
      </c>
      <c r="L250" s="5"/>
      <c r="M250" s="5"/>
    </row>
    <row r="251" spans="1:13" ht="24.75" thickBot="1">
      <c r="A251" s="81">
        <v>33</v>
      </c>
      <c r="B251" s="213">
        <v>40260</v>
      </c>
      <c r="C251" s="82">
        <v>409.48</v>
      </c>
      <c r="D251" s="82">
        <v>0.114</v>
      </c>
      <c r="E251" s="83">
        <f t="shared" si="17"/>
        <v>0.0098496</v>
      </c>
      <c r="F251" s="84">
        <f t="shared" si="25"/>
        <v>122.60107999999998</v>
      </c>
      <c r="G251" s="83">
        <f t="shared" si="26"/>
        <v>1.207571597568</v>
      </c>
      <c r="H251" s="131" t="s">
        <v>161</v>
      </c>
      <c r="I251" s="82">
        <v>126.44509</v>
      </c>
      <c r="J251" s="82">
        <v>96.29141</v>
      </c>
      <c r="K251" s="82">
        <v>145.06674</v>
      </c>
      <c r="L251" s="5"/>
      <c r="M251" s="5"/>
    </row>
    <row r="252" spans="1:13" ht="24">
      <c r="A252" s="4">
        <v>1</v>
      </c>
      <c r="B252" s="212">
        <v>40273</v>
      </c>
      <c r="C252" s="3">
        <v>409.43</v>
      </c>
      <c r="D252" s="3">
        <v>0.537</v>
      </c>
      <c r="E252" s="3">
        <f t="shared" si="17"/>
        <v>0.0463968</v>
      </c>
      <c r="F252" s="63">
        <f t="shared" si="25"/>
        <v>91.89658333333334</v>
      </c>
      <c r="G252" s="68">
        <f t="shared" si="26"/>
        <v>4.2637073976</v>
      </c>
      <c r="H252" s="117" t="s">
        <v>162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12">
        <v>40296</v>
      </c>
      <c r="C253" s="3">
        <v>409.33</v>
      </c>
      <c r="D253" s="3">
        <v>0.035</v>
      </c>
      <c r="E253" s="3">
        <f t="shared" si="17"/>
        <v>0.0030240000000000006</v>
      </c>
      <c r="F253" s="63">
        <f t="shared" si="25"/>
        <v>51.31888333333333</v>
      </c>
      <c r="G253" s="68">
        <f t="shared" si="26"/>
        <v>0.15518830320000002</v>
      </c>
      <c r="H253" s="117" t="s">
        <v>163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12">
        <v>40316</v>
      </c>
      <c r="C254" s="3">
        <v>409.31</v>
      </c>
      <c r="D254" s="3">
        <v>0.064</v>
      </c>
      <c r="E254" s="3">
        <f t="shared" si="17"/>
        <v>0.005529600000000001</v>
      </c>
      <c r="F254" s="63">
        <f aca="true" t="shared" si="27" ref="F254:F318">+AVERAGE(I254:K254)</f>
        <v>18.40213333333333</v>
      </c>
      <c r="G254" s="68">
        <f aca="true" t="shared" si="28" ref="G254:G318">F254*E254</f>
        <v>0.10175643648</v>
      </c>
      <c r="H254" s="117" t="s">
        <v>164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12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7" t="s">
        <v>165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12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7" t="s">
        <v>166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12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7" t="s">
        <v>167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12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7" t="s">
        <v>168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12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7" t="s">
        <v>169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12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7" t="s">
        <v>170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12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7" t="s">
        <v>146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12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7" t="s">
        <v>147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12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7" t="s">
        <v>148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12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7" t="s">
        <v>149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12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7" t="s">
        <v>150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12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7" t="s">
        <v>151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12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7" t="s">
        <v>152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12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7" t="s">
        <v>118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12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7" t="s">
        <v>119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12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7" t="s">
        <v>153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12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7" t="s">
        <v>133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12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7" t="s">
        <v>134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12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7" t="s">
        <v>135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12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7" t="s">
        <v>136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12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7" t="s">
        <v>137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12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7" t="s">
        <v>138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12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7" t="s">
        <v>154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12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7" t="s">
        <v>155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12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7" t="s">
        <v>156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12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7" t="s">
        <v>157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12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7" t="s">
        <v>158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12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7" t="s">
        <v>159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12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7" t="s">
        <v>160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1">
        <v>34</v>
      </c>
      <c r="B284" s="213">
        <v>40626</v>
      </c>
      <c r="C284" s="82">
        <v>409.54</v>
      </c>
      <c r="D284" s="82">
        <v>0.675</v>
      </c>
      <c r="E284" s="82">
        <f t="shared" si="17"/>
        <v>0.058320000000000004</v>
      </c>
      <c r="F284" s="82">
        <f t="shared" si="27"/>
        <v>21.6905</v>
      </c>
      <c r="G284" s="82">
        <f t="shared" si="28"/>
        <v>1.26498996</v>
      </c>
      <c r="H284" s="131" t="s">
        <v>161</v>
      </c>
      <c r="I284" s="82">
        <v>24.35986</v>
      </c>
      <c r="J284" s="82">
        <v>23.8282</v>
      </c>
      <c r="K284" s="82">
        <v>16.88344</v>
      </c>
      <c r="L284" s="5"/>
      <c r="M284" s="5"/>
    </row>
    <row r="285" spans="1:13" ht="24">
      <c r="A285" s="4">
        <v>1</v>
      </c>
      <c r="B285" s="212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7" t="s">
        <v>162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12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7" t="s">
        <v>163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2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7" t="s">
        <v>171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2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7" t="s">
        <v>165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2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7" t="s">
        <v>166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2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7" t="s">
        <v>123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2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7" t="s">
        <v>143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0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7" t="s">
        <v>144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9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7" t="s">
        <v>145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2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7" t="s">
        <v>146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2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7" t="s">
        <v>147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2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7" t="s">
        <v>148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2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7" t="s">
        <v>149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2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7" t="s">
        <v>150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2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7" t="s">
        <v>151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2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7" t="s">
        <v>152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2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7" t="s">
        <v>118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2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7" t="s">
        <v>119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2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7" t="s">
        <v>153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2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7" t="s">
        <v>133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2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7" t="s">
        <v>134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2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7" t="s">
        <v>135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2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7" t="s">
        <v>136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2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7" t="s">
        <v>137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2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7" t="s">
        <v>138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2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7" t="s">
        <v>154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2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7" t="s">
        <v>155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2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7" t="s">
        <v>156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2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7" t="s">
        <v>157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2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7" t="s">
        <v>158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2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7" t="s">
        <v>159</v>
      </c>
      <c r="I315" s="3">
        <v>34.97662</v>
      </c>
      <c r="J315" s="3">
        <v>15.16384</v>
      </c>
      <c r="K315" s="3">
        <v>17.33347</v>
      </c>
      <c r="L315" s="5"/>
      <c r="M315" s="5"/>
      <c r="N315" s="102"/>
    </row>
    <row r="316" spans="1:13" ht="24">
      <c r="A316" s="4">
        <v>32</v>
      </c>
      <c r="B316" s="92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7" t="s">
        <v>160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2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7" t="s">
        <v>161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3">
        <v>34</v>
      </c>
      <c r="B318" s="104">
        <v>20169</v>
      </c>
      <c r="C318" s="105">
        <v>409.92</v>
      </c>
      <c r="D318" s="105">
        <v>1.041</v>
      </c>
      <c r="E318" s="105">
        <f t="shared" si="17"/>
        <v>0.08994239999999999</v>
      </c>
      <c r="F318" s="67">
        <f t="shared" si="27"/>
        <v>67.68407333333333</v>
      </c>
      <c r="G318" s="67">
        <f t="shared" si="28"/>
        <v>6.087667997375999</v>
      </c>
      <c r="H318" s="134" t="s">
        <v>173</v>
      </c>
      <c r="I318" s="105">
        <v>110.26417</v>
      </c>
      <c r="J318" s="105">
        <v>61.20245</v>
      </c>
      <c r="K318" s="105">
        <v>31.5856</v>
      </c>
      <c r="L318" s="106"/>
      <c r="M318" s="106"/>
      <c r="N318" s="107"/>
      <c r="O318" s="107"/>
    </row>
    <row r="319" spans="1:13" ht="24">
      <c r="A319" s="4">
        <v>1</v>
      </c>
      <c r="B319" s="92">
        <v>20184</v>
      </c>
      <c r="C319" s="3">
        <v>409.92</v>
      </c>
      <c r="D319" s="3">
        <v>1.843</v>
      </c>
      <c r="E319" s="3">
        <f t="shared" si="17"/>
        <v>0.1592352</v>
      </c>
      <c r="F319" s="108">
        <f aca="true" t="shared" si="29" ref="F319:F403">+AVERAGE(I319:K319)</f>
        <v>212.07335</v>
      </c>
      <c r="G319" s="108">
        <f aca="true" t="shared" si="30" ref="G319:G403">F319*E319</f>
        <v>33.76954230192</v>
      </c>
      <c r="H319" s="117" t="s">
        <v>162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2">
        <v>20197</v>
      </c>
      <c r="C320" s="3">
        <v>409.64</v>
      </c>
      <c r="D320" s="3">
        <v>0.407</v>
      </c>
      <c r="E320" s="3">
        <f t="shared" si="17"/>
        <v>0.035164799999999996</v>
      </c>
      <c r="F320" s="67">
        <f t="shared" si="29"/>
        <v>10.573056666666666</v>
      </c>
      <c r="G320" s="67">
        <f t="shared" si="30"/>
        <v>0.3717994230719999</v>
      </c>
      <c r="H320" s="117" t="s">
        <v>163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2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7" t="s">
        <v>164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2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7" t="s">
        <v>165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2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7" t="s">
        <v>166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2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7" t="s">
        <v>167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2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7" t="s">
        <v>143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2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7" t="s">
        <v>144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2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7" t="s">
        <v>145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2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7" t="s">
        <v>146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2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7" t="s">
        <v>147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2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7" t="s">
        <v>148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2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7" t="s">
        <v>149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2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7" t="s">
        <v>150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2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7" t="s">
        <v>151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2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7" t="s">
        <v>152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2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7" t="s">
        <v>118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2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7" t="s">
        <v>119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2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7" t="s">
        <v>153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2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7" t="s">
        <v>133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2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7" t="s">
        <v>134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2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7" t="s">
        <v>135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2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7" t="s">
        <v>136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2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7" t="s">
        <v>137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2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7" t="s">
        <v>138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2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7" t="s">
        <v>154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2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7" t="s">
        <v>155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2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7" t="s">
        <v>156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2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7" t="s">
        <v>157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2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7" t="s">
        <v>158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2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7" t="s">
        <v>159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2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7" t="s">
        <v>160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2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7" t="s">
        <v>161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2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7" t="s">
        <v>173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2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7" t="s">
        <v>174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3">
        <v>36</v>
      </c>
      <c r="B354" s="104">
        <v>20541</v>
      </c>
      <c r="C354" s="105">
        <v>409.32</v>
      </c>
      <c r="D354" s="105">
        <v>0.052</v>
      </c>
      <c r="E354" s="105">
        <f t="shared" si="17"/>
        <v>0.0044928</v>
      </c>
      <c r="F354" s="105">
        <f t="shared" si="29"/>
        <v>187.65684</v>
      </c>
      <c r="G354" s="105">
        <f t="shared" si="30"/>
        <v>0.8431046507519999</v>
      </c>
      <c r="H354" s="134" t="s">
        <v>175</v>
      </c>
      <c r="I354" s="105">
        <v>200.41558</v>
      </c>
      <c r="J354" s="105">
        <v>195.56714</v>
      </c>
      <c r="K354" s="105">
        <v>166.9878</v>
      </c>
      <c r="L354" s="106"/>
      <c r="M354" s="106"/>
      <c r="N354" s="107"/>
      <c r="O354" s="107"/>
      <c r="P354" s="107"/>
    </row>
    <row r="355" spans="1:14" ht="24">
      <c r="A355" s="4">
        <v>1</v>
      </c>
      <c r="B355" s="92">
        <v>20546</v>
      </c>
      <c r="C355" s="3">
        <v>409.32</v>
      </c>
      <c r="D355" s="3">
        <v>0.061</v>
      </c>
      <c r="E355" s="3">
        <f t="shared" si="17"/>
        <v>0.0052704</v>
      </c>
      <c r="H355" s="117" t="s">
        <v>162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2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7" t="s">
        <v>163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2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7" t="s">
        <v>164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2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7" t="s">
        <v>165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2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7" t="s">
        <v>166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2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7" t="s">
        <v>167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2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7" t="s">
        <v>143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2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7" t="s">
        <v>144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2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7" t="s">
        <v>145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2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7" t="s">
        <v>146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2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7" t="s">
        <v>147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2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7" t="s">
        <v>148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2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7" t="s">
        <v>149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2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7" t="s">
        <v>150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2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7" t="s">
        <v>151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2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7" t="s">
        <v>152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2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7" t="s">
        <v>118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2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7" t="s">
        <v>119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2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7" t="s">
        <v>153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2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7" t="s">
        <v>133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2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7" t="s">
        <v>134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2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7" t="s">
        <v>135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2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7" t="s">
        <v>136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2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7" t="s">
        <v>137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2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7" t="s">
        <v>138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2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7" t="s">
        <v>154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2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7" t="s">
        <v>155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2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7" t="s">
        <v>156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2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7" t="s">
        <v>157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2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7" t="s">
        <v>158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2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7" t="s">
        <v>159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2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7" t="s">
        <v>160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2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7" t="s">
        <v>161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2">
        <v>20884</v>
      </c>
      <c r="C388" s="3">
        <v>409.05</v>
      </c>
      <c r="D388" s="3">
        <v>0.108</v>
      </c>
      <c r="E388" s="3">
        <f t="shared" si="17"/>
        <v>0.0093312</v>
      </c>
      <c r="H388" s="117" t="s">
        <v>176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3">
        <v>35</v>
      </c>
      <c r="B389" s="104">
        <v>20904</v>
      </c>
      <c r="C389" s="105">
        <v>409.03</v>
      </c>
      <c r="D389" s="105">
        <v>0.143</v>
      </c>
      <c r="E389" s="105">
        <f t="shared" si="17"/>
        <v>0.0123552</v>
      </c>
      <c r="H389" s="134" t="s">
        <v>177</v>
      </c>
      <c r="I389" s="105">
        <v>0</v>
      </c>
      <c r="J389" s="105">
        <v>0</v>
      </c>
      <c r="K389" s="105">
        <v>0</v>
      </c>
      <c r="L389" s="106"/>
      <c r="M389" s="105">
        <f>+AVERAGE(I389:K389)</f>
        <v>0</v>
      </c>
      <c r="N389" s="105">
        <f>M389*E389</f>
        <v>0</v>
      </c>
      <c r="O389" s="107"/>
    </row>
    <row r="390" spans="1:13" ht="24">
      <c r="A390" s="4">
        <v>1</v>
      </c>
      <c r="B390" s="92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7" t="s">
        <v>162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2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7" t="s">
        <v>163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2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7" t="s">
        <v>164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2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7" t="s">
        <v>165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2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7" t="s">
        <v>166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2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7" t="s">
        <v>167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2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7" t="s">
        <v>143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2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7" t="s">
        <v>144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2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7" t="s">
        <v>145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2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7" t="s">
        <v>146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2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7" t="s">
        <v>147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2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7" t="s">
        <v>148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2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7" t="s">
        <v>149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2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7" t="s">
        <v>150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2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7" t="s">
        <v>151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2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7" t="s">
        <v>152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2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7" t="s">
        <v>118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2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7" t="s">
        <v>119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2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7" t="s">
        <v>153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2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7" t="s">
        <v>133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2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7" t="s">
        <v>134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2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7" t="s">
        <v>135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2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7" t="s">
        <v>136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2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7" t="s">
        <v>137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2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7" t="s">
        <v>138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2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7" t="s">
        <v>154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2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7" t="s">
        <v>155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2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7" t="s">
        <v>156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2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7" t="s">
        <v>157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2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7" t="s">
        <v>158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2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7" t="s">
        <v>159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1">
        <v>32</v>
      </c>
      <c r="B421" s="93">
        <v>21269</v>
      </c>
      <c r="C421" s="82">
        <v>408.5</v>
      </c>
      <c r="D421" s="82">
        <v>0.125</v>
      </c>
      <c r="E421" s="82">
        <f t="shared" si="17"/>
        <v>0.0108</v>
      </c>
      <c r="F421" s="82">
        <f t="shared" si="33"/>
        <v>86.15129666666667</v>
      </c>
      <c r="G421" s="82">
        <f t="shared" si="34"/>
        <v>0.9304340040000001</v>
      </c>
      <c r="H421" s="131" t="s">
        <v>160</v>
      </c>
      <c r="I421" s="82">
        <v>105.60744</v>
      </c>
      <c r="J421" s="82">
        <v>73.32081</v>
      </c>
      <c r="K421" s="82">
        <v>79.52564</v>
      </c>
      <c r="L421" s="195"/>
      <c r="M421" s="195"/>
      <c r="N421" s="196"/>
      <c r="O421" s="196"/>
    </row>
    <row r="422" spans="1:15" s="185" customFormat="1" ht="24">
      <c r="A422" s="9">
        <v>1</v>
      </c>
      <c r="B422" s="94">
        <v>21276</v>
      </c>
      <c r="C422" s="67">
        <v>408.81</v>
      </c>
      <c r="D422" s="67">
        <v>0.353</v>
      </c>
      <c r="E422" s="67">
        <f t="shared" si="17"/>
        <v>0.0304992</v>
      </c>
      <c r="F422" s="67">
        <f t="shared" si="33"/>
        <v>96.02350666666666</v>
      </c>
      <c r="G422" s="67">
        <f t="shared" si="34"/>
        <v>2.928640134528</v>
      </c>
      <c r="H422" s="194" t="s">
        <v>139</v>
      </c>
      <c r="I422" s="67">
        <v>99.02126</v>
      </c>
      <c r="J422" s="67">
        <v>99.88372</v>
      </c>
      <c r="K422" s="67">
        <v>89.16554</v>
      </c>
      <c r="L422" s="77"/>
      <c r="M422" s="77"/>
      <c r="N422" s="10"/>
      <c r="O422" s="10"/>
    </row>
    <row r="423" spans="1:13" ht="24">
      <c r="A423" s="4">
        <v>2</v>
      </c>
      <c r="B423" s="92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93" t="s">
        <v>140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2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93" t="s">
        <v>141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2">
        <v>21319</v>
      </c>
      <c r="C425" s="3">
        <v>408.83</v>
      </c>
      <c r="D425" s="3">
        <v>1.122</v>
      </c>
      <c r="E425" s="3">
        <f aca="true" t="shared" si="35" ref="E425:E515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93" t="s">
        <v>142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2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93" t="s">
        <v>122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2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93" t="s">
        <v>123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2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93" t="s">
        <v>143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2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93" t="s">
        <v>144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2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93" t="s">
        <v>145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2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93" t="s">
        <v>146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2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93" t="s">
        <v>147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2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93" t="s">
        <v>148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2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93" t="s">
        <v>149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2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93" t="s">
        <v>150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2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93" t="s">
        <v>151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2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93" t="s">
        <v>152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2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93" t="s">
        <v>118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2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93" t="s">
        <v>119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2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93" t="s">
        <v>153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2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93" t="s">
        <v>133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2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93" t="s">
        <v>134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2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93" t="s">
        <v>135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2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93" t="s">
        <v>136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2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93" t="s">
        <v>137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2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93" t="s">
        <v>138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2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93" t="s">
        <v>154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2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93" t="s">
        <v>155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2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93" t="s">
        <v>156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202" customFormat="1" ht="24.75" thickBot="1">
      <c r="A450" s="197">
        <v>29</v>
      </c>
      <c r="B450" s="198">
        <v>21633</v>
      </c>
      <c r="C450" s="199">
        <v>408.53</v>
      </c>
      <c r="D450" s="199">
        <v>0.011</v>
      </c>
      <c r="E450" s="199">
        <f t="shared" si="35"/>
        <v>0.0009504</v>
      </c>
      <c r="F450" s="199">
        <f t="shared" si="36"/>
        <v>53.340646666666665</v>
      </c>
      <c r="G450" s="199">
        <f t="shared" si="37"/>
        <v>0.050694950592</v>
      </c>
      <c r="H450" s="200" t="s">
        <v>157</v>
      </c>
      <c r="I450" s="199">
        <v>50.89608</v>
      </c>
      <c r="J450" s="199">
        <v>48.28532</v>
      </c>
      <c r="K450" s="199">
        <v>60.84054</v>
      </c>
      <c r="L450" s="201"/>
      <c r="M450" s="201"/>
    </row>
    <row r="451" spans="1:13" ht="24">
      <c r="A451" s="4">
        <v>1</v>
      </c>
      <c r="B451" s="92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93" t="s">
        <v>139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2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93" t="s">
        <v>140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2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93" t="s">
        <v>141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2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93" t="s">
        <v>142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2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93" t="s">
        <v>122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2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93" t="s">
        <v>123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2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93" t="s">
        <v>143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2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93" t="s">
        <v>144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2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93" t="s">
        <v>145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2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93" t="s">
        <v>146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2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93" t="s">
        <v>147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2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93" t="s">
        <v>148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2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93" t="s">
        <v>149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2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93" t="s">
        <v>150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2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93" t="s">
        <v>151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2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93" t="s">
        <v>152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2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93" t="s">
        <v>118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2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93" t="s">
        <v>119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2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93" t="s">
        <v>153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2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93" t="s">
        <v>133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2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93" t="s">
        <v>134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2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93" t="s">
        <v>135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2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93" t="s">
        <v>136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2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93" t="s">
        <v>137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2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93" t="s">
        <v>138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2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93" t="s">
        <v>154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2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93" t="s">
        <v>155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2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93" t="s">
        <v>156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2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93" t="s">
        <v>157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2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93" t="s">
        <v>158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2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93" t="s">
        <v>159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202" customFormat="1" ht="24.75" thickBot="1">
      <c r="A482" s="197">
        <v>32</v>
      </c>
      <c r="B482" s="198">
        <v>21990</v>
      </c>
      <c r="C482" s="199">
        <v>408.63</v>
      </c>
      <c r="D482" s="199">
        <v>0.041</v>
      </c>
      <c r="E482" s="199">
        <f t="shared" si="35"/>
        <v>0.0035424000000000002</v>
      </c>
      <c r="F482" s="199">
        <f t="shared" si="36"/>
        <v>46.227666666666664</v>
      </c>
      <c r="G482" s="199">
        <f t="shared" si="37"/>
        <v>0.1637568864</v>
      </c>
      <c r="H482" s="200" t="s">
        <v>160</v>
      </c>
      <c r="I482" s="199">
        <v>54.02882</v>
      </c>
      <c r="J482" s="199">
        <v>51.03754</v>
      </c>
      <c r="K482" s="199">
        <v>33.61664</v>
      </c>
      <c r="L482" s="201"/>
      <c r="M482" s="201"/>
    </row>
    <row r="483" spans="1:13" ht="24">
      <c r="A483" s="4">
        <v>1</v>
      </c>
      <c r="B483" s="92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93" t="s">
        <v>139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92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13">+AVERAGE(I484:K484)</f>
        <v>60.73701333333333</v>
      </c>
      <c r="G484" s="3">
        <f aca="true" t="shared" si="39" ref="G484:G513">F484*E484</f>
        <v>7.351996810752</v>
      </c>
      <c r="H484" s="193" t="s">
        <v>140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92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93" t="s">
        <v>141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92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93" t="s">
        <v>142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92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93" t="s">
        <v>122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92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93" t="s">
        <v>123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92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93" t="s">
        <v>143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92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93" t="s">
        <v>144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92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93" t="s">
        <v>145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92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93" t="s">
        <v>146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92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93" t="s">
        <v>147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92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93" t="s">
        <v>148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92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93" t="s">
        <v>149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92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93" t="s">
        <v>150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92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93" t="s">
        <v>151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92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93" t="s">
        <v>152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92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93" t="s">
        <v>118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92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93" t="s">
        <v>119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92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93" t="s">
        <v>153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92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93" t="s">
        <v>133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92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93" t="s">
        <v>134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92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93" t="s">
        <v>135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92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93" t="s">
        <v>136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92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93" t="s">
        <v>137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92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93" t="s">
        <v>138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92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93" t="s">
        <v>154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92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93" t="s">
        <v>155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92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93" t="s">
        <v>156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92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93" t="s">
        <v>157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92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93" t="s">
        <v>158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202" customFormat="1" ht="24.75" thickBot="1">
      <c r="A513" s="197">
        <v>31</v>
      </c>
      <c r="B513" s="198">
        <v>22367</v>
      </c>
      <c r="C513" s="199">
        <v>408.7</v>
      </c>
      <c r="D513" s="199">
        <v>0.16</v>
      </c>
      <c r="E513" s="199">
        <f t="shared" si="35"/>
        <v>0.013824000000000001</v>
      </c>
      <c r="F513" s="199">
        <f t="shared" si="38"/>
        <v>49.94914666666667</v>
      </c>
      <c r="G513" s="199">
        <f t="shared" si="39"/>
        <v>0.6904970035200001</v>
      </c>
      <c r="H513" s="200" t="s">
        <v>159</v>
      </c>
      <c r="I513" s="199">
        <v>45.10644</v>
      </c>
      <c r="J513" s="199">
        <v>67.09533</v>
      </c>
      <c r="K513" s="199">
        <v>37.64567</v>
      </c>
      <c r="L513" s="201"/>
      <c r="M513" s="201"/>
    </row>
    <row r="514" spans="1:13" ht="24">
      <c r="A514" s="4">
        <v>1</v>
      </c>
      <c r="B514" s="92">
        <v>22380</v>
      </c>
      <c r="C514" s="3">
        <v>408.8</v>
      </c>
      <c r="D514" s="3">
        <v>0.173</v>
      </c>
      <c r="E514" s="3">
        <f t="shared" si="35"/>
        <v>0.014947199999999999</v>
      </c>
      <c r="H514" s="193" t="s">
        <v>139</v>
      </c>
      <c r="L514" s="5"/>
      <c r="M514" s="5"/>
    </row>
    <row r="515" spans="1:13" ht="24">
      <c r="A515" s="4">
        <v>2</v>
      </c>
      <c r="B515" s="92">
        <v>22394</v>
      </c>
      <c r="C515" s="3">
        <v>408.84</v>
      </c>
      <c r="D515" s="3">
        <v>0.201</v>
      </c>
      <c r="E515" s="3">
        <f t="shared" si="35"/>
        <v>0.0173664</v>
      </c>
      <c r="H515" s="193" t="s">
        <v>140</v>
      </c>
      <c r="L515" s="5"/>
      <c r="M515" s="5"/>
    </row>
    <row r="516" spans="1:13" ht="24">
      <c r="A516" s="4">
        <v>3</v>
      </c>
      <c r="H516" s="193" t="s">
        <v>141</v>
      </c>
      <c r="L516" s="5"/>
      <c r="M516" s="5"/>
    </row>
    <row r="517" spans="1:13" ht="24">
      <c r="A517" s="4">
        <v>4</v>
      </c>
      <c r="H517" s="193" t="s">
        <v>142</v>
      </c>
      <c r="L517" s="5"/>
      <c r="M517" s="5"/>
    </row>
    <row r="518" spans="1:13" ht="24">
      <c r="A518" s="4">
        <v>5</v>
      </c>
      <c r="H518" s="193" t="s">
        <v>122</v>
      </c>
      <c r="L518" s="5"/>
      <c r="M518" s="5"/>
    </row>
    <row r="519" spans="1:13" ht="24">
      <c r="A519" s="4">
        <v>6</v>
      </c>
      <c r="H519" s="193" t="s">
        <v>123</v>
      </c>
      <c r="L519" s="5"/>
      <c r="M519" s="5"/>
    </row>
    <row r="520" spans="1:13" ht="24">
      <c r="A520" s="4">
        <v>7</v>
      </c>
      <c r="H520" s="193" t="s">
        <v>143</v>
      </c>
      <c r="L520" s="5"/>
      <c r="M520" s="5"/>
    </row>
    <row r="521" spans="1:13" ht="24">
      <c r="A521" s="4">
        <v>8</v>
      </c>
      <c r="H521" s="193" t="s">
        <v>144</v>
      </c>
      <c r="L521" s="5"/>
      <c r="M521" s="5"/>
    </row>
    <row r="522" spans="1:13" ht="24">
      <c r="A522" s="4">
        <v>9</v>
      </c>
      <c r="H522" s="193" t="s">
        <v>145</v>
      </c>
      <c r="L522" s="5"/>
      <c r="M522" s="5"/>
    </row>
    <row r="523" spans="1:13" ht="24">
      <c r="A523" s="4">
        <v>10</v>
      </c>
      <c r="H523" s="193" t="s">
        <v>146</v>
      </c>
      <c r="L523" s="5"/>
      <c r="M523" s="5"/>
    </row>
    <row r="524" spans="1:13" ht="24">
      <c r="A524" s="4">
        <v>11</v>
      </c>
      <c r="H524" s="193" t="s">
        <v>147</v>
      </c>
      <c r="L524" s="5"/>
      <c r="M524" s="5"/>
    </row>
    <row r="525" spans="1:13" ht="24">
      <c r="A525" s="4">
        <v>12</v>
      </c>
      <c r="H525" s="193" t="s">
        <v>148</v>
      </c>
      <c r="L525" s="5"/>
      <c r="M525" s="5"/>
    </row>
    <row r="526" spans="1:13" ht="24">
      <c r="A526" s="4">
        <v>13</v>
      </c>
      <c r="H526" s="193" t="s">
        <v>149</v>
      </c>
      <c r="L526" s="5"/>
      <c r="M526" s="5"/>
    </row>
    <row r="527" spans="1:13" ht="24">
      <c r="A527" s="4">
        <v>14</v>
      </c>
      <c r="H527" s="193" t="s">
        <v>150</v>
      </c>
      <c r="L527" s="5"/>
      <c r="M527" s="5"/>
    </row>
    <row r="528" spans="1:13" ht="24">
      <c r="A528" s="4">
        <v>15</v>
      </c>
      <c r="H528" s="193" t="s">
        <v>151</v>
      </c>
      <c r="L528" s="5"/>
      <c r="M528" s="5"/>
    </row>
    <row r="529" spans="1:13" ht="24">
      <c r="A529" s="4">
        <v>16</v>
      </c>
      <c r="H529" s="193" t="s">
        <v>152</v>
      </c>
      <c r="L529" s="5"/>
      <c r="M529" s="5"/>
    </row>
    <row r="530" spans="1:13" ht="24">
      <c r="A530" s="4">
        <v>17</v>
      </c>
      <c r="H530" s="193" t="s">
        <v>118</v>
      </c>
      <c r="L530" s="5"/>
      <c r="M530" s="5"/>
    </row>
    <row r="531" spans="1:13" ht="24">
      <c r="A531" s="4">
        <v>18</v>
      </c>
      <c r="H531" s="193" t="s">
        <v>119</v>
      </c>
      <c r="L531" s="5"/>
      <c r="M531" s="5"/>
    </row>
    <row r="532" spans="1:13" ht="24">
      <c r="A532" s="4">
        <v>19</v>
      </c>
      <c r="H532" s="193" t="s">
        <v>153</v>
      </c>
      <c r="L532" s="5"/>
      <c r="M532" s="5"/>
    </row>
    <row r="533" spans="1:13" ht="24">
      <c r="A533" s="4">
        <v>20</v>
      </c>
      <c r="H533" s="193" t="s">
        <v>133</v>
      </c>
      <c r="L533" s="5"/>
      <c r="M533" s="5"/>
    </row>
    <row r="534" spans="1:13" ht="24">
      <c r="A534" s="4">
        <v>21</v>
      </c>
      <c r="H534" s="193" t="s">
        <v>134</v>
      </c>
      <c r="L534" s="5"/>
      <c r="M534" s="5"/>
    </row>
    <row r="535" spans="1:13" ht="24">
      <c r="A535" s="4">
        <v>22</v>
      </c>
      <c r="H535" s="193" t="s">
        <v>135</v>
      </c>
      <c r="L535" s="5"/>
      <c r="M535" s="5"/>
    </row>
    <row r="536" spans="1:13" ht="24">
      <c r="A536" s="4">
        <v>23</v>
      </c>
      <c r="H536" s="193" t="s">
        <v>136</v>
      </c>
      <c r="L536" s="5"/>
      <c r="M536" s="5"/>
    </row>
    <row r="537" spans="1:13" ht="24">
      <c r="A537" s="4">
        <v>24</v>
      </c>
      <c r="H537" s="193" t="s">
        <v>137</v>
      </c>
      <c r="L537" s="5"/>
      <c r="M537" s="5"/>
    </row>
    <row r="538" spans="1:13" ht="24">
      <c r="A538" s="4">
        <v>25</v>
      </c>
      <c r="H538" s="193" t="s">
        <v>138</v>
      </c>
      <c r="L538" s="5"/>
      <c r="M538" s="5"/>
    </row>
    <row r="539" spans="1:13" ht="24">
      <c r="A539" s="4">
        <v>26</v>
      </c>
      <c r="H539" s="193" t="s">
        <v>154</v>
      </c>
      <c r="L539" s="5"/>
      <c r="M539" s="5"/>
    </row>
    <row r="540" spans="1:13" ht="24">
      <c r="A540" s="4">
        <v>27</v>
      </c>
      <c r="H540" s="193" t="s">
        <v>155</v>
      </c>
      <c r="L540" s="5"/>
      <c r="M540" s="5"/>
    </row>
    <row r="541" spans="1:13" ht="24">
      <c r="A541" s="4">
        <v>28</v>
      </c>
      <c r="H541" s="193" t="s">
        <v>156</v>
      </c>
      <c r="L541" s="5"/>
      <c r="M541" s="5"/>
    </row>
    <row r="542" spans="1:13" ht="24">
      <c r="A542" s="4">
        <v>29</v>
      </c>
      <c r="H542" s="193" t="s">
        <v>157</v>
      </c>
      <c r="L542" s="5"/>
      <c r="M542" s="5"/>
    </row>
    <row r="543" spans="1:13" ht="24">
      <c r="A543" s="4">
        <v>30</v>
      </c>
      <c r="H543" s="193" t="s">
        <v>158</v>
      </c>
      <c r="L543" s="5"/>
      <c r="M543" s="5"/>
    </row>
    <row r="544" spans="1:13" ht="24.75" thickBot="1">
      <c r="A544" s="197">
        <v>31</v>
      </c>
      <c r="H544" s="200" t="s">
        <v>159</v>
      </c>
      <c r="L544" s="5"/>
      <c r="M544" s="5"/>
    </row>
    <row r="545" spans="12:13" ht="24">
      <c r="L545" s="5"/>
      <c r="M545" s="5"/>
    </row>
    <row r="546" spans="12:13" ht="24">
      <c r="L546" s="5"/>
      <c r="M546" s="5"/>
    </row>
    <row r="547" spans="12:13" ht="24">
      <c r="L547" s="5"/>
      <c r="M547" s="5"/>
    </row>
    <row r="548" spans="12:13" ht="24">
      <c r="L548" s="5"/>
      <c r="M548" s="5"/>
    </row>
    <row r="549" spans="12:13" ht="24">
      <c r="L549" s="5"/>
      <c r="M549" s="5"/>
    </row>
    <row r="550" spans="12:13" ht="24">
      <c r="L550" s="5"/>
      <c r="M550" s="5"/>
    </row>
    <row r="551" spans="12:13" ht="24">
      <c r="L551" s="5"/>
      <c r="M551" s="5"/>
    </row>
    <row r="552" spans="12:13" ht="24">
      <c r="L552" s="5"/>
      <c r="M552" s="5"/>
    </row>
    <row r="553" spans="12:13" ht="24">
      <c r="L553" s="5"/>
      <c r="M553" s="5"/>
    </row>
    <row r="554" spans="12:13" ht="24">
      <c r="L554" s="5"/>
      <c r="M554" s="5"/>
    </row>
    <row r="555" spans="12:13" ht="24">
      <c r="L555" s="5"/>
      <c r="M555" s="5"/>
    </row>
    <row r="556" spans="12:13" ht="24">
      <c r="L556" s="5"/>
      <c r="M556" s="5"/>
    </row>
    <row r="557" spans="12:13" ht="24">
      <c r="L557" s="5"/>
      <c r="M557" s="5"/>
    </row>
    <row r="558" spans="12:13" ht="24">
      <c r="L558" s="5"/>
      <c r="M558" s="5"/>
    </row>
    <row r="559" spans="12:13" ht="24">
      <c r="L559" s="5"/>
      <c r="M559" s="5"/>
    </row>
    <row r="560" spans="12:13" ht="24">
      <c r="L560" s="5"/>
      <c r="M560" s="5"/>
    </row>
    <row r="561" spans="12:13" ht="24">
      <c r="L561" s="5"/>
      <c r="M561" s="5"/>
    </row>
    <row r="562" spans="12:13" ht="24">
      <c r="L562" s="5"/>
      <c r="M562" s="5"/>
    </row>
    <row r="563" spans="12:13" ht="24">
      <c r="L563" s="5"/>
      <c r="M563" s="5"/>
    </row>
    <row r="564" spans="12:13" ht="24">
      <c r="L564" s="5"/>
      <c r="M564" s="5"/>
    </row>
    <row r="565" spans="12:13" ht="24">
      <c r="L565" s="5"/>
      <c r="M565" s="5"/>
    </row>
    <row r="566" spans="12:13" ht="24">
      <c r="L566" s="5"/>
      <c r="M566" s="5"/>
    </row>
    <row r="567" spans="12:13" ht="24">
      <c r="L567" s="5"/>
      <c r="M567" s="5"/>
    </row>
    <row r="568" spans="12:13" ht="24">
      <c r="L568" s="5"/>
      <c r="M568" s="5"/>
    </row>
    <row r="569" spans="12:13" ht="24">
      <c r="L569" s="5"/>
      <c r="M569" s="5"/>
    </row>
    <row r="570" spans="12:13" ht="24">
      <c r="L570" s="5"/>
      <c r="M570" s="5"/>
    </row>
    <row r="571" spans="12:13" ht="24">
      <c r="L571" s="5"/>
      <c r="M571" s="5"/>
    </row>
    <row r="572" spans="12:13" ht="24">
      <c r="L572" s="5"/>
      <c r="M572" s="5"/>
    </row>
    <row r="573" spans="12:13" ht="24">
      <c r="L573" s="5"/>
      <c r="M573" s="5"/>
    </row>
    <row r="574" spans="12:13" ht="24">
      <c r="L574" s="5"/>
      <c r="M574" s="5"/>
    </row>
    <row r="575" spans="12:13" ht="24">
      <c r="L575" s="5"/>
      <c r="M575" s="5"/>
    </row>
    <row r="576" spans="12:13" ht="24">
      <c r="L576" s="5"/>
      <c r="M576" s="5"/>
    </row>
    <row r="577" spans="12:13" ht="24">
      <c r="L577" s="5"/>
      <c r="M577" s="5"/>
    </row>
    <row r="578" spans="12:13" ht="24">
      <c r="L578" s="5"/>
      <c r="M578" s="5"/>
    </row>
    <row r="579" spans="12:13" ht="24">
      <c r="L579" s="5"/>
      <c r="M579" s="5"/>
    </row>
    <row r="580" spans="12:13" ht="24">
      <c r="L580" s="5"/>
      <c r="M580" s="5"/>
    </row>
    <row r="581" spans="12:13" ht="24">
      <c r="L581" s="5"/>
      <c r="M581" s="5"/>
    </row>
    <row r="582" spans="12:13" ht="24">
      <c r="L582" s="5"/>
      <c r="M582" s="5"/>
    </row>
    <row r="583" spans="12:13" ht="24">
      <c r="L583" s="5"/>
      <c r="M583" s="5"/>
    </row>
    <row r="584" spans="12:13" ht="24">
      <c r="L584" s="5"/>
      <c r="M584" s="5"/>
    </row>
    <row r="585" spans="12:13" ht="24">
      <c r="L585" s="5"/>
      <c r="M585" s="5"/>
    </row>
    <row r="586" spans="12:13" ht="24">
      <c r="L586" s="5"/>
      <c r="M586" s="5"/>
    </row>
    <row r="587" spans="12:13" ht="24">
      <c r="L587" s="5"/>
      <c r="M587" s="5"/>
    </row>
    <row r="588" spans="12:13" ht="24">
      <c r="L588" s="5"/>
      <c r="M588" s="5"/>
    </row>
    <row r="589" spans="12:13" ht="24">
      <c r="L589" s="5"/>
      <c r="M589" s="5"/>
    </row>
    <row r="590" spans="12:13" ht="24">
      <c r="L590" s="5"/>
      <c r="M590" s="5"/>
    </row>
    <row r="591" spans="12:13" ht="24">
      <c r="L591" s="5"/>
      <c r="M591" s="5"/>
    </row>
    <row r="592" spans="12:13" ht="24"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5" sqref="O5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2"/>
    </row>
    <row r="2" spans="1:12" s="17" customFormat="1" ht="21" customHeight="1">
      <c r="A2" s="260" t="s">
        <v>209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1:12" s="17" customFormat="1" ht="21" customHeight="1">
      <c r="A3" s="263" t="s">
        <v>80</v>
      </c>
      <c r="B3" s="263"/>
      <c r="C3" s="263"/>
      <c r="D3" s="264" t="s">
        <v>81</v>
      </c>
      <c r="E3" s="264"/>
      <c r="F3" s="264"/>
      <c r="G3" s="265" t="s">
        <v>60</v>
      </c>
      <c r="H3" s="265"/>
      <c r="I3" s="265"/>
      <c r="J3" s="275" t="s">
        <v>82</v>
      </c>
      <c r="K3" s="275"/>
      <c r="L3" s="275"/>
    </row>
    <row r="4" spans="1:12" s="17" customFormat="1" ht="21" customHeight="1">
      <c r="A4" s="269" t="s">
        <v>110</v>
      </c>
      <c r="B4" s="269"/>
      <c r="C4" s="269"/>
      <c r="D4" s="270" t="s">
        <v>111</v>
      </c>
      <c r="E4" s="271"/>
      <c r="F4" s="271"/>
      <c r="G4" s="265" t="s">
        <v>112</v>
      </c>
      <c r="H4" s="265"/>
      <c r="I4" s="265"/>
      <c r="J4" s="275" t="s">
        <v>61</v>
      </c>
      <c r="K4" s="275"/>
      <c r="L4" s="275"/>
    </row>
    <row r="5" spans="1:12" s="17" customFormat="1" ht="45" customHeight="1">
      <c r="A5" s="266" t="s">
        <v>4</v>
      </c>
      <c r="B5" s="18" t="s">
        <v>5</v>
      </c>
      <c r="C5" s="267" t="s">
        <v>6</v>
      </c>
      <c r="D5" s="267"/>
      <c r="E5" s="19" t="s">
        <v>7</v>
      </c>
      <c r="F5" s="20" t="s">
        <v>8</v>
      </c>
      <c r="G5" s="276" t="s">
        <v>62</v>
      </c>
      <c r="H5" s="268" t="s">
        <v>63</v>
      </c>
      <c r="I5" s="272" t="s">
        <v>64</v>
      </c>
      <c r="J5" s="274" t="s">
        <v>65</v>
      </c>
      <c r="K5" s="274"/>
      <c r="L5" s="274"/>
    </row>
    <row r="6" spans="1:12" s="17" customFormat="1" ht="42" customHeight="1">
      <c r="A6" s="266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77"/>
      <c r="H6" s="268"/>
      <c r="I6" s="273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41">
        <v>22059</v>
      </c>
      <c r="B8" s="242">
        <v>408.94</v>
      </c>
      <c r="C8" s="242">
        <v>1.773</v>
      </c>
      <c r="D8" s="111" t="e">
        <f>#REF!*0.0864</f>
        <v>#REF!</v>
      </c>
      <c r="E8" s="111">
        <f aca="true" t="shared" si="0" ref="E8:E38">SUM(J8:L8)/3</f>
        <v>55.92154333333334</v>
      </c>
      <c r="F8" s="111" t="e">
        <f aca="true" t="shared" si="1" ref="F8:F18">E8*D8</f>
        <v>#REF!</v>
      </c>
      <c r="G8" s="112" t="s">
        <v>162</v>
      </c>
      <c r="H8" s="113">
        <v>1</v>
      </c>
      <c r="I8" s="241">
        <v>22059</v>
      </c>
      <c r="J8" s="242">
        <v>50.25782</v>
      </c>
      <c r="K8" s="242">
        <v>62.0362</v>
      </c>
      <c r="L8" s="242">
        <v>55.47061</v>
      </c>
    </row>
    <row r="9" spans="1:12" s="39" customFormat="1" ht="16.5" customHeight="1">
      <c r="A9" s="241">
        <v>22067</v>
      </c>
      <c r="B9" s="242">
        <v>408.9</v>
      </c>
      <c r="C9" s="242">
        <v>1.401</v>
      </c>
      <c r="D9" s="111" t="e">
        <f>#REF!*0.0864</f>
        <v>#REF!</v>
      </c>
      <c r="E9" s="111">
        <f t="shared" si="0"/>
        <v>60.73701333333333</v>
      </c>
      <c r="F9" s="111" t="e">
        <f t="shared" si="1"/>
        <v>#REF!</v>
      </c>
      <c r="G9" s="114" t="s">
        <v>163</v>
      </c>
      <c r="H9" s="113">
        <f aca="true" t="shared" si="2" ref="H9:H24">+H8+1</f>
        <v>2</v>
      </c>
      <c r="I9" s="241">
        <v>22067</v>
      </c>
      <c r="J9" s="242">
        <v>54.52429</v>
      </c>
      <c r="K9" s="242">
        <v>63.27245</v>
      </c>
      <c r="L9" s="242">
        <v>64.4143</v>
      </c>
    </row>
    <row r="10" spans="1:13" s="39" customFormat="1" ht="16.5" customHeight="1">
      <c r="A10" s="241">
        <v>22072</v>
      </c>
      <c r="B10" s="242">
        <v>408.86</v>
      </c>
      <c r="C10" s="242">
        <v>1.07</v>
      </c>
      <c r="D10" s="111" t="e">
        <f>#REF!*0.0864</f>
        <v>#REF!</v>
      </c>
      <c r="E10" s="111">
        <f t="shared" si="0"/>
        <v>380.9112433333333</v>
      </c>
      <c r="F10" s="111" t="e">
        <f t="shared" si="1"/>
        <v>#REF!</v>
      </c>
      <c r="G10" s="114" t="s">
        <v>164</v>
      </c>
      <c r="H10" s="113">
        <f t="shared" si="2"/>
        <v>3</v>
      </c>
      <c r="I10" s="241">
        <v>22072</v>
      </c>
      <c r="J10" s="242">
        <v>342.49182</v>
      </c>
      <c r="K10" s="242">
        <v>354.49411</v>
      </c>
      <c r="L10" s="242">
        <v>445.7478</v>
      </c>
      <c r="M10" s="40"/>
    </row>
    <row r="11" spans="1:13" s="39" customFormat="1" ht="16.5" customHeight="1">
      <c r="A11" s="241">
        <v>22079</v>
      </c>
      <c r="B11" s="242">
        <v>408.84</v>
      </c>
      <c r="C11" s="242">
        <v>0.996</v>
      </c>
      <c r="D11" s="111">
        <f aca="true" t="shared" si="3" ref="D11:D36">C8*0.0864</f>
        <v>0.1531872</v>
      </c>
      <c r="E11" s="111">
        <f t="shared" si="0"/>
        <v>414.68914</v>
      </c>
      <c r="F11" s="111">
        <f t="shared" si="1"/>
        <v>63.525068227008</v>
      </c>
      <c r="G11" s="114" t="s">
        <v>165</v>
      </c>
      <c r="H11" s="113">
        <f t="shared" si="2"/>
        <v>4</v>
      </c>
      <c r="I11" s="241">
        <v>22079</v>
      </c>
      <c r="J11" s="242">
        <v>364.54315</v>
      </c>
      <c r="K11" s="242">
        <v>385.6157</v>
      </c>
      <c r="L11" s="242">
        <v>493.90857</v>
      </c>
      <c r="M11" s="40"/>
    </row>
    <row r="12" spans="1:13" s="39" customFormat="1" ht="16.5" customHeight="1">
      <c r="A12" s="241">
        <v>22088</v>
      </c>
      <c r="B12" s="242">
        <v>408.82</v>
      </c>
      <c r="C12" s="242">
        <v>0.852</v>
      </c>
      <c r="D12" s="111">
        <f t="shared" si="3"/>
        <v>0.12104640000000001</v>
      </c>
      <c r="E12" s="111">
        <f t="shared" si="0"/>
        <v>453.83278666666666</v>
      </c>
      <c r="F12" s="111">
        <f t="shared" si="1"/>
        <v>54.934825027968</v>
      </c>
      <c r="G12" s="114" t="s">
        <v>166</v>
      </c>
      <c r="H12" s="113">
        <f t="shared" si="2"/>
        <v>5</v>
      </c>
      <c r="I12" s="241">
        <v>22088</v>
      </c>
      <c r="J12" s="242">
        <v>482.29109</v>
      </c>
      <c r="K12" s="242">
        <v>408.92677</v>
      </c>
      <c r="L12" s="242">
        <v>470.2805</v>
      </c>
      <c r="M12" s="40"/>
    </row>
    <row r="13" spans="1:13" s="39" customFormat="1" ht="16.5" customHeight="1">
      <c r="A13" s="241">
        <v>22100</v>
      </c>
      <c r="B13" s="242">
        <v>409.03</v>
      </c>
      <c r="C13" s="242">
        <v>2.265</v>
      </c>
      <c r="D13" s="111">
        <f t="shared" si="3"/>
        <v>0.09244800000000002</v>
      </c>
      <c r="E13" s="111">
        <f t="shared" si="0"/>
        <v>183.37034333333335</v>
      </c>
      <c r="F13" s="111">
        <f t="shared" si="1"/>
        <v>16.952221500480004</v>
      </c>
      <c r="G13" s="114" t="s">
        <v>167</v>
      </c>
      <c r="H13" s="113">
        <f t="shared" si="2"/>
        <v>6</v>
      </c>
      <c r="I13" s="241">
        <v>22100</v>
      </c>
      <c r="J13" s="242">
        <v>175.40094</v>
      </c>
      <c r="K13" s="242">
        <v>189.54746</v>
      </c>
      <c r="L13" s="242">
        <v>185.16263</v>
      </c>
      <c r="M13" s="40"/>
    </row>
    <row r="14" spans="1:13" s="39" customFormat="1" ht="16.5" customHeight="1">
      <c r="A14" s="241">
        <v>22114</v>
      </c>
      <c r="B14" s="242">
        <v>409.29</v>
      </c>
      <c r="C14" s="242">
        <v>5.699</v>
      </c>
      <c r="D14" s="111">
        <f t="shared" si="3"/>
        <v>0.0860544</v>
      </c>
      <c r="E14" s="111">
        <f t="shared" si="0"/>
        <v>131.77702666666667</v>
      </c>
      <c r="F14" s="111">
        <f t="shared" si="1"/>
        <v>11.339992963584</v>
      </c>
      <c r="G14" s="114" t="s">
        <v>143</v>
      </c>
      <c r="H14" s="113">
        <f t="shared" si="2"/>
        <v>7</v>
      </c>
      <c r="I14" s="241">
        <v>22114</v>
      </c>
      <c r="J14" s="242">
        <v>120.20093</v>
      </c>
      <c r="K14" s="242">
        <v>125.75097</v>
      </c>
      <c r="L14" s="242">
        <v>149.37918</v>
      </c>
      <c r="M14" s="40"/>
    </row>
    <row r="15" spans="1:13" s="39" customFormat="1" ht="16.5" customHeight="1">
      <c r="A15" s="241">
        <v>22115</v>
      </c>
      <c r="B15" s="242">
        <v>411.65</v>
      </c>
      <c r="C15" s="242">
        <v>57.083</v>
      </c>
      <c r="D15" s="111">
        <f t="shared" si="3"/>
        <v>0.0736128</v>
      </c>
      <c r="E15" s="111">
        <f t="shared" si="0"/>
        <v>744.8492266666667</v>
      </c>
      <c r="F15" s="111">
        <f t="shared" si="1"/>
        <v>54.830437152768006</v>
      </c>
      <c r="G15" s="114" t="s">
        <v>144</v>
      </c>
      <c r="H15" s="113">
        <f t="shared" si="2"/>
        <v>8</v>
      </c>
      <c r="I15" s="241">
        <v>22115</v>
      </c>
      <c r="J15" s="242">
        <v>821.15952</v>
      </c>
      <c r="K15" s="242">
        <v>699.33792</v>
      </c>
      <c r="L15" s="242">
        <v>714.05024</v>
      </c>
      <c r="M15" s="40"/>
    </row>
    <row r="16" spans="1:13" s="39" customFormat="1" ht="16.5" customHeight="1">
      <c r="A16" s="241">
        <v>22131</v>
      </c>
      <c r="B16" s="242">
        <v>408.9</v>
      </c>
      <c r="C16" s="242">
        <v>1.419</v>
      </c>
      <c r="D16" s="111">
        <f t="shared" si="3"/>
        <v>0.195696</v>
      </c>
      <c r="E16" s="111">
        <f t="shared" si="0"/>
        <v>63.069516666666665</v>
      </c>
      <c r="F16" s="111">
        <f t="shared" si="1"/>
        <v>12.3424521336</v>
      </c>
      <c r="G16" s="114" t="s">
        <v>145</v>
      </c>
      <c r="H16" s="113">
        <f t="shared" si="2"/>
        <v>9</v>
      </c>
      <c r="I16" s="241">
        <v>22131</v>
      </c>
      <c r="J16" s="242">
        <v>57.1226</v>
      </c>
      <c r="K16" s="242">
        <v>64.50178</v>
      </c>
      <c r="L16" s="242">
        <v>67.58417</v>
      </c>
      <c r="M16" s="40"/>
    </row>
    <row r="17" spans="1:13" s="39" customFormat="1" ht="16.5" customHeight="1">
      <c r="A17" s="241">
        <v>22144</v>
      </c>
      <c r="B17" s="242">
        <v>409</v>
      </c>
      <c r="C17" s="242">
        <v>1.972</v>
      </c>
      <c r="D17" s="111">
        <f t="shared" si="3"/>
        <v>0.4923936</v>
      </c>
      <c r="E17" s="111">
        <f t="shared" si="0"/>
        <v>76.01322666666667</v>
      </c>
      <c r="F17" s="111">
        <f t="shared" si="1"/>
        <v>37.428426326016</v>
      </c>
      <c r="G17" s="114" t="s">
        <v>146</v>
      </c>
      <c r="H17" s="113">
        <f t="shared" si="2"/>
        <v>10</v>
      </c>
      <c r="I17" s="241">
        <v>22144</v>
      </c>
      <c r="J17" s="242">
        <v>66.06675</v>
      </c>
      <c r="K17" s="242">
        <v>77.33566</v>
      </c>
      <c r="L17" s="242">
        <v>84.63727</v>
      </c>
      <c r="M17" s="40"/>
    </row>
    <row r="18" spans="1:13" s="39" customFormat="1" ht="16.5" customHeight="1">
      <c r="A18" s="241">
        <v>22152</v>
      </c>
      <c r="B18" s="242">
        <v>409.11</v>
      </c>
      <c r="C18" s="242">
        <v>2.888</v>
      </c>
      <c r="D18" s="111">
        <f t="shared" si="3"/>
        <v>4.9319712</v>
      </c>
      <c r="E18" s="111">
        <f t="shared" si="0"/>
        <v>67.07187</v>
      </c>
      <c r="F18" s="111">
        <f t="shared" si="1"/>
        <v>330.7965311701441</v>
      </c>
      <c r="G18" s="114" t="s">
        <v>147</v>
      </c>
      <c r="H18" s="113">
        <f t="shared" si="2"/>
        <v>11</v>
      </c>
      <c r="I18" s="241">
        <v>22152</v>
      </c>
      <c r="J18" s="242">
        <v>60.76268</v>
      </c>
      <c r="K18" s="242">
        <v>66.35182</v>
      </c>
      <c r="L18" s="242">
        <v>74.10111</v>
      </c>
      <c r="M18" s="40"/>
    </row>
    <row r="19" spans="1:13" s="39" customFormat="1" ht="16.5" customHeight="1">
      <c r="A19" s="241">
        <v>22163</v>
      </c>
      <c r="B19" s="242">
        <v>409.38</v>
      </c>
      <c r="C19" s="242">
        <v>6.116</v>
      </c>
      <c r="D19" s="111">
        <f t="shared" si="3"/>
        <v>0.1226016</v>
      </c>
      <c r="E19" s="111">
        <f t="shared" si="0"/>
        <v>75.21087666666666</v>
      </c>
      <c r="F19" s="111">
        <f aca="true" t="shared" si="4" ref="F19:F24">E19*D19</f>
        <v>9.220973816736</v>
      </c>
      <c r="G19" s="114" t="s">
        <v>148</v>
      </c>
      <c r="H19" s="113">
        <f t="shared" si="2"/>
        <v>12</v>
      </c>
      <c r="I19" s="241">
        <v>22163</v>
      </c>
      <c r="J19" s="242">
        <v>79.97258</v>
      </c>
      <c r="K19" s="242">
        <v>74.6888</v>
      </c>
      <c r="L19" s="242">
        <v>70.97125</v>
      </c>
      <c r="M19" s="40"/>
    </row>
    <row r="20" spans="1:13" s="39" customFormat="1" ht="16.5" customHeight="1">
      <c r="A20" s="241">
        <v>22176</v>
      </c>
      <c r="B20" s="242">
        <v>410.06</v>
      </c>
      <c r="C20" s="242">
        <v>18.644</v>
      </c>
      <c r="D20" s="111">
        <f t="shared" si="3"/>
        <v>0.1703808</v>
      </c>
      <c r="E20" s="111">
        <f t="shared" si="0"/>
        <v>146.30954666666665</v>
      </c>
      <c r="F20" s="111">
        <f t="shared" si="4"/>
        <v>24.928337608704</v>
      </c>
      <c r="G20" s="114" t="s">
        <v>149</v>
      </c>
      <c r="H20" s="113">
        <f t="shared" si="2"/>
        <v>13</v>
      </c>
      <c r="I20" s="241">
        <v>22176</v>
      </c>
      <c r="J20" s="242">
        <v>126.13661</v>
      </c>
      <c r="K20" s="242">
        <v>160.87067</v>
      </c>
      <c r="L20" s="242">
        <v>151.92136</v>
      </c>
      <c r="M20" s="40"/>
    </row>
    <row r="21" spans="1:13" s="39" customFormat="1" ht="16.5" customHeight="1">
      <c r="A21" s="241">
        <v>22178</v>
      </c>
      <c r="B21" s="242">
        <v>409.68</v>
      </c>
      <c r="C21" s="242">
        <v>10.763</v>
      </c>
      <c r="D21" s="111">
        <f t="shared" si="3"/>
        <v>0.2495232</v>
      </c>
      <c r="E21" s="111">
        <f t="shared" si="0"/>
        <v>87.82627333333333</v>
      </c>
      <c r="F21" s="111">
        <f t="shared" si="4"/>
        <v>21.914692766208</v>
      </c>
      <c r="G21" s="114" t="s">
        <v>150</v>
      </c>
      <c r="H21" s="113">
        <f t="shared" si="2"/>
        <v>14</v>
      </c>
      <c r="I21" s="241">
        <v>22178</v>
      </c>
      <c r="J21" s="242">
        <v>88.15733</v>
      </c>
      <c r="K21" s="242">
        <v>86.45853</v>
      </c>
      <c r="L21" s="242">
        <v>88.86296</v>
      </c>
      <c r="M21" s="40"/>
    </row>
    <row r="22" spans="1:12" s="39" customFormat="1" ht="16.5" customHeight="1">
      <c r="A22" s="241">
        <v>22191</v>
      </c>
      <c r="B22" s="242">
        <v>409.38</v>
      </c>
      <c r="C22" s="242">
        <v>6.116</v>
      </c>
      <c r="D22" s="111">
        <f t="shared" si="3"/>
        <v>0.5284224</v>
      </c>
      <c r="E22" s="111">
        <f t="shared" si="0"/>
        <v>116.91345666666666</v>
      </c>
      <c r="F22" s="111">
        <f t="shared" si="4"/>
        <v>61.779689364095994</v>
      </c>
      <c r="G22" s="114" t="s">
        <v>151</v>
      </c>
      <c r="H22" s="113">
        <f t="shared" si="2"/>
        <v>15</v>
      </c>
      <c r="I22" s="241">
        <v>22191</v>
      </c>
      <c r="J22" s="242">
        <v>113.36603</v>
      </c>
      <c r="K22" s="242">
        <v>109.86465</v>
      </c>
      <c r="L22" s="242">
        <v>127.50969</v>
      </c>
    </row>
    <row r="23" spans="1:12" ht="16.5" customHeight="1">
      <c r="A23" s="241">
        <v>22207</v>
      </c>
      <c r="B23" s="242">
        <v>410.06</v>
      </c>
      <c r="C23" s="242">
        <v>18.644</v>
      </c>
      <c r="D23" s="111">
        <f t="shared" si="3"/>
        <v>1.6108415999999999</v>
      </c>
      <c r="E23" s="111">
        <f t="shared" si="0"/>
        <v>124.67797666666667</v>
      </c>
      <c r="F23" s="111">
        <f t="shared" si="4"/>
        <v>200.836471418496</v>
      </c>
      <c r="G23" s="114" t="s">
        <v>152</v>
      </c>
      <c r="H23" s="113">
        <f t="shared" si="2"/>
        <v>16</v>
      </c>
      <c r="I23" s="241">
        <v>22207</v>
      </c>
      <c r="J23" s="242">
        <v>106.92548</v>
      </c>
      <c r="K23" s="242">
        <v>117.17556</v>
      </c>
      <c r="L23" s="242">
        <v>149.93289</v>
      </c>
    </row>
    <row r="24" spans="1:12" ht="16.5" customHeight="1">
      <c r="A24" s="241">
        <v>22213</v>
      </c>
      <c r="B24" s="242">
        <v>409.4</v>
      </c>
      <c r="C24" s="242">
        <v>9.433</v>
      </c>
      <c r="D24" s="111">
        <f t="shared" si="3"/>
        <v>0.9299232000000001</v>
      </c>
      <c r="E24" s="111">
        <f t="shared" si="0"/>
        <v>69.70769</v>
      </c>
      <c r="F24" s="111">
        <f t="shared" si="4"/>
        <v>64.822798149408</v>
      </c>
      <c r="G24" s="114" t="s">
        <v>118</v>
      </c>
      <c r="H24" s="113">
        <f t="shared" si="2"/>
        <v>17</v>
      </c>
      <c r="I24" s="241">
        <v>22213</v>
      </c>
      <c r="J24" s="242">
        <v>73.15466</v>
      </c>
      <c r="K24" s="242">
        <v>73.57315</v>
      </c>
      <c r="L24" s="242">
        <v>62.39526</v>
      </c>
    </row>
    <row r="25" spans="1:12" ht="16.5" customHeight="1">
      <c r="A25" s="241">
        <v>22223</v>
      </c>
      <c r="B25" s="242">
        <v>409.26</v>
      </c>
      <c r="C25" s="242">
        <v>7.403</v>
      </c>
      <c r="D25" s="111">
        <f t="shared" si="3"/>
        <v>0.5284224</v>
      </c>
      <c r="E25" s="111">
        <f t="shared" si="0"/>
        <v>85.11960333333333</v>
      </c>
      <c r="F25" s="111">
        <f aca="true" t="shared" si="5" ref="F25:F36">E25*D25</f>
        <v>44.979105080447994</v>
      </c>
      <c r="G25" s="114" t="s">
        <v>119</v>
      </c>
      <c r="H25" s="113">
        <f aca="true" t="shared" si="6" ref="H25:H38">+H24+1</f>
        <v>18</v>
      </c>
      <c r="I25" s="241">
        <v>22223</v>
      </c>
      <c r="J25" s="242">
        <v>106.90065</v>
      </c>
      <c r="K25" s="242">
        <v>77.34608</v>
      </c>
      <c r="L25" s="242">
        <v>71.11208</v>
      </c>
    </row>
    <row r="26" spans="1:12" ht="16.5" customHeight="1">
      <c r="A26" s="241">
        <v>22233</v>
      </c>
      <c r="B26" s="242">
        <v>409.18</v>
      </c>
      <c r="C26" s="242">
        <v>6.187</v>
      </c>
      <c r="D26" s="111">
        <f t="shared" si="3"/>
        <v>1.6108415999999999</v>
      </c>
      <c r="E26" s="111">
        <f t="shared" si="0"/>
        <v>83.80889333333334</v>
      </c>
      <c r="F26" s="111">
        <f t="shared" si="5"/>
        <v>135.002851831296</v>
      </c>
      <c r="G26" s="114" t="s">
        <v>153</v>
      </c>
      <c r="H26" s="113">
        <f t="shared" si="6"/>
        <v>19</v>
      </c>
      <c r="I26" s="241">
        <v>22233</v>
      </c>
      <c r="J26" s="242">
        <v>86.60769</v>
      </c>
      <c r="K26" s="242">
        <v>74.8776</v>
      </c>
      <c r="L26" s="242">
        <v>89.94139</v>
      </c>
    </row>
    <row r="27" spans="1:12" ht="16.5" customHeight="1">
      <c r="A27" s="241">
        <v>22242</v>
      </c>
      <c r="B27" s="242">
        <v>409.2</v>
      </c>
      <c r="C27" s="242">
        <v>6.742</v>
      </c>
      <c r="D27" s="111">
        <f t="shared" si="3"/>
        <v>0.8150112</v>
      </c>
      <c r="E27" s="111">
        <f t="shared" si="0"/>
        <v>99.80239999999999</v>
      </c>
      <c r="F27" s="111">
        <f t="shared" si="5"/>
        <v>81.34007378688</v>
      </c>
      <c r="G27" s="114" t="s">
        <v>133</v>
      </c>
      <c r="H27" s="113">
        <f t="shared" si="6"/>
        <v>20</v>
      </c>
      <c r="I27" s="241">
        <v>22242</v>
      </c>
      <c r="J27" s="242">
        <v>92.42986</v>
      </c>
      <c r="K27" s="242">
        <v>98.06898</v>
      </c>
      <c r="L27" s="242">
        <v>108.90836</v>
      </c>
    </row>
    <row r="28" spans="1:12" ht="16.5" customHeight="1">
      <c r="A28" s="241">
        <v>22254</v>
      </c>
      <c r="B28" s="242">
        <v>409.1</v>
      </c>
      <c r="C28" s="242">
        <v>2.888</v>
      </c>
      <c r="D28" s="111">
        <f t="shared" si="3"/>
        <v>0.6396191999999999</v>
      </c>
      <c r="E28" s="111">
        <f t="shared" si="0"/>
        <v>66.16205666666667</v>
      </c>
      <c r="F28" s="111">
        <f t="shared" si="5"/>
        <v>42.318521755488</v>
      </c>
      <c r="G28" s="114" t="s">
        <v>134</v>
      </c>
      <c r="H28" s="113">
        <f t="shared" si="6"/>
        <v>21</v>
      </c>
      <c r="I28" s="241">
        <v>22254</v>
      </c>
      <c r="J28" s="242">
        <v>76.27913</v>
      </c>
      <c r="K28" s="242">
        <v>54.37605</v>
      </c>
      <c r="L28" s="242">
        <v>67.83099</v>
      </c>
    </row>
    <row r="29" spans="1:12" ht="16.5" customHeight="1">
      <c r="A29" s="241">
        <v>22263</v>
      </c>
      <c r="B29" s="242">
        <v>409.18</v>
      </c>
      <c r="C29" s="242">
        <v>1.505</v>
      </c>
      <c r="D29" s="111">
        <f t="shared" si="3"/>
        <v>0.5345568</v>
      </c>
      <c r="E29" s="111">
        <f t="shared" si="0"/>
        <v>59.41636666666667</v>
      </c>
      <c r="F29" s="111">
        <f t="shared" si="5"/>
        <v>31.761422832960005</v>
      </c>
      <c r="G29" s="114" t="s">
        <v>135</v>
      </c>
      <c r="H29" s="113">
        <f t="shared" si="6"/>
        <v>22</v>
      </c>
      <c r="I29" s="241">
        <v>22263</v>
      </c>
      <c r="J29" s="242">
        <v>55.52453</v>
      </c>
      <c r="K29" s="242">
        <v>54.46518</v>
      </c>
      <c r="L29" s="242">
        <v>68.25939</v>
      </c>
    </row>
    <row r="30" spans="1:12" ht="16.5" customHeight="1">
      <c r="A30" s="241">
        <v>22272</v>
      </c>
      <c r="B30" s="242">
        <v>408.8</v>
      </c>
      <c r="C30" s="242">
        <v>0.693</v>
      </c>
      <c r="D30" s="111">
        <f t="shared" si="3"/>
        <v>0.5825088</v>
      </c>
      <c r="E30" s="111">
        <f t="shared" si="0"/>
        <v>79.63688333333333</v>
      </c>
      <c r="F30" s="111">
        <f t="shared" si="5"/>
        <v>46.389185346240005</v>
      </c>
      <c r="G30" s="114" t="s">
        <v>136</v>
      </c>
      <c r="H30" s="113">
        <f t="shared" si="6"/>
        <v>23</v>
      </c>
      <c r="I30" s="241">
        <v>22272</v>
      </c>
      <c r="J30" s="242">
        <v>82.28419</v>
      </c>
      <c r="K30" s="242">
        <v>72.3509</v>
      </c>
      <c r="L30" s="242">
        <v>84.27556</v>
      </c>
    </row>
    <row r="31" spans="1:12" ht="16.5" customHeight="1">
      <c r="A31" s="241">
        <v>22290</v>
      </c>
      <c r="B31" s="242">
        <v>408.86</v>
      </c>
      <c r="C31" s="242">
        <v>2.807</v>
      </c>
      <c r="D31" s="111">
        <f t="shared" si="3"/>
        <v>0.2495232</v>
      </c>
      <c r="E31" s="111">
        <f t="shared" si="0"/>
        <v>115.95350333333333</v>
      </c>
      <c r="F31" s="111">
        <f t="shared" si="5"/>
        <v>28.933089202944</v>
      </c>
      <c r="G31" s="114" t="s">
        <v>137</v>
      </c>
      <c r="H31" s="113">
        <f t="shared" si="6"/>
        <v>24</v>
      </c>
      <c r="I31" s="241">
        <v>22290</v>
      </c>
      <c r="J31" s="242">
        <v>93.00096</v>
      </c>
      <c r="K31" s="242">
        <v>112.82579</v>
      </c>
      <c r="L31" s="242">
        <v>142.03376</v>
      </c>
    </row>
    <row r="32" spans="1:12" ht="16.5" customHeight="1">
      <c r="A32" s="241">
        <v>22300</v>
      </c>
      <c r="B32" s="242">
        <v>408.93</v>
      </c>
      <c r="C32" s="242">
        <v>2.343</v>
      </c>
      <c r="D32" s="111">
        <f t="shared" si="3"/>
        <v>0.130032</v>
      </c>
      <c r="E32" s="111">
        <f t="shared" si="0"/>
        <v>84.18096666666666</v>
      </c>
      <c r="F32" s="111">
        <f t="shared" si="5"/>
        <v>10.9462194576</v>
      </c>
      <c r="G32" s="114" t="s">
        <v>138</v>
      </c>
      <c r="H32" s="113">
        <f t="shared" si="6"/>
        <v>25</v>
      </c>
      <c r="I32" s="241">
        <v>22300</v>
      </c>
      <c r="J32" s="242">
        <v>97.64846</v>
      </c>
      <c r="K32" s="242">
        <v>102.79591</v>
      </c>
      <c r="L32" s="242">
        <v>52.09853</v>
      </c>
    </row>
    <row r="33" spans="1:12" ht="16.5" customHeight="1">
      <c r="A33" s="241">
        <v>22307</v>
      </c>
      <c r="B33" s="242">
        <v>408.9</v>
      </c>
      <c r="C33" s="242">
        <v>2.301</v>
      </c>
      <c r="D33" s="111">
        <f t="shared" si="3"/>
        <v>0.059875199999999996</v>
      </c>
      <c r="E33" s="111">
        <f t="shared" si="0"/>
        <v>59.357686666666666</v>
      </c>
      <c r="F33" s="111">
        <f t="shared" si="5"/>
        <v>3.5540533607039997</v>
      </c>
      <c r="G33" s="114" t="s">
        <v>154</v>
      </c>
      <c r="H33" s="113">
        <f t="shared" si="6"/>
        <v>26</v>
      </c>
      <c r="I33" s="241">
        <v>22307</v>
      </c>
      <c r="J33" s="242">
        <v>69.28406</v>
      </c>
      <c r="K33" s="242">
        <v>51.63586</v>
      </c>
      <c r="L33" s="242">
        <v>57.15314</v>
      </c>
    </row>
    <row r="34" spans="1:12" ht="16.5" customHeight="1">
      <c r="A34" s="241">
        <v>22324</v>
      </c>
      <c r="B34" s="242">
        <v>408.75</v>
      </c>
      <c r="C34" s="242">
        <v>2.44</v>
      </c>
      <c r="D34" s="111">
        <f t="shared" si="3"/>
        <v>0.2425248</v>
      </c>
      <c r="E34" s="111">
        <f t="shared" si="0"/>
        <v>39.189130000000006</v>
      </c>
      <c r="F34" s="111">
        <f t="shared" si="5"/>
        <v>9.504335915424003</v>
      </c>
      <c r="G34" s="114" t="s">
        <v>155</v>
      </c>
      <c r="H34" s="113">
        <f t="shared" si="6"/>
        <v>27</v>
      </c>
      <c r="I34" s="241">
        <v>22324</v>
      </c>
      <c r="J34" s="242">
        <v>31.89487</v>
      </c>
      <c r="K34" s="242">
        <v>39.03531</v>
      </c>
      <c r="L34" s="242">
        <v>46.63721</v>
      </c>
    </row>
    <row r="35" spans="1:12" ht="16.5" customHeight="1">
      <c r="A35" s="241">
        <v>22331</v>
      </c>
      <c r="B35" s="242">
        <v>408.72</v>
      </c>
      <c r="C35" s="242">
        <v>2.286</v>
      </c>
      <c r="D35" s="111">
        <f t="shared" si="3"/>
        <v>0.2024352</v>
      </c>
      <c r="E35" s="111">
        <f t="shared" si="0"/>
        <v>39.027860000000004</v>
      </c>
      <c r="F35" s="111">
        <f t="shared" si="5"/>
        <v>7.900612644672001</v>
      </c>
      <c r="G35" s="114" t="s">
        <v>156</v>
      </c>
      <c r="H35" s="113">
        <f t="shared" si="6"/>
        <v>28</v>
      </c>
      <c r="I35" s="241">
        <v>22331</v>
      </c>
      <c r="J35" s="242">
        <v>45.89909</v>
      </c>
      <c r="K35" s="242">
        <v>35.23499</v>
      </c>
      <c r="L35" s="242">
        <v>35.9495</v>
      </c>
    </row>
    <row r="36" spans="1:12" ht="16.5" customHeight="1">
      <c r="A36" s="241">
        <v>22340</v>
      </c>
      <c r="B36" s="242">
        <v>408.7</v>
      </c>
      <c r="C36" s="242">
        <v>2.13</v>
      </c>
      <c r="D36" s="111">
        <f t="shared" si="3"/>
        <v>0.19880640000000002</v>
      </c>
      <c r="E36" s="111">
        <f t="shared" si="0"/>
        <v>41.28558666666667</v>
      </c>
      <c r="F36" s="111">
        <f t="shared" si="5"/>
        <v>8.207838857088001</v>
      </c>
      <c r="G36" s="114" t="s">
        <v>157</v>
      </c>
      <c r="H36" s="113">
        <f t="shared" si="6"/>
        <v>29</v>
      </c>
      <c r="I36" s="241">
        <v>22340</v>
      </c>
      <c r="J36" s="242">
        <v>43.7171</v>
      </c>
      <c r="K36" s="242">
        <v>40.64248</v>
      </c>
      <c r="L36" s="242">
        <v>39.49718</v>
      </c>
    </row>
    <row r="37" spans="1:12" ht="16.5" customHeight="1">
      <c r="A37" s="241">
        <v>22360</v>
      </c>
      <c r="B37" s="242">
        <v>408.69</v>
      </c>
      <c r="C37" s="242">
        <v>0.173</v>
      </c>
      <c r="D37" s="111">
        <f>C34*0.0864</f>
        <v>0.210816</v>
      </c>
      <c r="E37" s="111">
        <f t="shared" si="0"/>
        <v>45.50128666666666</v>
      </c>
      <c r="F37" s="111">
        <f>E37*D37</f>
        <v>9.592399249919998</v>
      </c>
      <c r="G37" s="114" t="s">
        <v>205</v>
      </c>
      <c r="H37" s="113">
        <f t="shared" si="6"/>
        <v>30</v>
      </c>
      <c r="I37" s="241">
        <v>22360</v>
      </c>
      <c r="J37" s="242">
        <v>49.45307</v>
      </c>
      <c r="K37" s="242">
        <v>42.93013</v>
      </c>
      <c r="L37" s="242">
        <v>44.12066</v>
      </c>
    </row>
    <row r="38" spans="1:12" ht="16.5" customHeight="1">
      <c r="A38" s="241">
        <v>22367</v>
      </c>
      <c r="B38" s="242">
        <v>408.7</v>
      </c>
      <c r="C38" s="242">
        <v>0.16</v>
      </c>
      <c r="D38" s="111">
        <f>C35*0.0864</f>
        <v>0.1975104</v>
      </c>
      <c r="E38" s="111">
        <f t="shared" si="0"/>
        <v>49.94914666666667</v>
      </c>
      <c r="F38" s="111">
        <f>E38*D38</f>
        <v>9.865475937792</v>
      </c>
      <c r="G38" s="114" t="s">
        <v>206</v>
      </c>
      <c r="H38" s="113">
        <f t="shared" si="6"/>
        <v>31</v>
      </c>
      <c r="I38" s="241">
        <v>22367</v>
      </c>
      <c r="J38" s="242">
        <v>45.10644</v>
      </c>
      <c r="K38" s="242">
        <v>67.09533</v>
      </c>
      <c r="L38" s="242">
        <v>37.64567</v>
      </c>
    </row>
    <row r="39" spans="1:12" ht="16.5" customHeight="1">
      <c r="A39" s="190"/>
      <c r="B39" s="191"/>
      <c r="C39" s="191"/>
      <c r="D39" s="187"/>
      <c r="E39" s="187"/>
      <c r="F39" s="187"/>
      <c r="G39" s="188"/>
      <c r="H39" s="254"/>
      <c r="I39" s="255"/>
      <c r="J39" s="256"/>
      <c r="K39" s="256"/>
      <c r="L39" s="256"/>
    </row>
    <row r="40" spans="1:12" ht="16.5" customHeight="1">
      <c r="A40" s="186"/>
      <c r="B40" s="186"/>
      <c r="C40" s="186"/>
      <c r="D40" s="187"/>
      <c r="E40" s="187"/>
      <c r="F40" s="187"/>
      <c r="G40" s="188"/>
      <c r="H40" s="189"/>
      <c r="I40" s="190"/>
      <c r="J40" s="191"/>
      <c r="K40" s="191"/>
      <c r="L40" s="191"/>
    </row>
    <row r="41" spans="1:12" ht="16.5" customHeight="1">
      <c r="A41" s="186"/>
      <c r="B41" s="186"/>
      <c r="C41" s="186"/>
      <c r="D41" s="187"/>
      <c r="E41" s="187"/>
      <c r="F41" s="187"/>
      <c r="G41" s="188"/>
      <c r="H41" s="189"/>
      <c r="I41" s="190"/>
      <c r="J41" s="191"/>
      <c r="K41" s="191"/>
      <c r="L41" s="191"/>
    </row>
    <row r="42" spans="1:12" ht="16.5" customHeight="1">
      <c r="A42" s="186"/>
      <c r="B42" s="186"/>
      <c r="C42" s="186"/>
      <c r="D42" s="187"/>
      <c r="E42" s="187"/>
      <c r="F42" s="187"/>
      <c r="G42" s="188"/>
      <c r="H42" s="189"/>
      <c r="I42" s="190"/>
      <c r="J42" s="192"/>
      <c r="K42" s="192"/>
      <c r="L42" s="192"/>
    </row>
    <row r="43" spans="1:12" ht="16.5" customHeight="1">
      <c r="A43" s="190"/>
      <c r="B43" s="191"/>
      <c r="C43" s="191"/>
      <c r="D43" s="187"/>
      <c r="E43" s="187"/>
      <c r="F43" s="187"/>
      <c r="G43" s="188"/>
      <c r="H43" s="189"/>
      <c r="I43" s="190"/>
      <c r="J43" s="192"/>
      <c r="K43" s="192"/>
      <c r="L43" s="192"/>
    </row>
    <row r="44" ht="26.25">
      <c r="H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30" sqref="M30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76</v>
      </c>
      <c r="E17" s="44">
        <v>31</v>
      </c>
      <c r="F17" s="45" t="s">
        <v>77</v>
      </c>
    </row>
    <row r="34" spans="4:6" ht="23.25">
      <c r="D34" s="43" t="s">
        <v>78</v>
      </c>
      <c r="E34" s="44">
        <v>505</v>
      </c>
      <c r="F34" s="45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S19" sqref="S19"/>
    </sheetView>
  </sheetViews>
  <sheetFormatPr defaultColWidth="11.421875" defaultRowHeight="23.25"/>
  <cols>
    <col min="1" max="1" width="9.28125" style="58" customWidth="1"/>
    <col min="2" max="2" width="2.7109375" style="59" bestFit="1" customWidth="1"/>
    <col min="3" max="4" width="7.421875" style="60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241153</v>
      </c>
      <c r="B1" s="47">
        <v>37712</v>
      </c>
      <c r="C1"/>
      <c r="D1" s="48">
        <v>408.62</v>
      </c>
      <c r="F1" s="90">
        <v>408.3</v>
      </c>
      <c r="Q1" s="91"/>
    </row>
    <row r="2" spans="1:17" ht="22.5" customHeight="1">
      <c r="A2" s="46">
        <v>241154</v>
      </c>
      <c r="B2" s="47">
        <v>37713</v>
      </c>
      <c r="C2"/>
      <c r="D2" s="48">
        <v>408.62</v>
      </c>
      <c r="Q2" s="91"/>
    </row>
    <row r="3" spans="1:17" ht="22.5" customHeight="1">
      <c r="A3" s="46">
        <v>241155</v>
      </c>
      <c r="B3" s="47">
        <v>37714</v>
      </c>
      <c r="C3"/>
      <c r="D3" s="48">
        <v>408.62</v>
      </c>
      <c r="E3" s="67"/>
      <c r="Q3" s="91"/>
    </row>
    <row r="4" spans="1:17" ht="22.5" customHeight="1">
      <c r="A4" s="46">
        <v>241156</v>
      </c>
      <c r="B4" s="47">
        <v>37715</v>
      </c>
      <c r="C4"/>
      <c r="D4" s="48">
        <v>408.62</v>
      </c>
      <c r="Q4" s="91"/>
    </row>
    <row r="5" spans="1:17" ht="22.5" customHeight="1">
      <c r="A5" s="46">
        <v>241157</v>
      </c>
      <c r="B5" s="47">
        <v>37716</v>
      </c>
      <c r="C5"/>
      <c r="D5" s="48">
        <v>408.62</v>
      </c>
      <c r="Q5" s="91"/>
    </row>
    <row r="6" spans="1:17" ht="22.5" customHeight="1">
      <c r="A6" s="46">
        <v>241158</v>
      </c>
      <c r="B6" s="47">
        <v>37717</v>
      </c>
      <c r="C6"/>
      <c r="D6" s="48">
        <v>408.62</v>
      </c>
      <c r="Q6" s="91"/>
    </row>
    <row r="7" spans="1:17" ht="22.5" customHeight="1">
      <c r="A7" s="46">
        <v>241159</v>
      </c>
      <c r="B7" s="47">
        <v>37718</v>
      </c>
      <c r="C7"/>
      <c r="D7" s="48">
        <v>408.62</v>
      </c>
      <c r="Q7" s="91"/>
    </row>
    <row r="8" spans="1:17" ht="22.5" customHeight="1">
      <c r="A8" s="46">
        <v>241160</v>
      </c>
      <c r="B8" s="47">
        <v>37719</v>
      </c>
      <c r="C8"/>
      <c r="D8" s="48">
        <v>408.62</v>
      </c>
      <c r="Q8" s="91"/>
    </row>
    <row r="9" spans="1:17" ht="22.5" customHeight="1">
      <c r="A9" s="46">
        <v>241161</v>
      </c>
      <c r="B9" s="47">
        <v>37720</v>
      </c>
      <c r="C9"/>
      <c r="D9" s="48">
        <v>408.62</v>
      </c>
      <c r="Q9" s="91"/>
    </row>
    <row r="10" spans="1:17" ht="22.5" customHeight="1">
      <c r="A10" s="46">
        <v>241162</v>
      </c>
      <c r="B10" s="47">
        <v>37721</v>
      </c>
      <c r="C10"/>
      <c r="D10" s="48">
        <v>408.62</v>
      </c>
      <c r="Q10" s="91"/>
    </row>
    <row r="11" spans="1:17" ht="22.5" customHeight="1">
      <c r="A11" s="46">
        <v>241163</v>
      </c>
      <c r="B11" s="47">
        <v>37722</v>
      </c>
      <c r="C11"/>
      <c r="D11" s="48">
        <v>408.62</v>
      </c>
      <c r="E11" s="51"/>
      <c r="Q11" s="91"/>
    </row>
    <row r="12" spans="1:17" ht="22.5" customHeight="1">
      <c r="A12" s="46">
        <v>241164</v>
      </c>
      <c r="B12" s="47">
        <v>37723</v>
      </c>
      <c r="C12"/>
      <c r="D12" s="48">
        <v>408.62</v>
      </c>
      <c r="Q12" s="91"/>
    </row>
    <row r="13" spans="1:17" ht="22.5" customHeight="1">
      <c r="A13" s="46">
        <v>241165</v>
      </c>
      <c r="B13" s="47">
        <v>37724</v>
      </c>
      <c r="C13"/>
      <c r="D13" s="48">
        <v>408.62</v>
      </c>
      <c r="Q13" s="91"/>
    </row>
    <row r="14" spans="1:17" ht="22.5" customHeight="1">
      <c r="A14" s="46">
        <v>241166</v>
      </c>
      <c r="B14" s="47">
        <v>37725</v>
      </c>
      <c r="C14"/>
      <c r="D14" s="48">
        <v>408.62</v>
      </c>
      <c r="Q14" s="91"/>
    </row>
    <row r="15" spans="1:17" ht="22.5" customHeight="1">
      <c r="A15" s="46">
        <v>241167</v>
      </c>
      <c r="B15" s="47">
        <v>37726</v>
      </c>
      <c r="C15"/>
      <c r="D15" s="48">
        <v>408.62</v>
      </c>
      <c r="Q15" s="91"/>
    </row>
    <row r="16" spans="1:17" ht="22.5" customHeight="1">
      <c r="A16" s="46">
        <v>241168</v>
      </c>
      <c r="B16" s="47">
        <v>37727</v>
      </c>
      <c r="C16"/>
      <c r="D16" s="48">
        <v>408.62</v>
      </c>
      <c r="Q16" s="91"/>
    </row>
    <row r="17" spans="1:17" ht="22.5" customHeight="1">
      <c r="A17" s="46">
        <v>241169</v>
      </c>
      <c r="B17" s="47">
        <v>37728</v>
      </c>
      <c r="C17"/>
      <c r="D17" s="48">
        <v>408.62</v>
      </c>
      <c r="J17" s="52" t="s">
        <v>76</v>
      </c>
      <c r="K17" s="53">
        <v>31</v>
      </c>
      <c r="L17" s="54" t="s">
        <v>77</v>
      </c>
      <c r="Q17" s="91"/>
    </row>
    <row r="18" spans="1:17" ht="22.5" customHeight="1">
      <c r="A18" s="46">
        <v>241170</v>
      </c>
      <c r="B18" s="47">
        <v>37729</v>
      </c>
      <c r="C18"/>
      <c r="D18" s="48">
        <v>408.62</v>
      </c>
      <c r="Q18" s="91"/>
    </row>
    <row r="19" spans="1:17" ht="22.5" customHeight="1">
      <c r="A19" s="46">
        <v>241171</v>
      </c>
      <c r="B19" s="47">
        <v>37730</v>
      </c>
      <c r="C19"/>
      <c r="D19" s="48">
        <v>408.62</v>
      </c>
      <c r="Q19" s="91"/>
    </row>
    <row r="20" spans="1:17" ht="22.5" customHeight="1">
      <c r="A20" s="46">
        <v>241172</v>
      </c>
      <c r="B20" s="47">
        <v>37731</v>
      </c>
      <c r="C20"/>
      <c r="D20" s="48">
        <v>408.62</v>
      </c>
      <c r="Q20" s="91"/>
    </row>
    <row r="21" spans="1:17" ht="22.5" customHeight="1">
      <c r="A21" s="46">
        <v>241173</v>
      </c>
      <c r="B21" s="47">
        <v>37732</v>
      </c>
      <c r="C21"/>
      <c r="D21" s="48">
        <v>408.62</v>
      </c>
      <c r="Q21" s="91"/>
    </row>
    <row r="22" spans="1:17" ht="22.5" customHeight="1">
      <c r="A22" s="46">
        <v>241174</v>
      </c>
      <c r="B22" s="47">
        <v>37733</v>
      </c>
      <c r="C22"/>
      <c r="D22" s="48">
        <v>408.62</v>
      </c>
      <c r="Q22" s="91"/>
    </row>
    <row r="23" spans="1:17" ht="22.5" customHeight="1">
      <c r="A23" s="46">
        <v>241175</v>
      </c>
      <c r="B23" s="47">
        <v>37734</v>
      </c>
      <c r="C23"/>
      <c r="D23" s="48">
        <v>408.62</v>
      </c>
      <c r="Q23" s="91"/>
    </row>
    <row r="24" spans="1:17" ht="22.5" customHeight="1">
      <c r="A24" s="46">
        <v>241176</v>
      </c>
      <c r="B24" s="47">
        <v>37735</v>
      </c>
      <c r="C24"/>
      <c r="D24" s="48">
        <v>408.62</v>
      </c>
      <c r="Q24" s="91"/>
    </row>
    <row r="25" spans="1:17" ht="22.5" customHeight="1">
      <c r="A25" s="46">
        <v>241177</v>
      </c>
      <c r="B25" s="47">
        <v>37736</v>
      </c>
      <c r="C25"/>
      <c r="D25" s="48">
        <v>408.62</v>
      </c>
      <c r="Q25" s="91"/>
    </row>
    <row r="26" spans="1:17" ht="22.5" customHeight="1">
      <c r="A26" s="46">
        <v>241178</v>
      </c>
      <c r="B26" s="47">
        <v>37737</v>
      </c>
      <c r="C26"/>
      <c r="D26" s="48">
        <v>408.62</v>
      </c>
      <c r="E26" s="55"/>
      <c r="Q26" s="91"/>
    </row>
    <row r="27" spans="1:19" ht="22.5" customHeight="1">
      <c r="A27" s="46">
        <v>241179</v>
      </c>
      <c r="B27" s="47">
        <v>37738</v>
      </c>
      <c r="C27"/>
      <c r="D27" s="48">
        <v>408.62</v>
      </c>
      <c r="G27" s="56"/>
      <c r="L27" s="56"/>
      <c r="M27" s="56"/>
      <c r="N27" s="56"/>
      <c r="O27" s="56"/>
      <c r="P27" s="56"/>
      <c r="Q27" s="91"/>
      <c r="R27" s="56"/>
      <c r="S27" s="56"/>
    </row>
    <row r="28" spans="1:19" s="56" customFormat="1" ht="22.5" customHeight="1">
      <c r="A28" s="46">
        <v>241180</v>
      </c>
      <c r="B28" s="47">
        <v>37739</v>
      </c>
      <c r="C28"/>
      <c r="D28" s="48">
        <v>408.62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1"/>
      <c r="R28" s="50"/>
      <c r="S28" s="50"/>
    </row>
    <row r="29" spans="1:17" ht="22.5" customHeight="1">
      <c r="A29" s="46">
        <v>241181</v>
      </c>
      <c r="B29" s="47">
        <v>37740</v>
      </c>
      <c r="C29"/>
      <c r="D29" s="48">
        <v>408.62</v>
      </c>
      <c r="Q29" s="91"/>
    </row>
    <row r="30" spans="1:17" ht="22.5" customHeight="1">
      <c r="A30" s="46">
        <v>241182</v>
      </c>
      <c r="B30" s="47">
        <v>37741</v>
      </c>
      <c r="C30"/>
      <c r="D30" s="48">
        <v>408.62</v>
      </c>
      <c r="Q30" s="91"/>
    </row>
    <row r="31" spans="1:17" ht="22.5" customHeight="1">
      <c r="A31" s="46">
        <v>241183</v>
      </c>
      <c r="B31" s="47">
        <v>37742</v>
      </c>
      <c r="C31"/>
      <c r="D31" s="48">
        <v>408.62</v>
      </c>
      <c r="Q31" s="91"/>
    </row>
    <row r="32" spans="1:17" ht="22.5" customHeight="1">
      <c r="A32" s="46">
        <v>241184</v>
      </c>
      <c r="B32" s="47">
        <v>37743</v>
      </c>
      <c r="C32"/>
      <c r="D32" s="48">
        <v>408.62</v>
      </c>
      <c r="Q32" s="91"/>
    </row>
    <row r="33" spans="1:17" ht="22.5" customHeight="1">
      <c r="A33" s="46">
        <v>241185</v>
      </c>
      <c r="B33" s="47">
        <v>37744</v>
      </c>
      <c r="C33"/>
      <c r="D33" s="48">
        <v>408.62</v>
      </c>
      <c r="Q33" s="91"/>
    </row>
    <row r="34" spans="1:17" ht="21" customHeight="1">
      <c r="A34" s="46">
        <v>241186</v>
      </c>
      <c r="B34" s="47">
        <v>37745</v>
      </c>
      <c r="C34"/>
      <c r="D34" s="48">
        <v>408.62</v>
      </c>
      <c r="J34" s="43" t="s">
        <v>79</v>
      </c>
      <c r="K34" s="53">
        <f>+COUNT(DATA!C103:C130)</f>
        <v>28</v>
      </c>
      <c r="L34" s="45" t="s">
        <v>77</v>
      </c>
      <c r="Q34" s="91"/>
    </row>
    <row r="35" spans="1:17" ht="21" customHeight="1">
      <c r="A35" s="46">
        <v>241187</v>
      </c>
      <c r="B35" s="47">
        <v>37746</v>
      </c>
      <c r="C35"/>
      <c r="D35" s="48">
        <v>408.62</v>
      </c>
      <c r="Q35" s="90"/>
    </row>
    <row r="36" spans="1:17" ht="21" customHeight="1">
      <c r="A36" s="46">
        <v>241188</v>
      </c>
      <c r="B36" s="47">
        <v>37747</v>
      </c>
      <c r="C36"/>
      <c r="D36" s="48">
        <v>408.62</v>
      </c>
      <c r="J36" s="52" t="s">
        <v>76</v>
      </c>
      <c r="K36" s="53">
        <v>31</v>
      </c>
      <c r="L36" s="54" t="s">
        <v>77</v>
      </c>
      <c r="Q36" s="90"/>
    </row>
    <row r="37" spans="1:17" ht="21" customHeight="1">
      <c r="A37" s="46">
        <v>241189</v>
      </c>
      <c r="B37" s="47">
        <v>37748</v>
      </c>
      <c r="C37"/>
      <c r="D37" s="48">
        <v>408.62</v>
      </c>
      <c r="Q37" s="90"/>
    </row>
    <row r="38" spans="1:17" ht="21" customHeight="1">
      <c r="A38" s="46">
        <v>241190</v>
      </c>
      <c r="B38" s="47">
        <v>37749</v>
      </c>
      <c r="C38"/>
      <c r="D38" s="48">
        <v>408.62</v>
      </c>
      <c r="Q38" s="90"/>
    </row>
    <row r="39" spans="1:17" ht="23.25">
      <c r="A39" s="46">
        <v>241191</v>
      </c>
      <c r="B39" s="47">
        <v>37750</v>
      </c>
      <c r="C39"/>
      <c r="D39" s="48">
        <v>408.62</v>
      </c>
      <c r="Q39" s="90"/>
    </row>
    <row r="40" spans="1:4" ht="23.25">
      <c r="A40" s="46">
        <v>241192</v>
      </c>
      <c r="B40" s="47">
        <v>37751</v>
      </c>
      <c r="C40"/>
      <c r="D40" s="48">
        <v>408.62</v>
      </c>
    </row>
    <row r="41" spans="1:4" ht="23.25">
      <c r="A41" s="46">
        <v>241193</v>
      </c>
      <c r="B41" s="47">
        <v>37752</v>
      </c>
      <c r="C41"/>
      <c r="D41" s="48">
        <v>408.62</v>
      </c>
    </row>
    <row r="42" spans="1:4" ht="23.25">
      <c r="A42" s="46">
        <v>241194</v>
      </c>
      <c r="B42" s="47">
        <v>37753</v>
      </c>
      <c r="C42"/>
      <c r="D42" s="48">
        <v>408.62</v>
      </c>
    </row>
    <row r="43" spans="1:5" ht="24">
      <c r="A43" s="46">
        <v>241195</v>
      </c>
      <c r="B43" s="47">
        <v>37754</v>
      </c>
      <c r="C43"/>
      <c r="D43" s="48">
        <v>408.62</v>
      </c>
      <c r="E43" s="67"/>
    </row>
    <row r="44" spans="1:4" ht="23.25">
      <c r="A44" s="46">
        <v>241196</v>
      </c>
      <c r="B44" s="47">
        <v>37755</v>
      </c>
      <c r="C44"/>
      <c r="D44" s="48">
        <v>408.62</v>
      </c>
    </row>
    <row r="45" spans="1:4" ht="23.25">
      <c r="A45" s="46">
        <v>241197</v>
      </c>
      <c r="B45" s="47">
        <v>37756</v>
      </c>
      <c r="C45"/>
      <c r="D45" s="48">
        <v>408.62</v>
      </c>
    </row>
    <row r="46" spans="1:4" ht="23.25">
      <c r="A46" s="46">
        <v>241198</v>
      </c>
      <c r="B46" s="47">
        <v>37757</v>
      </c>
      <c r="C46"/>
      <c r="D46" s="48">
        <v>408.74</v>
      </c>
    </row>
    <row r="47" spans="1:4" ht="23.25">
      <c r="A47" s="46">
        <v>241199</v>
      </c>
      <c r="B47" s="47">
        <v>37758</v>
      </c>
      <c r="C47"/>
      <c r="D47" s="48">
        <v>409.40000000000003</v>
      </c>
    </row>
    <row r="48" spans="1:5" ht="23.25">
      <c r="A48" s="46">
        <v>241200</v>
      </c>
      <c r="B48" s="47">
        <v>37759</v>
      </c>
      <c r="C48"/>
      <c r="D48" s="48">
        <v>409.23</v>
      </c>
      <c r="E48" s="51"/>
    </row>
    <row r="49" spans="1:5" ht="23.25">
      <c r="A49" s="46">
        <v>241201</v>
      </c>
      <c r="B49" s="47">
        <v>37760</v>
      </c>
      <c r="C49"/>
      <c r="D49" s="48">
        <v>409.07</v>
      </c>
      <c r="E49" s="55"/>
    </row>
    <row r="50" spans="1:4" ht="23.25">
      <c r="A50" s="46">
        <v>241202</v>
      </c>
      <c r="B50" s="47">
        <v>37761</v>
      </c>
      <c r="C50"/>
      <c r="D50" s="48">
        <v>409.04</v>
      </c>
    </row>
    <row r="51" spans="1:4" ht="23.25">
      <c r="A51" s="46">
        <v>241203</v>
      </c>
      <c r="B51" s="47">
        <v>37762</v>
      </c>
      <c r="C51"/>
      <c r="D51" s="48">
        <v>409.04</v>
      </c>
    </row>
    <row r="52" spans="1:4" ht="23.25">
      <c r="A52" s="46">
        <v>241204</v>
      </c>
      <c r="B52" s="47">
        <v>37763</v>
      </c>
      <c r="C52"/>
      <c r="D52" s="48">
        <v>409</v>
      </c>
    </row>
    <row r="53" spans="1:5" ht="23.25">
      <c r="A53" s="46">
        <v>241205</v>
      </c>
      <c r="B53" s="47">
        <v>37764</v>
      </c>
      <c r="C53"/>
      <c r="D53" s="48">
        <v>408.96000000000004</v>
      </c>
      <c r="E53" s="49">
        <v>408.94</v>
      </c>
    </row>
    <row r="54" spans="1:4" ht="23.25">
      <c r="A54" s="46">
        <v>241206</v>
      </c>
      <c r="B54" s="47">
        <v>37765</v>
      </c>
      <c r="C54"/>
      <c r="D54" s="48">
        <v>408.94</v>
      </c>
    </row>
    <row r="55" spans="1:4" ht="23.25">
      <c r="A55" s="46">
        <v>241207</v>
      </c>
      <c r="B55" s="47">
        <v>37766</v>
      </c>
      <c r="C55"/>
      <c r="D55" s="48">
        <v>408.90000000000003</v>
      </c>
    </row>
    <row r="56" spans="1:4" ht="23.25">
      <c r="A56" s="46">
        <v>241208</v>
      </c>
      <c r="B56" s="47">
        <v>37767</v>
      </c>
      <c r="C56"/>
      <c r="D56" s="48">
        <v>409.12</v>
      </c>
    </row>
    <row r="57" spans="1:4" ht="23.25">
      <c r="A57" s="46">
        <v>241209</v>
      </c>
      <c r="B57" s="47">
        <v>37768</v>
      </c>
      <c r="C57"/>
      <c r="D57" s="48">
        <v>409.11</v>
      </c>
    </row>
    <row r="58" spans="1:5" ht="23.25">
      <c r="A58" s="46">
        <v>241210</v>
      </c>
      <c r="B58" s="47">
        <v>37769</v>
      </c>
      <c r="C58"/>
      <c r="D58" s="48">
        <v>409.01</v>
      </c>
      <c r="E58" s="55"/>
    </row>
    <row r="59" spans="1:4" ht="23.25">
      <c r="A59" s="46">
        <v>241211</v>
      </c>
      <c r="B59" s="47">
        <v>37770</v>
      </c>
      <c r="C59"/>
      <c r="D59" s="48">
        <v>408.96000000000004</v>
      </c>
    </row>
    <row r="60" spans="1:4" ht="23.25">
      <c r="A60" s="46">
        <v>241212</v>
      </c>
      <c r="B60" s="47">
        <v>37771</v>
      </c>
      <c r="C60"/>
      <c r="D60" s="48">
        <v>408.92</v>
      </c>
    </row>
    <row r="61" spans="1:5" ht="23.25">
      <c r="A61" s="46">
        <v>241213</v>
      </c>
      <c r="B61" s="47">
        <v>37772</v>
      </c>
      <c r="C61"/>
      <c r="D61" s="48">
        <v>408.90000000000003</v>
      </c>
      <c r="E61" s="49">
        <v>408.9</v>
      </c>
    </row>
    <row r="62" spans="1:4" ht="23.25">
      <c r="A62" s="46">
        <v>241214</v>
      </c>
      <c r="B62" s="47">
        <v>37773</v>
      </c>
      <c r="C62"/>
      <c r="D62" s="48">
        <v>408.90000000000003</v>
      </c>
    </row>
    <row r="63" spans="1:4" ht="23.25">
      <c r="A63" s="46">
        <v>241215</v>
      </c>
      <c r="B63" s="47">
        <v>37774</v>
      </c>
      <c r="C63"/>
      <c r="D63" s="48">
        <v>408.86</v>
      </c>
    </row>
    <row r="64" spans="1:4" ht="23.25">
      <c r="A64" s="46">
        <v>241216</v>
      </c>
      <c r="B64" s="47">
        <v>37775</v>
      </c>
      <c r="C64"/>
      <c r="D64" s="48">
        <v>408.84000000000003</v>
      </c>
    </row>
    <row r="65" spans="1:4" ht="23.25">
      <c r="A65" s="46">
        <v>241217</v>
      </c>
      <c r="B65" s="47">
        <v>37776</v>
      </c>
      <c r="C65"/>
      <c r="D65" s="48">
        <v>408.85</v>
      </c>
    </row>
    <row r="66" spans="1:5" ht="23.25">
      <c r="A66" s="46">
        <v>241218</v>
      </c>
      <c r="B66" s="47">
        <v>37777</v>
      </c>
      <c r="C66"/>
      <c r="D66" s="48">
        <v>408.86</v>
      </c>
      <c r="E66" s="49">
        <v>408.86</v>
      </c>
    </row>
    <row r="67" spans="1:4" ht="23.25">
      <c r="A67" s="46">
        <v>241219</v>
      </c>
      <c r="B67" s="47">
        <v>37778</v>
      </c>
      <c r="C67"/>
      <c r="D67" s="48">
        <v>408.85</v>
      </c>
    </row>
    <row r="68" spans="1:4" ht="23.25">
      <c r="A68" s="46">
        <v>241220</v>
      </c>
      <c r="B68" s="47">
        <v>37779</v>
      </c>
      <c r="C68"/>
      <c r="D68" s="48">
        <v>408.84000000000003</v>
      </c>
    </row>
    <row r="69" spans="1:4" ht="23.25">
      <c r="A69" s="46">
        <v>241221</v>
      </c>
      <c r="B69" s="47">
        <v>37780</v>
      </c>
      <c r="C69"/>
      <c r="D69" s="48">
        <v>408.90000000000003</v>
      </c>
    </row>
    <row r="70" spans="1:4" ht="23.25">
      <c r="A70" s="46">
        <v>241222</v>
      </c>
      <c r="B70" s="47">
        <v>37781</v>
      </c>
      <c r="C70"/>
      <c r="D70" s="48">
        <v>409.03000000000003</v>
      </c>
    </row>
    <row r="71" spans="1:4" ht="23.25">
      <c r="A71" s="46">
        <v>241223</v>
      </c>
      <c r="B71" s="47">
        <v>37782</v>
      </c>
      <c r="C71"/>
      <c r="D71" s="48">
        <v>408.98</v>
      </c>
    </row>
    <row r="72" spans="1:4" ht="23.25">
      <c r="A72" s="46">
        <v>241224</v>
      </c>
      <c r="B72" s="47">
        <v>37783</v>
      </c>
      <c r="C72"/>
      <c r="D72" s="48">
        <v>408.85</v>
      </c>
    </row>
    <row r="73" spans="1:5" ht="23.25">
      <c r="A73" s="46">
        <v>241225</v>
      </c>
      <c r="B73" s="47">
        <v>37784</v>
      </c>
      <c r="C73"/>
      <c r="D73" s="48">
        <v>408.84000000000003</v>
      </c>
      <c r="E73" s="49">
        <v>408.84</v>
      </c>
    </row>
    <row r="74" spans="1:4" ht="23.25">
      <c r="A74" s="46">
        <v>241226</v>
      </c>
      <c r="B74" s="47">
        <v>37785</v>
      </c>
      <c r="C74"/>
      <c r="D74" s="48">
        <v>408.84000000000003</v>
      </c>
    </row>
    <row r="75" spans="1:4" ht="23.25">
      <c r="A75" s="46">
        <v>241227</v>
      </c>
      <c r="B75" s="47">
        <v>37786</v>
      </c>
      <c r="C75"/>
      <c r="D75" s="48">
        <v>408.84000000000003</v>
      </c>
    </row>
    <row r="76" spans="1:4" ht="23.25">
      <c r="A76" s="46">
        <v>241228</v>
      </c>
      <c r="B76" s="47">
        <v>37787</v>
      </c>
      <c r="C76"/>
      <c r="D76" s="48">
        <v>408.82</v>
      </c>
    </row>
    <row r="77" spans="1:4" ht="23.25">
      <c r="A77" s="46">
        <v>241229</v>
      </c>
      <c r="B77" s="47">
        <v>37788</v>
      </c>
      <c r="C77"/>
      <c r="D77" s="48">
        <v>408.8</v>
      </c>
    </row>
    <row r="78" spans="1:5" ht="24">
      <c r="A78" s="46">
        <v>241230</v>
      </c>
      <c r="B78" s="47">
        <v>37789</v>
      </c>
      <c r="C78"/>
      <c r="D78" s="48">
        <v>408.82</v>
      </c>
      <c r="E78" s="1"/>
    </row>
    <row r="79" spans="1:4" ht="23.25">
      <c r="A79" s="46">
        <v>241231</v>
      </c>
      <c r="B79" s="47">
        <v>37790</v>
      </c>
      <c r="C79"/>
      <c r="D79" s="48">
        <v>408.91</v>
      </c>
    </row>
    <row r="80" spans="1:4" ht="23.25">
      <c r="A80" s="46">
        <v>241232</v>
      </c>
      <c r="B80" s="47">
        <v>37791</v>
      </c>
      <c r="C80"/>
      <c r="D80" s="48">
        <v>409.13</v>
      </c>
    </row>
    <row r="81" spans="1:4" ht="23.25">
      <c r="A81" s="46">
        <v>241233</v>
      </c>
      <c r="B81" s="47">
        <v>37792</v>
      </c>
      <c r="C81"/>
      <c r="D81" s="48">
        <v>409.05</v>
      </c>
    </row>
    <row r="82" spans="1:5" ht="23.25">
      <c r="A82" s="46">
        <v>241234</v>
      </c>
      <c r="B82" s="47">
        <v>37793</v>
      </c>
      <c r="C82"/>
      <c r="D82" s="48">
        <v>408.86</v>
      </c>
      <c r="E82" s="49">
        <v>408.82</v>
      </c>
    </row>
    <row r="83" spans="1:4" ht="23.25">
      <c r="A83" s="46">
        <v>241235</v>
      </c>
      <c r="B83" s="47">
        <v>37794</v>
      </c>
      <c r="C83"/>
      <c r="D83" s="48">
        <v>408.89</v>
      </c>
    </row>
    <row r="84" spans="1:4" ht="23.25">
      <c r="A84" s="46">
        <v>241236</v>
      </c>
      <c r="B84" s="47">
        <v>37795</v>
      </c>
      <c r="C84"/>
      <c r="D84" s="48">
        <v>408.90000000000003</v>
      </c>
    </row>
    <row r="85" spans="1:4" ht="23.25">
      <c r="A85" s="46">
        <v>241237</v>
      </c>
      <c r="B85" s="47">
        <v>37796</v>
      </c>
      <c r="C85"/>
      <c r="D85" s="48">
        <v>408.87</v>
      </c>
    </row>
    <row r="86" spans="1:4" ht="23.25">
      <c r="A86" s="46">
        <v>241238</v>
      </c>
      <c r="B86" s="47">
        <v>37797</v>
      </c>
      <c r="C86"/>
      <c r="D86" s="48">
        <v>408.90000000000003</v>
      </c>
    </row>
    <row r="87" spans="1:4" ht="23.25">
      <c r="A87" s="46">
        <v>241239</v>
      </c>
      <c r="B87" s="47">
        <v>37798</v>
      </c>
      <c r="C87"/>
      <c r="D87" s="48">
        <v>408.90000000000003</v>
      </c>
    </row>
    <row r="88" spans="1:4" ht="23.25">
      <c r="A88" s="46">
        <v>241240</v>
      </c>
      <c r="B88" s="47">
        <v>37799</v>
      </c>
      <c r="C88"/>
      <c r="D88" s="48">
        <v>408.87</v>
      </c>
    </row>
    <row r="89" spans="1:4" ht="23.25">
      <c r="A89" s="46">
        <v>241241</v>
      </c>
      <c r="B89" s="47">
        <v>37800</v>
      </c>
      <c r="C89"/>
      <c r="D89" s="48">
        <v>408.85</v>
      </c>
    </row>
    <row r="90" spans="1:4" ht="23.25">
      <c r="A90" s="46">
        <v>241242</v>
      </c>
      <c r="B90" s="47">
        <v>37801</v>
      </c>
      <c r="C90"/>
      <c r="D90" s="48">
        <v>409.01</v>
      </c>
    </row>
    <row r="91" spans="1:4" ht="23.25">
      <c r="A91" s="46">
        <v>241243</v>
      </c>
      <c r="B91" s="47">
        <v>37802</v>
      </c>
      <c r="C91"/>
      <c r="D91" s="48">
        <v>409.45</v>
      </c>
    </row>
    <row r="92" spans="1:4" ht="23.25">
      <c r="A92" s="46">
        <v>241244</v>
      </c>
      <c r="B92" s="47">
        <v>37803</v>
      </c>
      <c r="C92"/>
      <c r="D92" s="48">
        <v>409.39</v>
      </c>
    </row>
    <row r="93" spans="1:4" ht="23.25">
      <c r="A93" s="46">
        <v>241245</v>
      </c>
      <c r="B93" s="47">
        <v>37804</v>
      </c>
      <c r="C93"/>
      <c r="D93" s="48">
        <v>409.21000000000004</v>
      </c>
    </row>
    <row r="94" spans="1:5" ht="23.25">
      <c r="A94" s="46">
        <v>241246</v>
      </c>
      <c r="B94" s="47">
        <v>37805</v>
      </c>
      <c r="C94"/>
      <c r="D94" s="48">
        <v>409.12</v>
      </c>
      <c r="E94" s="49">
        <v>409.03</v>
      </c>
    </row>
    <row r="95" spans="1:4" ht="23.25">
      <c r="A95" s="46">
        <v>241247</v>
      </c>
      <c r="B95" s="47">
        <v>37806</v>
      </c>
      <c r="C95"/>
      <c r="D95" s="48">
        <v>408.97</v>
      </c>
    </row>
    <row r="96" spans="1:4" ht="23.25">
      <c r="A96" s="46">
        <v>241248</v>
      </c>
      <c r="B96" s="47">
        <v>37807</v>
      </c>
      <c r="C96"/>
      <c r="D96" s="48">
        <v>408.98</v>
      </c>
    </row>
    <row r="97" spans="1:4" ht="23.25">
      <c r="A97" s="46">
        <v>241249</v>
      </c>
      <c r="B97" s="47">
        <v>37808</v>
      </c>
      <c r="C97"/>
      <c r="D97" s="48">
        <v>408.96000000000004</v>
      </c>
    </row>
    <row r="98" spans="1:4" ht="23.25">
      <c r="A98" s="46">
        <v>241250</v>
      </c>
      <c r="B98" s="47">
        <v>37809</v>
      </c>
      <c r="C98"/>
      <c r="D98" s="48">
        <v>408.93</v>
      </c>
    </row>
    <row r="99" spans="1:4" ht="23.25">
      <c r="A99" s="46">
        <v>241251</v>
      </c>
      <c r="B99" s="47">
        <v>37810</v>
      </c>
      <c r="C99"/>
      <c r="D99" s="48">
        <v>408.91</v>
      </c>
    </row>
    <row r="100" spans="1:4" ht="23.25">
      <c r="A100" s="46">
        <v>241252</v>
      </c>
      <c r="B100" s="47">
        <v>37811</v>
      </c>
      <c r="C100"/>
      <c r="D100" s="48">
        <v>408.90000000000003</v>
      </c>
    </row>
    <row r="101" spans="1:4" ht="23.25">
      <c r="A101" s="46">
        <v>241253</v>
      </c>
      <c r="B101" s="47">
        <v>37812</v>
      </c>
      <c r="C101"/>
      <c r="D101" s="48">
        <v>408.90000000000003</v>
      </c>
    </row>
    <row r="102" spans="1:4" ht="23.25">
      <c r="A102" s="46">
        <v>241254</v>
      </c>
      <c r="B102" s="47">
        <v>37813</v>
      </c>
      <c r="C102"/>
      <c r="D102" s="48">
        <v>408.88</v>
      </c>
    </row>
    <row r="103" spans="1:4" ht="23.25">
      <c r="A103" s="46">
        <v>241255</v>
      </c>
      <c r="B103" s="47">
        <v>37814</v>
      </c>
      <c r="C103"/>
      <c r="D103" s="48">
        <v>408.89</v>
      </c>
    </row>
    <row r="104" spans="1:4" ht="23.25">
      <c r="A104" s="46">
        <v>241256</v>
      </c>
      <c r="B104" s="47">
        <v>37815</v>
      </c>
      <c r="C104"/>
      <c r="D104" s="48">
        <v>409.09000000000003</v>
      </c>
    </row>
    <row r="105" spans="1:4" ht="23.25">
      <c r="A105" s="46">
        <v>241257</v>
      </c>
      <c r="B105" s="47">
        <v>37816</v>
      </c>
      <c r="C105"/>
      <c r="D105" s="48">
        <v>409.26</v>
      </c>
    </row>
    <row r="106" spans="1:4" ht="23.25">
      <c r="A106" s="46">
        <v>241258</v>
      </c>
      <c r="B106" s="47">
        <v>37817</v>
      </c>
      <c r="C106"/>
      <c r="D106" s="48">
        <v>409.21000000000004</v>
      </c>
    </row>
    <row r="107" spans="1:4" ht="23.25">
      <c r="A107" s="46">
        <v>241259</v>
      </c>
      <c r="B107" s="47">
        <v>37818</v>
      </c>
      <c r="C107"/>
      <c r="D107" s="48">
        <v>409.3</v>
      </c>
    </row>
    <row r="108" spans="1:5" ht="23.25">
      <c r="A108" s="46">
        <v>241260</v>
      </c>
      <c r="B108" s="47">
        <v>37819</v>
      </c>
      <c r="C108"/>
      <c r="D108" s="48">
        <v>410.78000000000003</v>
      </c>
      <c r="E108" s="49">
        <v>409.29</v>
      </c>
    </row>
    <row r="109" spans="1:5" ht="23.25">
      <c r="A109" s="46">
        <v>241261</v>
      </c>
      <c r="B109" s="47">
        <v>37820</v>
      </c>
      <c r="C109"/>
      <c r="D109" s="48">
        <v>411.68</v>
      </c>
      <c r="E109" s="49">
        <v>411.65</v>
      </c>
    </row>
    <row r="110" spans="1:4" ht="23.25">
      <c r="A110" s="46">
        <v>241262</v>
      </c>
      <c r="B110" s="47">
        <v>37821</v>
      </c>
      <c r="C110"/>
      <c r="D110" s="48">
        <v>411.03000000000003</v>
      </c>
    </row>
    <row r="111" spans="1:4" ht="23.25">
      <c r="A111" s="46">
        <v>241263</v>
      </c>
      <c r="B111" s="47">
        <v>37822</v>
      </c>
      <c r="C111"/>
      <c r="D111" s="48">
        <v>410.23</v>
      </c>
    </row>
    <row r="112" spans="1:4" ht="23.25">
      <c r="A112" s="46">
        <v>241264</v>
      </c>
      <c r="B112" s="47">
        <v>37823</v>
      </c>
      <c r="C112"/>
      <c r="D112" s="48">
        <v>410.54</v>
      </c>
    </row>
    <row r="113" spans="1:5" ht="24">
      <c r="A113" s="46">
        <v>241265</v>
      </c>
      <c r="B113" s="47">
        <v>37824</v>
      </c>
      <c r="C113"/>
      <c r="D113" s="48">
        <v>410.5</v>
      </c>
      <c r="E113" s="1"/>
    </row>
    <row r="114" spans="1:4" ht="23.25">
      <c r="A114" s="46">
        <v>241266</v>
      </c>
      <c r="B114" s="47">
        <v>37825</v>
      </c>
      <c r="C114"/>
      <c r="D114" s="48">
        <v>410.01</v>
      </c>
    </row>
    <row r="115" spans="1:5" ht="23.25">
      <c r="A115" s="46">
        <v>241267</v>
      </c>
      <c r="B115" s="47">
        <v>37826</v>
      </c>
      <c r="C115"/>
      <c r="D115" s="48">
        <v>410.27000000000004</v>
      </c>
      <c r="E115" s="55"/>
    </row>
    <row r="116" spans="1:4" ht="23.25">
      <c r="A116" s="46">
        <v>241268</v>
      </c>
      <c r="B116" s="47">
        <v>37827</v>
      </c>
      <c r="C116"/>
      <c r="D116" s="48">
        <v>410.13</v>
      </c>
    </row>
    <row r="117" spans="1:4" ht="23.25">
      <c r="A117" s="46">
        <v>241269</v>
      </c>
      <c r="B117" s="47">
        <v>37828</v>
      </c>
      <c r="C117"/>
      <c r="D117" s="48">
        <v>410.44</v>
      </c>
    </row>
    <row r="118" spans="1:5" ht="24">
      <c r="A118" s="46">
        <v>241270</v>
      </c>
      <c r="B118" s="47">
        <v>37829</v>
      </c>
      <c r="C118"/>
      <c r="D118" s="48">
        <v>410.34000000000003</v>
      </c>
      <c r="E118" s="1"/>
    </row>
    <row r="119" spans="1:4" ht="23.25">
      <c r="A119" s="46">
        <v>241271</v>
      </c>
      <c r="B119" s="47">
        <v>37830</v>
      </c>
      <c r="C119"/>
      <c r="D119" s="48">
        <v>409.59000000000003</v>
      </c>
    </row>
    <row r="120" spans="1:4" ht="23.25">
      <c r="A120" s="46">
        <v>241272</v>
      </c>
      <c r="B120" s="47">
        <v>37831</v>
      </c>
      <c r="C120"/>
      <c r="D120" s="48">
        <v>409.57</v>
      </c>
    </row>
    <row r="121" spans="1:5" ht="23.25">
      <c r="A121" s="46">
        <v>241273</v>
      </c>
      <c r="B121" s="47">
        <v>37832</v>
      </c>
      <c r="C121"/>
      <c r="D121" s="48">
        <v>409.35</v>
      </c>
      <c r="E121" s="55"/>
    </row>
    <row r="122" spans="1:4" ht="23.25">
      <c r="A122" s="46">
        <v>241274</v>
      </c>
      <c r="B122" s="47">
        <v>37833</v>
      </c>
      <c r="C122"/>
      <c r="D122" s="48">
        <v>409.17</v>
      </c>
    </row>
    <row r="123" spans="1:4" ht="23.25">
      <c r="A123" s="46">
        <v>241275</v>
      </c>
      <c r="B123" s="47">
        <v>37834</v>
      </c>
      <c r="C123"/>
      <c r="D123" s="48">
        <v>409.05</v>
      </c>
    </row>
    <row r="124" spans="1:4" ht="23.25">
      <c r="A124" s="46">
        <v>241276</v>
      </c>
      <c r="B124" s="47">
        <v>37835</v>
      </c>
      <c r="C124"/>
      <c r="D124" s="48">
        <v>409</v>
      </c>
    </row>
    <row r="125" spans="1:5" ht="23.25">
      <c r="A125" s="46">
        <v>241277</v>
      </c>
      <c r="B125" s="47">
        <v>37836</v>
      </c>
      <c r="C125"/>
      <c r="D125" s="48">
        <v>408.94</v>
      </c>
      <c r="E125" s="49">
        <v>408.9</v>
      </c>
    </row>
    <row r="126" spans="1:4" ht="23.25">
      <c r="A126" s="46">
        <v>241278</v>
      </c>
      <c r="B126" s="47">
        <v>37837</v>
      </c>
      <c r="C126"/>
      <c r="D126" s="48">
        <v>408.90000000000003</v>
      </c>
    </row>
    <row r="127" spans="1:4" ht="23.25">
      <c r="A127" s="46">
        <v>241279</v>
      </c>
      <c r="B127" s="47">
        <v>37838</v>
      </c>
      <c r="C127"/>
      <c r="D127" s="48">
        <v>408.90000000000003</v>
      </c>
    </row>
    <row r="128" spans="1:4" ht="23.25">
      <c r="A128" s="46">
        <v>241280</v>
      </c>
      <c r="B128" s="47">
        <v>37839</v>
      </c>
      <c r="C128"/>
      <c r="D128" s="48">
        <v>408.90000000000003</v>
      </c>
    </row>
    <row r="129" spans="1:4" ht="23.25">
      <c r="A129" s="46">
        <v>241281</v>
      </c>
      <c r="B129" s="47">
        <v>37840</v>
      </c>
      <c r="C129"/>
      <c r="D129" s="48">
        <v>409.08</v>
      </c>
    </row>
    <row r="130" spans="1:4" ht="23.25">
      <c r="A130" s="46">
        <v>241282</v>
      </c>
      <c r="B130" s="47">
        <v>37841</v>
      </c>
      <c r="C130"/>
      <c r="D130" s="48">
        <v>409.43</v>
      </c>
    </row>
    <row r="131" spans="1:4" ht="23.25">
      <c r="A131" s="46">
        <v>241283</v>
      </c>
      <c r="B131" s="47">
        <v>37842</v>
      </c>
      <c r="C131"/>
      <c r="D131" s="48">
        <v>409.29</v>
      </c>
    </row>
    <row r="132" spans="1:4" ht="23.25">
      <c r="A132" s="46">
        <v>241284</v>
      </c>
      <c r="B132" s="47">
        <v>37843</v>
      </c>
      <c r="C132"/>
      <c r="D132" s="48">
        <v>409.08</v>
      </c>
    </row>
    <row r="133" spans="1:4" ht="23.25">
      <c r="A133" s="46">
        <v>241285</v>
      </c>
      <c r="B133" s="47">
        <v>37844</v>
      </c>
      <c r="C133"/>
      <c r="D133" s="48">
        <v>409.06</v>
      </c>
    </row>
    <row r="134" spans="1:4" ht="23.25">
      <c r="A134" s="46">
        <v>241286</v>
      </c>
      <c r="B134" s="47">
        <v>37845</v>
      </c>
      <c r="C134"/>
      <c r="D134" s="48">
        <v>409.01</v>
      </c>
    </row>
    <row r="135" spans="1:5" ht="24">
      <c r="A135" s="46">
        <v>241287</v>
      </c>
      <c r="B135" s="47">
        <v>37846</v>
      </c>
      <c r="C135"/>
      <c r="D135" s="48">
        <v>409</v>
      </c>
      <c r="E135" s="1"/>
    </row>
    <row r="136" spans="1:4" ht="23.25">
      <c r="A136" s="46">
        <v>241288</v>
      </c>
      <c r="B136" s="47">
        <v>37847</v>
      </c>
      <c r="C136"/>
      <c r="D136" s="48">
        <v>408.96000000000004</v>
      </c>
    </row>
    <row r="137" spans="1:4" ht="23.25">
      <c r="A137" s="46">
        <v>241289</v>
      </c>
      <c r="B137" s="47">
        <v>37848</v>
      </c>
      <c r="C137"/>
      <c r="D137" s="48">
        <v>408.91</v>
      </c>
    </row>
    <row r="138" spans="1:5" ht="23.25">
      <c r="A138" s="46">
        <v>241290</v>
      </c>
      <c r="B138" s="47">
        <v>37849</v>
      </c>
      <c r="C138"/>
      <c r="D138" s="48">
        <v>409.27000000000004</v>
      </c>
      <c r="E138" s="49">
        <v>409</v>
      </c>
    </row>
    <row r="139" spans="1:4" ht="23.25">
      <c r="A139" s="46">
        <v>241291</v>
      </c>
      <c r="B139" s="47">
        <v>37850</v>
      </c>
      <c r="C139"/>
      <c r="D139" s="48">
        <v>409.25</v>
      </c>
    </row>
    <row r="140" spans="1:4" ht="23.25">
      <c r="A140" s="46">
        <v>241292</v>
      </c>
      <c r="B140" s="47">
        <v>37851</v>
      </c>
      <c r="C140"/>
      <c r="D140" s="48">
        <v>409.54</v>
      </c>
    </row>
    <row r="141" spans="1:5" ht="24">
      <c r="A141" s="46">
        <v>241293</v>
      </c>
      <c r="B141" s="47">
        <v>37852</v>
      </c>
      <c r="C141"/>
      <c r="D141" s="48">
        <v>409.51</v>
      </c>
      <c r="E141" s="1"/>
    </row>
    <row r="142" spans="1:4" ht="23.25">
      <c r="A142" s="46">
        <v>241294</v>
      </c>
      <c r="B142" s="47">
        <v>37853</v>
      </c>
      <c r="C142"/>
      <c r="D142" s="48">
        <v>409.58</v>
      </c>
    </row>
    <row r="143" spans="1:4" ht="23.25">
      <c r="A143" s="46">
        <v>241295</v>
      </c>
      <c r="B143" s="47">
        <v>37854</v>
      </c>
      <c r="C143"/>
      <c r="D143" s="48">
        <v>409.53000000000003</v>
      </c>
    </row>
    <row r="144" spans="1:4" ht="23.25">
      <c r="A144" s="46">
        <v>241296</v>
      </c>
      <c r="B144" s="47">
        <v>37855</v>
      </c>
      <c r="C144"/>
      <c r="D144" s="48">
        <v>409.7</v>
      </c>
    </row>
    <row r="145" spans="1:4" ht="23.25">
      <c r="A145" s="46">
        <v>241297</v>
      </c>
      <c r="B145" s="47">
        <v>37856</v>
      </c>
      <c r="C145"/>
      <c r="D145" s="48">
        <v>409.41</v>
      </c>
    </row>
    <row r="146" spans="1:5" ht="23.25">
      <c r="A146" s="46">
        <v>241298</v>
      </c>
      <c r="B146" s="47">
        <v>37857</v>
      </c>
      <c r="C146"/>
      <c r="D146" s="48">
        <v>409.24</v>
      </c>
      <c r="E146" s="49">
        <v>409.11</v>
      </c>
    </row>
    <row r="147" spans="1:4" ht="23.25">
      <c r="A147" s="46">
        <v>241299</v>
      </c>
      <c r="B147" s="47">
        <v>37858</v>
      </c>
      <c r="C147"/>
      <c r="D147" s="48">
        <v>409.58</v>
      </c>
    </row>
    <row r="148" spans="1:4" ht="23.25">
      <c r="A148" s="46">
        <v>241300</v>
      </c>
      <c r="B148" s="47">
        <v>37859</v>
      </c>
      <c r="C148"/>
      <c r="D148" s="48">
        <v>409.33</v>
      </c>
    </row>
    <row r="149" spans="1:4" ht="23.25">
      <c r="A149" s="46">
        <v>241301</v>
      </c>
      <c r="B149" s="47">
        <v>37860</v>
      </c>
      <c r="C149"/>
      <c r="D149" s="48">
        <v>409.8</v>
      </c>
    </row>
    <row r="150" spans="1:4" ht="23.25">
      <c r="A150" s="46">
        <v>241302</v>
      </c>
      <c r="B150" s="47">
        <v>37861</v>
      </c>
      <c r="C150"/>
      <c r="D150" s="48">
        <v>409.76</v>
      </c>
    </row>
    <row r="151" spans="1:4" ht="23.25">
      <c r="A151" s="46">
        <v>241303</v>
      </c>
      <c r="B151" s="47">
        <v>37862</v>
      </c>
      <c r="C151"/>
      <c r="D151" s="48">
        <v>409.35</v>
      </c>
    </row>
    <row r="152" spans="1:4" ht="23.25">
      <c r="A152" s="46">
        <v>241304</v>
      </c>
      <c r="B152" s="47">
        <v>37863</v>
      </c>
      <c r="C152"/>
      <c r="D152" s="48">
        <v>409.59000000000003</v>
      </c>
    </row>
    <row r="153" spans="1:4" ht="23.25">
      <c r="A153" s="46">
        <v>241305</v>
      </c>
      <c r="B153" s="47">
        <v>37864</v>
      </c>
      <c r="C153"/>
      <c r="D153" s="48">
        <v>410.02000000000004</v>
      </c>
    </row>
    <row r="154" spans="1:4" ht="23.25">
      <c r="A154" s="46">
        <v>241306</v>
      </c>
      <c r="B154" s="47">
        <v>37865</v>
      </c>
      <c r="C154"/>
      <c r="D154" s="48">
        <v>409.83</v>
      </c>
    </row>
    <row r="155" spans="1:4" ht="23.25">
      <c r="A155" s="46">
        <v>241307</v>
      </c>
      <c r="B155" s="47">
        <v>37866</v>
      </c>
      <c r="C155"/>
      <c r="D155" s="48">
        <v>409.86</v>
      </c>
    </row>
    <row r="156" spans="1:4" ht="23.25">
      <c r="A156" s="46">
        <v>241308</v>
      </c>
      <c r="B156" s="47">
        <v>37867</v>
      </c>
      <c r="C156"/>
      <c r="D156" s="48">
        <v>409.85</v>
      </c>
    </row>
    <row r="157" spans="1:5" ht="23.25">
      <c r="A157" s="46">
        <v>241309</v>
      </c>
      <c r="B157" s="47">
        <v>37868</v>
      </c>
      <c r="C157"/>
      <c r="D157" s="48">
        <v>409.44</v>
      </c>
      <c r="E157" s="49">
        <v>409.38</v>
      </c>
    </row>
    <row r="158" spans="1:4" ht="23.25">
      <c r="A158" s="46">
        <v>241310</v>
      </c>
      <c r="B158" s="47">
        <v>37869</v>
      </c>
      <c r="C158"/>
      <c r="D158" s="48">
        <v>409.23</v>
      </c>
    </row>
    <row r="159" spans="1:4" ht="23.25">
      <c r="A159" s="46">
        <v>241311</v>
      </c>
      <c r="B159" s="47">
        <v>37870</v>
      </c>
      <c r="C159"/>
      <c r="D159" s="48">
        <v>409.47</v>
      </c>
    </row>
    <row r="160" spans="1:4" ht="23.25">
      <c r="A160" s="46">
        <v>241312</v>
      </c>
      <c r="B160" s="47">
        <v>37871</v>
      </c>
      <c r="C160"/>
      <c r="D160" s="48">
        <v>410.08</v>
      </c>
    </row>
    <row r="161" spans="1:4" ht="23.25">
      <c r="A161" s="46">
        <v>241313</v>
      </c>
      <c r="B161" s="47">
        <v>37872</v>
      </c>
      <c r="C161"/>
      <c r="D161" s="48">
        <v>410.04</v>
      </c>
    </row>
    <row r="162" spans="1:5" ht="23.25">
      <c r="A162" s="46">
        <v>241314</v>
      </c>
      <c r="B162" s="47">
        <v>37873</v>
      </c>
      <c r="C162"/>
      <c r="D162" s="48">
        <v>409.56</v>
      </c>
      <c r="E162" s="57"/>
    </row>
    <row r="163" spans="1:4" ht="23.25">
      <c r="A163" s="46">
        <v>241315</v>
      </c>
      <c r="B163" s="47">
        <v>37874</v>
      </c>
      <c r="C163"/>
      <c r="D163" s="48">
        <v>409.28000000000003</v>
      </c>
    </row>
    <row r="164" spans="1:4" ht="23.25">
      <c r="A164" s="46">
        <v>241316</v>
      </c>
      <c r="B164" s="47">
        <v>37875</v>
      </c>
      <c r="C164"/>
      <c r="D164" s="48">
        <v>409.3</v>
      </c>
    </row>
    <row r="165" spans="1:4" ht="23.25">
      <c r="A165" s="46">
        <v>241317</v>
      </c>
      <c r="B165" s="47">
        <v>37876</v>
      </c>
      <c r="C165"/>
      <c r="D165" s="48">
        <v>409.28000000000003</v>
      </c>
    </row>
    <row r="166" spans="1:4" ht="23.25">
      <c r="A166" s="46">
        <v>241318</v>
      </c>
      <c r="B166" s="47">
        <v>37877</v>
      </c>
      <c r="C166"/>
      <c r="D166" s="48">
        <v>409.18</v>
      </c>
    </row>
    <row r="167" spans="1:5" ht="24">
      <c r="A167" s="46">
        <v>241319</v>
      </c>
      <c r="B167" s="47">
        <v>37878</v>
      </c>
      <c r="C167"/>
      <c r="D167" s="48">
        <v>409.13</v>
      </c>
      <c r="E167" s="1"/>
    </row>
    <row r="168" spans="1:4" ht="23.25">
      <c r="A168" s="46">
        <v>241320</v>
      </c>
      <c r="B168" s="47">
        <v>37879</v>
      </c>
      <c r="C168"/>
      <c r="D168" s="48">
        <v>409.07</v>
      </c>
    </row>
    <row r="169" spans="1:4" ht="23.25">
      <c r="A169" s="46">
        <v>241321</v>
      </c>
      <c r="B169" s="47">
        <v>37880</v>
      </c>
      <c r="C169"/>
      <c r="D169" s="48">
        <v>409.44</v>
      </c>
    </row>
    <row r="170" spans="1:5" ht="23.25">
      <c r="A170" s="46">
        <v>241322</v>
      </c>
      <c r="B170" s="47">
        <v>37881</v>
      </c>
      <c r="C170"/>
      <c r="D170" s="48">
        <v>410.26</v>
      </c>
      <c r="E170" s="49">
        <v>410.06</v>
      </c>
    </row>
    <row r="171" spans="1:4" ht="23.25">
      <c r="A171" s="46">
        <v>241323</v>
      </c>
      <c r="B171" s="47">
        <v>37882</v>
      </c>
      <c r="C171"/>
      <c r="D171" s="48">
        <v>410.24</v>
      </c>
    </row>
    <row r="172" spans="1:5" ht="23.25">
      <c r="A172" s="46">
        <v>241324</v>
      </c>
      <c r="B172" s="47">
        <v>37883</v>
      </c>
      <c r="C172"/>
      <c r="D172" s="48">
        <v>409.83</v>
      </c>
      <c r="E172" s="49">
        <v>409.68</v>
      </c>
    </row>
    <row r="173" spans="1:4" ht="23.25">
      <c r="A173" s="46">
        <v>241325</v>
      </c>
      <c r="B173" s="47">
        <v>37884</v>
      </c>
      <c r="C173"/>
      <c r="D173" s="48">
        <v>409.41</v>
      </c>
    </row>
    <row r="174" spans="1:4" ht="23.25">
      <c r="A174" s="46">
        <v>241326</v>
      </c>
      <c r="B174" s="47">
        <v>37885</v>
      </c>
      <c r="C174"/>
      <c r="D174" s="48">
        <v>409.25</v>
      </c>
    </row>
    <row r="175" spans="1:4" ht="23.25">
      <c r="A175" s="46">
        <v>241327</v>
      </c>
      <c r="B175" s="47">
        <v>37886</v>
      </c>
      <c r="C175"/>
      <c r="D175" s="48">
        <v>409.55</v>
      </c>
    </row>
    <row r="176" spans="1:4" ht="23.25">
      <c r="A176" s="46">
        <v>241328</v>
      </c>
      <c r="B176" s="47">
        <v>37887</v>
      </c>
      <c r="C176"/>
      <c r="D176" s="48">
        <v>409.36</v>
      </c>
    </row>
    <row r="177" spans="1:4" ht="23.25">
      <c r="A177" s="46">
        <v>241329</v>
      </c>
      <c r="B177" s="47">
        <v>37888</v>
      </c>
      <c r="C177"/>
      <c r="D177" s="48">
        <v>409.26</v>
      </c>
    </row>
    <row r="178" spans="1:4" ht="23.25">
      <c r="A178" s="46">
        <v>241330</v>
      </c>
      <c r="B178" s="47">
        <v>37889</v>
      </c>
      <c r="C178"/>
      <c r="D178" s="48">
        <v>409.19</v>
      </c>
    </row>
    <row r="179" spans="1:4" ht="23.25">
      <c r="A179" s="46">
        <v>241331</v>
      </c>
      <c r="B179" s="47">
        <v>37890</v>
      </c>
      <c r="C179"/>
      <c r="D179" s="48">
        <v>409.23</v>
      </c>
    </row>
    <row r="180" spans="1:5" ht="23.25">
      <c r="A180" s="46">
        <v>241332</v>
      </c>
      <c r="B180" s="47">
        <v>37891</v>
      </c>
      <c r="C180"/>
      <c r="D180" s="48">
        <v>409.76</v>
      </c>
      <c r="E180" s="55"/>
    </row>
    <row r="181" spans="1:4" ht="23.25">
      <c r="A181" s="46">
        <v>241333</v>
      </c>
      <c r="B181" s="47">
        <v>37892</v>
      </c>
      <c r="C181"/>
      <c r="D181" s="48">
        <v>409.67</v>
      </c>
    </row>
    <row r="182" spans="1:4" ht="23.25">
      <c r="A182" s="46">
        <v>241334</v>
      </c>
      <c r="B182" s="47">
        <v>37893</v>
      </c>
      <c r="C182"/>
      <c r="D182" s="48">
        <v>409.96000000000004</v>
      </c>
    </row>
    <row r="183" spans="1:4" ht="23.25">
      <c r="A183" s="46">
        <v>241335</v>
      </c>
      <c r="B183" s="47">
        <v>37894</v>
      </c>
      <c r="C183"/>
      <c r="D183" s="48">
        <v>410.52000000000004</v>
      </c>
    </row>
    <row r="184" spans="1:4" ht="23.25">
      <c r="A184" s="46">
        <v>241336</v>
      </c>
      <c r="B184" s="47">
        <v>37895</v>
      </c>
      <c r="C184"/>
      <c r="D184" s="48">
        <v>409.88</v>
      </c>
    </row>
    <row r="185" spans="1:5" ht="23.25">
      <c r="A185" s="46">
        <v>241337</v>
      </c>
      <c r="B185" s="47">
        <v>37896</v>
      </c>
      <c r="C185"/>
      <c r="D185" s="48">
        <v>409.46000000000004</v>
      </c>
      <c r="E185" s="49">
        <v>409.38</v>
      </c>
    </row>
    <row r="186" spans="1:4" ht="23.25">
      <c r="A186" s="46">
        <v>241338</v>
      </c>
      <c r="B186" s="47">
        <v>37897</v>
      </c>
      <c r="C186"/>
      <c r="D186" s="48">
        <v>409.63</v>
      </c>
    </row>
    <row r="187" spans="1:4" ht="23.25">
      <c r="A187" s="46">
        <v>241339</v>
      </c>
      <c r="B187" s="47">
        <v>37898</v>
      </c>
      <c r="C187"/>
      <c r="D187" s="48">
        <v>410.63</v>
      </c>
    </row>
    <row r="188" spans="1:4" ht="23.25">
      <c r="A188" s="46">
        <v>241340</v>
      </c>
      <c r="B188" s="47">
        <v>37899</v>
      </c>
      <c r="C188"/>
      <c r="D188" s="48">
        <v>410.54</v>
      </c>
    </row>
    <row r="189" spans="1:4" ht="23.25">
      <c r="A189" s="46">
        <v>241341</v>
      </c>
      <c r="B189" s="47">
        <v>37900</v>
      </c>
      <c r="C189"/>
      <c r="D189" s="48">
        <v>410.44</v>
      </c>
    </row>
    <row r="190" spans="1:4" ht="23.25">
      <c r="A190" s="46">
        <v>241342</v>
      </c>
      <c r="B190" s="47">
        <v>37901</v>
      </c>
      <c r="C190"/>
      <c r="D190" s="48">
        <v>410.07</v>
      </c>
    </row>
    <row r="191" spans="1:4" ht="23.25">
      <c r="A191" s="46">
        <v>241343</v>
      </c>
      <c r="B191" s="47">
        <v>37902</v>
      </c>
      <c r="C191"/>
      <c r="D191" s="48">
        <v>409.59000000000003</v>
      </c>
    </row>
    <row r="192" spans="1:4" ht="23.25">
      <c r="A192" s="46">
        <v>241344</v>
      </c>
      <c r="B192" s="47">
        <v>37903</v>
      </c>
      <c r="C192"/>
      <c r="D192" s="48">
        <v>409.94</v>
      </c>
    </row>
    <row r="193" spans="1:4" ht="23.25">
      <c r="A193" s="46">
        <v>241345</v>
      </c>
      <c r="B193" s="47">
        <v>37904</v>
      </c>
      <c r="C193"/>
      <c r="D193" s="48">
        <v>409.64</v>
      </c>
    </row>
    <row r="194" spans="1:4" ht="23.25">
      <c r="A194" s="46">
        <v>241346</v>
      </c>
      <c r="B194" s="47">
        <v>37905</v>
      </c>
      <c r="C194"/>
      <c r="D194" s="48">
        <v>410.42</v>
      </c>
    </row>
    <row r="195" spans="1:4" ht="23.25">
      <c r="A195" s="46">
        <v>241347</v>
      </c>
      <c r="B195" s="47">
        <v>37906</v>
      </c>
      <c r="C195"/>
      <c r="D195" s="48">
        <v>411.43</v>
      </c>
    </row>
    <row r="196" spans="1:4" ht="23.25">
      <c r="A196" s="46">
        <v>241348</v>
      </c>
      <c r="B196" s="47">
        <v>37907</v>
      </c>
      <c r="C196"/>
      <c r="D196" s="48">
        <v>411.05</v>
      </c>
    </row>
    <row r="197" spans="1:4" ht="23.25">
      <c r="A197" s="46">
        <v>241349</v>
      </c>
      <c r="B197" s="47">
        <v>37908</v>
      </c>
      <c r="C197"/>
      <c r="D197" s="48">
        <v>410.6</v>
      </c>
    </row>
    <row r="198" spans="1:4" ht="23.25">
      <c r="A198" s="46">
        <v>241350</v>
      </c>
      <c r="B198" s="47">
        <v>37909</v>
      </c>
      <c r="C198"/>
      <c r="D198" s="48">
        <v>410.91</v>
      </c>
    </row>
    <row r="199" spans="1:4" ht="23.25">
      <c r="A199" s="46">
        <v>241351</v>
      </c>
      <c r="B199" s="47">
        <v>37910</v>
      </c>
      <c r="C199"/>
      <c r="D199" s="48">
        <v>410.44</v>
      </c>
    </row>
    <row r="200" spans="1:4" ht="23.25">
      <c r="A200" s="46">
        <v>241352</v>
      </c>
      <c r="B200" s="47">
        <v>37911</v>
      </c>
      <c r="C200"/>
      <c r="D200" s="48">
        <v>409.95</v>
      </c>
    </row>
    <row r="201" spans="1:5" ht="23.25">
      <c r="A201" s="46">
        <v>241353</v>
      </c>
      <c r="B201" s="47">
        <v>37912</v>
      </c>
      <c r="C201"/>
      <c r="D201" s="48">
        <v>409.73</v>
      </c>
      <c r="E201" s="49">
        <v>410.06</v>
      </c>
    </row>
    <row r="202" spans="1:4" ht="23.25">
      <c r="A202" s="46">
        <v>241354</v>
      </c>
      <c r="B202" s="47">
        <v>37913</v>
      </c>
      <c r="C202"/>
      <c r="D202" s="48">
        <v>409.51</v>
      </c>
    </row>
    <row r="203" spans="1:4" ht="23.25">
      <c r="A203" s="46">
        <v>241355</v>
      </c>
      <c r="B203" s="47">
        <v>37914</v>
      </c>
      <c r="C203"/>
      <c r="D203" s="48">
        <v>409.41</v>
      </c>
    </row>
    <row r="204" spans="1:4" ht="23.25">
      <c r="A204" s="46">
        <v>241356</v>
      </c>
      <c r="B204" s="47">
        <v>37915</v>
      </c>
      <c r="C204"/>
      <c r="D204" s="48">
        <v>409.40000000000003</v>
      </c>
    </row>
    <row r="205" spans="1:4" ht="23.25">
      <c r="A205" s="46">
        <v>241357</v>
      </c>
      <c r="B205" s="47">
        <v>37916</v>
      </c>
      <c r="C205"/>
      <c r="D205" s="48">
        <v>409.38</v>
      </c>
    </row>
    <row r="206" spans="1:5" ht="24">
      <c r="A206" s="46">
        <v>241358</v>
      </c>
      <c r="B206" s="47">
        <v>37917</v>
      </c>
      <c r="C206"/>
      <c r="D206" s="48">
        <v>409.35</v>
      </c>
      <c r="E206" s="89"/>
    </row>
    <row r="207" spans="1:5" ht="23.25">
      <c r="A207" s="46">
        <v>241359</v>
      </c>
      <c r="B207" s="47">
        <v>37918</v>
      </c>
      <c r="C207"/>
      <c r="D207" s="48">
        <v>409.39</v>
      </c>
      <c r="E207" s="49">
        <v>409.4</v>
      </c>
    </row>
    <row r="208" spans="1:4" ht="23.25">
      <c r="A208" s="46">
        <v>241360</v>
      </c>
      <c r="B208" s="47">
        <v>37919</v>
      </c>
      <c r="C208"/>
      <c r="D208" s="48">
        <v>409.8</v>
      </c>
    </row>
    <row r="209" spans="1:4" ht="23.25">
      <c r="A209" s="46">
        <v>241361</v>
      </c>
      <c r="B209" s="47">
        <v>37920</v>
      </c>
      <c r="C209"/>
      <c r="D209" s="48">
        <v>409.66</v>
      </c>
    </row>
    <row r="210" spans="1:5" ht="24">
      <c r="A210" s="46">
        <v>241362</v>
      </c>
      <c r="B210" s="47">
        <v>37921</v>
      </c>
      <c r="C210"/>
      <c r="D210" s="48">
        <v>409.46000000000004</v>
      </c>
      <c r="E210" s="89"/>
    </row>
    <row r="211" spans="1:5" ht="24">
      <c r="A211" s="46">
        <v>241363</v>
      </c>
      <c r="B211" s="47">
        <v>37922</v>
      </c>
      <c r="C211"/>
      <c r="D211" s="48">
        <v>409.76</v>
      </c>
      <c r="E211" s="1"/>
    </row>
    <row r="212" spans="1:5" ht="23.25">
      <c r="A212" s="46">
        <v>241364</v>
      </c>
      <c r="B212" s="47">
        <v>37923</v>
      </c>
      <c r="C212"/>
      <c r="D212" s="48">
        <v>409.49</v>
      </c>
      <c r="E212" s="55"/>
    </row>
    <row r="213" spans="1:4" ht="23.25">
      <c r="A213" s="46">
        <v>241365</v>
      </c>
      <c r="B213" s="47">
        <v>37924</v>
      </c>
      <c r="C213"/>
      <c r="D213" s="48">
        <v>409.38</v>
      </c>
    </row>
    <row r="214" spans="1:4" ht="23.25">
      <c r="A214" s="46">
        <v>241366</v>
      </c>
      <c r="B214" s="47">
        <v>37925</v>
      </c>
      <c r="C214"/>
      <c r="D214" s="48">
        <v>409.33</v>
      </c>
    </row>
    <row r="215" spans="1:4" ht="23.25">
      <c r="A215" s="46">
        <v>241367</v>
      </c>
      <c r="B215" s="47">
        <v>37926</v>
      </c>
      <c r="C215"/>
      <c r="D215" s="48">
        <v>409.3</v>
      </c>
    </row>
    <row r="216" spans="1:4" ht="23.25">
      <c r="A216" s="46">
        <v>241368</v>
      </c>
      <c r="B216" s="47">
        <v>37927</v>
      </c>
      <c r="C216"/>
      <c r="D216" s="48">
        <v>409.28000000000003</v>
      </c>
    </row>
    <row r="217" spans="1:5" ht="23.25">
      <c r="A217" s="46">
        <v>241369</v>
      </c>
      <c r="B217" s="47">
        <v>37928</v>
      </c>
      <c r="C217"/>
      <c r="D217" s="48">
        <v>409.26</v>
      </c>
      <c r="E217" s="49">
        <v>409.26</v>
      </c>
    </row>
    <row r="218" spans="1:4" ht="23.25">
      <c r="A218" s="46">
        <v>241370</v>
      </c>
      <c r="B218" s="47">
        <v>37929</v>
      </c>
      <c r="C218"/>
      <c r="D218" s="48">
        <v>409.25</v>
      </c>
    </row>
    <row r="219" spans="1:4" ht="23.25">
      <c r="A219" s="46">
        <v>241371</v>
      </c>
      <c r="B219" s="47">
        <v>37930</v>
      </c>
      <c r="C219"/>
      <c r="D219" s="48">
        <v>409.24</v>
      </c>
    </row>
    <row r="220" spans="1:4" ht="23.25">
      <c r="A220" s="46">
        <v>241372</v>
      </c>
      <c r="B220" s="47">
        <v>37931</v>
      </c>
      <c r="C220"/>
      <c r="D220" s="48">
        <v>409.21000000000004</v>
      </c>
    </row>
    <row r="221" spans="1:4" ht="23.25">
      <c r="A221" s="46">
        <v>241373</v>
      </c>
      <c r="B221" s="47">
        <v>37932</v>
      </c>
      <c r="C221"/>
      <c r="D221" s="48">
        <v>409.2</v>
      </c>
    </row>
    <row r="222" spans="1:4" ht="23.25">
      <c r="A222" s="46">
        <v>241374</v>
      </c>
      <c r="B222" s="47">
        <v>37933</v>
      </c>
      <c r="C222"/>
      <c r="D222" s="48">
        <v>409.2</v>
      </c>
    </row>
    <row r="223" spans="1:4" ht="23.25">
      <c r="A223" s="46">
        <v>241375</v>
      </c>
      <c r="B223" s="47">
        <v>37934</v>
      </c>
      <c r="C223"/>
      <c r="D223" s="48">
        <v>409.2</v>
      </c>
    </row>
    <row r="224" spans="1:4" ht="23.25">
      <c r="A224" s="46">
        <v>241376</v>
      </c>
      <c r="B224" s="47">
        <v>37935</v>
      </c>
      <c r="C224"/>
      <c r="D224" s="48">
        <v>409.18</v>
      </c>
    </row>
    <row r="225" spans="1:5" ht="24">
      <c r="A225" s="46">
        <v>241377</v>
      </c>
      <c r="B225" s="47">
        <v>37936</v>
      </c>
      <c r="C225"/>
      <c r="D225" s="48">
        <v>409.18</v>
      </c>
      <c r="E225" s="1"/>
    </row>
    <row r="226" spans="1:5" ht="24">
      <c r="A226" s="46">
        <v>241378</v>
      </c>
      <c r="B226" s="47">
        <v>37937</v>
      </c>
      <c r="C226"/>
      <c r="D226" s="48">
        <v>409.2</v>
      </c>
      <c r="E226" s="1"/>
    </row>
    <row r="227" spans="1:5" ht="23.25">
      <c r="A227" s="46">
        <v>241379</v>
      </c>
      <c r="B227" s="47">
        <v>37938</v>
      </c>
      <c r="C227"/>
      <c r="D227" s="48">
        <v>409.18</v>
      </c>
      <c r="E227" s="49">
        <v>409.18</v>
      </c>
    </row>
    <row r="228" spans="1:4" ht="23.25">
      <c r="A228" s="46">
        <v>241380</v>
      </c>
      <c r="B228" s="47">
        <v>37939</v>
      </c>
      <c r="C228"/>
      <c r="D228" s="48">
        <v>409.18</v>
      </c>
    </row>
    <row r="229" spans="1:4" ht="23.25">
      <c r="A229" s="46">
        <v>241381</v>
      </c>
      <c r="B229" s="47">
        <v>37940</v>
      </c>
      <c r="C229"/>
      <c r="D229" s="48">
        <v>409.17</v>
      </c>
    </row>
    <row r="230" spans="1:4" ht="23.25">
      <c r="A230" s="46">
        <v>241382</v>
      </c>
      <c r="B230" s="47">
        <v>37941</v>
      </c>
      <c r="C230"/>
      <c r="D230" s="48">
        <v>409.18</v>
      </c>
    </row>
    <row r="231" spans="1:5" ht="24">
      <c r="A231" s="46">
        <v>241383</v>
      </c>
      <c r="B231" s="47">
        <v>37942</v>
      </c>
      <c r="C231"/>
      <c r="D231" s="48">
        <v>409.18</v>
      </c>
      <c r="E231" s="1"/>
    </row>
    <row r="232" spans="1:4" ht="23.25">
      <c r="A232" s="46">
        <v>241384</v>
      </c>
      <c r="B232" s="47">
        <v>37943</v>
      </c>
      <c r="C232"/>
      <c r="D232" s="48">
        <v>409.16</v>
      </c>
    </row>
    <row r="233" spans="1:4" ht="23.25">
      <c r="A233" s="46">
        <v>241385</v>
      </c>
      <c r="B233" s="47">
        <v>37944</v>
      </c>
      <c r="C233"/>
      <c r="D233" s="48">
        <v>409.16</v>
      </c>
    </row>
    <row r="234" spans="1:4" ht="23.25">
      <c r="A234" s="46">
        <v>241386</v>
      </c>
      <c r="B234" s="47">
        <v>37945</v>
      </c>
      <c r="C234"/>
      <c r="D234" s="48">
        <v>409.15000000000003</v>
      </c>
    </row>
    <row r="235" spans="1:4" ht="23.25">
      <c r="A235" s="46">
        <v>241387</v>
      </c>
      <c r="B235" s="47">
        <v>37946</v>
      </c>
      <c r="C235"/>
      <c r="D235" s="48">
        <v>409.18</v>
      </c>
    </row>
    <row r="236" spans="1:5" ht="23.25">
      <c r="A236" s="46">
        <v>241388</v>
      </c>
      <c r="B236" s="47">
        <v>37947</v>
      </c>
      <c r="C236"/>
      <c r="D236" s="48">
        <v>409.22</v>
      </c>
      <c r="E236" s="49">
        <v>409.2</v>
      </c>
    </row>
    <row r="237" spans="1:4" ht="23.25">
      <c r="A237" s="46">
        <v>241389</v>
      </c>
      <c r="B237" s="47">
        <v>37948</v>
      </c>
      <c r="C237"/>
      <c r="D237" s="48">
        <v>409.21000000000004</v>
      </c>
    </row>
    <row r="238" spans="1:5" ht="24">
      <c r="A238" s="46">
        <v>241390</v>
      </c>
      <c r="B238" s="47">
        <v>37949</v>
      </c>
      <c r="C238"/>
      <c r="D238" s="48">
        <v>409.17</v>
      </c>
      <c r="E238" s="1"/>
    </row>
    <row r="239" spans="1:4" ht="23.25">
      <c r="A239" s="46">
        <v>241391</v>
      </c>
      <c r="B239" s="47">
        <v>37950</v>
      </c>
      <c r="C239"/>
      <c r="D239" s="48">
        <v>409.16</v>
      </c>
    </row>
    <row r="240" spans="1:4" ht="23.25">
      <c r="A240" s="46">
        <v>241392</v>
      </c>
      <c r="B240" s="47">
        <v>37951</v>
      </c>
      <c r="C240"/>
      <c r="D240" s="48">
        <v>409.16</v>
      </c>
    </row>
    <row r="241" spans="1:4" ht="23.25">
      <c r="A241" s="46">
        <v>241393</v>
      </c>
      <c r="B241" s="47">
        <v>37952</v>
      </c>
      <c r="C241"/>
      <c r="D241" s="48">
        <v>409.14</v>
      </c>
    </row>
    <row r="242" spans="1:5" ht="23.25">
      <c r="A242" s="46">
        <v>241394</v>
      </c>
      <c r="B242" s="47">
        <v>37953</v>
      </c>
      <c r="C242"/>
      <c r="D242" s="48">
        <v>409.14</v>
      </c>
      <c r="E242" s="55"/>
    </row>
    <row r="243" spans="1:4" ht="23.25">
      <c r="A243" s="46">
        <v>241395</v>
      </c>
      <c r="B243" s="47">
        <v>37954</v>
      </c>
      <c r="C243"/>
      <c r="D243" s="48">
        <v>409.14</v>
      </c>
    </row>
    <row r="244" spans="1:4" ht="23.25">
      <c r="A244" s="46">
        <v>241396</v>
      </c>
      <c r="B244" s="47">
        <v>37955</v>
      </c>
      <c r="C244"/>
      <c r="D244" s="48">
        <v>409.12</v>
      </c>
    </row>
    <row r="245" spans="1:4" ht="23.25">
      <c r="A245" s="46">
        <v>241397</v>
      </c>
      <c r="B245" s="47">
        <v>37956</v>
      </c>
      <c r="C245"/>
      <c r="D245" s="48">
        <v>409.12</v>
      </c>
    </row>
    <row r="246" spans="1:4" ht="23.25">
      <c r="A246" s="46">
        <v>241398</v>
      </c>
      <c r="B246" s="47">
        <v>37957</v>
      </c>
      <c r="C246"/>
      <c r="D246" s="48">
        <v>409.12</v>
      </c>
    </row>
    <row r="247" spans="1:4" ht="23.25">
      <c r="A247" s="46">
        <v>241399</v>
      </c>
      <c r="B247" s="47">
        <v>37958</v>
      </c>
      <c r="C247"/>
      <c r="D247" s="48">
        <v>409.12</v>
      </c>
    </row>
    <row r="248" spans="1:5" ht="23.25">
      <c r="A248" s="46">
        <v>241400</v>
      </c>
      <c r="B248" s="47">
        <v>37959</v>
      </c>
      <c r="C248"/>
      <c r="D248" s="48">
        <v>409.1</v>
      </c>
      <c r="E248" s="49">
        <v>409.1</v>
      </c>
    </row>
    <row r="249" spans="1:4" ht="23.25">
      <c r="A249" s="46">
        <v>241401</v>
      </c>
      <c r="B249" s="47">
        <v>37960</v>
      </c>
      <c r="C249"/>
      <c r="D249" s="48">
        <v>408.99</v>
      </c>
    </row>
    <row r="250" spans="1:4" ht="23.25">
      <c r="A250" s="46">
        <v>241402</v>
      </c>
      <c r="B250" s="47">
        <v>37961</v>
      </c>
      <c r="C250"/>
      <c r="D250" s="48">
        <v>408.96000000000004</v>
      </c>
    </row>
    <row r="251" spans="1:4" ht="23.25">
      <c r="A251" s="46">
        <v>241403</v>
      </c>
      <c r="B251" s="47">
        <v>37962</v>
      </c>
      <c r="C251"/>
      <c r="D251" s="48">
        <v>408.95</v>
      </c>
    </row>
    <row r="252" spans="1:4" ht="23.25">
      <c r="A252" s="46">
        <v>241404</v>
      </c>
      <c r="B252" s="47">
        <v>37963</v>
      </c>
      <c r="C252"/>
      <c r="D252" s="48">
        <v>408.95</v>
      </c>
    </row>
    <row r="253" spans="1:4" ht="23.25">
      <c r="A253" s="46">
        <v>241405</v>
      </c>
      <c r="B253" s="47">
        <v>37964</v>
      </c>
      <c r="C253"/>
      <c r="D253" s="48">
        <v>408.95</v>
      </c>
    </row>
    <row r="254" spans="1:4" ht="23.25">
      <c r="A254" s="46">
        <v>241406</v>
      </c>
      <c r="B254" s="47">
        <v>37965</v>
      </c>
      <c r="C254"/>
      <c r="D254" s="48">
        <v>408.95</v>
      </c>
    </row>
    <row r="255" spans="1:4" ht="23.25">
      <c r="A255" s="46">
        <v>241407</v>
      </c>
      <c r="B255" s="47">
        <v>37966</v>
      </c>
      <c r="C255"/>
      <c r="D255" s="48">
        <v>408.95</v>
      </c>
    </row>
    <row r="256" spans="1:4" ht="23.25">
      <c r="A256" s="46">
        <v>241408</v>
      </c>
      <c r="B256" s="47">
        <v>37967</v>
      </c>
      <c r="C256"/>
      <c r="D256" s="48">
        <v>408.94</v>
      </c>
    </row>
    <row r="257" spans="1:7" ht="23.25">
      <c r="A257" s="46">
        <v>241409</v>
      </c>
      <c r="B257" s="47">
        <v>37968</v>
      </c>
      <c r="C257"/>
      <c r="D257" s="48">
        <v>408.92</v>
      </c>
      <c r="G257" s="49">
        <v>409.18</v>
      </c>
    </row>
    <row r="258" spans="1:4" ht="23.25">
      <c r="A258" s="46">
        <v>241410</v>
      </c>
      <c r="B258" s="47">
        <v>37969</v>
      </c>
      <c r="C258"/>
      <c r="D258" s="48">
        <v>408.92</v>
      </c>
    </row>
    <row r="259" spans="1:4" ht="23.25">
      <c r="A259" s="46">
        <v>241411</v>
      </c>
      <c r="B259" s="47">
        <v>37970</v>
      </c>
      <c r="C259"/>
      <c r="D259" s="48">
        <v>408.92</v>
      </c>
    </row>
    <row r="260" spans="1:4" ht="23.25">
      <c r="A260" s="46">
        <v>241412</v>
      </c>
      <c r="B260" s="47">
        <v>37971</v>
      </c>
      <c r="C260"/>
      <c r="D260" s="48">
        <v>408.93</v>
      </c>
    </row>
    <row r="261" spans="1:4" ht="23.25">
      <c r="A261" s="46">
        <v>241413</v>
      </c>
      <c r="B261" s="47">
        <v>37972</v>
      </c>
      <c r="C261"/>
      <c r="D261" s="48">
        <v>408.93</v>
      </c>
    </row>
    <row r="262" spans="1:4" ht="23.25">
      <c r="A262" s="46">
        <v>241414</v>
      </c>
      <c r="B262" s="47">
        <v>37973</v>
      </c>
      <c r="C262"/>
      <c r="D262" s="48">
        <v>408.93</v>
      </c>
    </row>
    <row r="263" spans="1:4" ht="23.25">
      <c r="A263" s="46">
        <v>241415</v>
      </c>
      <c r="B263" s="47">
        <v>37974</v>
      </c>
      <c r="C263"/>
      <c r="D263" s="48">
        <v>408.92</v>
      </c>
    </row>
    <row r="264" spans="1:4" ht="23.25">
      <c r="A264" s="46">
        <v>241416</v>
      </c>
      <c r="B264" s="47">
        <v>37975</v>
      </c>
      <c r="C264"/>
      <c r="D264" s="48">
        <v>408.91</v>
      </c>
    </row>
    <row r="265" spans="1:4" ht="23.25">
      <c r="A265" s="46">
        <v>241417</v>
      </c>
      <c r="B265" s="47">
        <v>37976</v>
      </c>
      <c r="C265"/>
      <c r="D265" s="48">
        <v>408.91</v>
      </c>
    </row>
    <row r="266" spans="1:5" ht="23.25">
      <c r="A266" s="46">
        <v>241418</v>
      </c>
      <c r="B266" s="47">
        <v>37977</v>
      </c>
      <c r="C266"/>
      <c r="D266" s="48">
        <v>408.85</v>
      </c>
      <c r="E266" s="49">
        <v>408.8</v>
      </c>
    </row>
    <row r="267" spans="1:4" ht="23.25">
      <c r="A267" s="46">
        <v>241419</v>
      </c>
      <c r="B267" s="47">
        <v>37978</v>
      </c>
      <c r="C267"/>
      <c r="D267" s="48">
        <v>408.8</v>
      </c>
    </row>
    <row r="268" spans="1:4" ht="23.25">
      <c r="A268" s="46">
        <v>241420</v>
      </c>
      <c r="B268" s="47">
        <v>37979</v>
      </c>
      <c r="C268"/>
      <c r="D268" s="48">
        <v>408.83</v>
      </c>
    </row>
    <row r="269" spans="1:4" ht="23.25">
      <c r="A269" s="46">
        <v>241421</v>
      </c>
      <c r="B269" s="47">
        <v>37980</v>
      </c>
      <c r="C269"/>
      <c r="D269" s="48">
        <v>408.84000000000003</v>
      </c>
    </row>
    <row r="270" spans="1:4" ht="23.25">
      <c r="A270" s="46">
        <v>241422</v>
      </c>
      <c r="B270" s="47">
        <v>37981</v>
      </c>
      <c r="C270"/>
      <c r="D270" s="48">
        <v>408.84000000000003</v>
      </c>
    </row>
    <row r="271" spans="1:4" ht="23.25">
      <c r="A271" s="46">
        <v>241423</v>
      </c>
      <c r="B271" s="47">
        <v>37982</v>
      </c>
      <c r="C271"/>
      <c r="D271" s="48">
        <v>408.84000000000003</v>
      </c>
    </row>
    <row r="272" spans="1:4" ht="23.25">
      <c r="A272" s="46">
        <v>241424</v>
      </c>
      <c r="B272" s="47">
        <v>37983</v>
      </c>
      <c r="C272"/>
      <c r="D272" s="48">
        <v>408.84000000000003</v>
      </c>
    </row>
    <row r="273" spans="1:4" ht="23.25">
      <c r="A273" s="46">
        <v>241425</v>
      </c>
      <c r="B273" s="47">
        <v>37984</v>
      </c>
      <c r="C273"/>
      <c r="D273" s="48">
        <v>408.84000000000003</v>
      </c>
    </row>
    <row r="274" spans="1:4" ht="23.25">
      <c r="A274" s="46">
        <v>241426</v>
      </c>
      <c r="B274" s="47">
        <v>37985</v>
      </c>
      <c r="C274"/>
      <c r="D274" s="48">
        <v>408.84000000000003</v>
      </c>
    </row>
    <row r="275" spans="1:5" ht="23.25">
      <c r="A275" s="46">
        <v>241427</v>
      </c>
      <c r="B275" s="47">
        <v>37986</v>
      </c>
      <c r="C275"/>
      <c r="D275" s="48">
        <v>408.84000000000003</v>
      </c>
      <c r="E275" s="55"/>
    </row>
    <row r="276" spans="1:4" ht="23.25">
      <c r="A276" s="46">
        <v>241428</v>
      </c>
      <c r="B276" s="47">
        <v>37987</v>
      </c>
      <c r="C276"/>
      <c r="D276" s="48">
        <v>408.89</v>
      </c>
    </row>
    <row r="277" spans="1:4" ht="23.25">
      <c r="A277" s="46">
        <v>241429</v>
      </c>
      <c r="B277" s="47">
        <v>37988</v>
      </c>
      <c r="C277"/>
      <c r="D277" s="48">
        <v>408.99</v>
      </c>
    </row>
    <row r="278" spans="1:4" ht="23.25">
      <c r="A278" s="46">
        <v>241430</v>
      </c>
      <c r="B278" s="47">
        <v>37989</v>
      </c>
      <c r="C278"/>
      <c r="D278" s="48">
        <v>408.97</v>
      </c>
    </row>
    <row r="279" spans="1:4" ht="23.25">
      <c r="A279" s="46">
        <v>241431</v>
      </c>
      <c r="B279" s="47">
        <v>37990</v>
      </c>
      <c r="C279"/>
      <c r="D279" s="48">
        <v>408.91</v>
      </c>
    </row>
    <row r="280" spans="1:4" ht="23.25">
      <c r="A280" s="46">
        <v>241432</v>
      </c>
      <c r="B280" s="47">
        <v>37991</v>
      </c>
      <c r="C280"/>
      <c r="D280" s="48">
        <v>408.90000000000003</v>
      </c>
    </row>
    <row r="281" spans="1:4" ht="23.25">
      <c r="A281" s="46">
        <v>241433</v>
      </c>
      <c r="B281" s="47">
        <v>37992</v>
      </c>
      <c r="C281"/>
      <c r="D281" s="48">
        <v>408.90000000000003</v>
      </c>
    </row>
    <row r="282" spans="1:4" ht="23.25">
      <c r="A282" s="46">
        <v>241434</v>
      </c>
      <c r="B282" s="47">
        <v>37993</v>
      </c>
      <c r="C282"/>
      <c r="D282" s="48">
        <v>408.90000000000003</v>
      </c>
    </row>
    <row r="283" spans="1:4" ht="23.25">
      <c r="A283" s="46">
        <v>241435</v>
      </c>
      <c r="B283" s="47">
        <v>37994</v>
      </c>
      <c r="C283"/>
      <c r="D283" s="48">
        <v>408.86</v>
      </c>
    </row>
    <row r="284" spans="1:5" ht="23.25">
      <c r="A284" s="46">
        <v>241436</v>
      </c>
      <c r="B284" s="47">
        <v>37995</v>
      </c>
      <c r="C284"/>
      <c r="D284" s="48">
        <v>408.92</v>
      </c>
      <c r="E284" s="49">
        <v>408.86</v>
      </c>
    </row>
    <row r="285" spans="1:4" ht="23.25">
      <c r="A285" s="46">
        <v>241437</v>
      </c>
      <c r="B285" s="47">
        <v>37996</v>
      </c>
      <c r="C285"/>
      <c r="D285" s="48">
        <v>409.04</v>
      </c>
    </row>
    <row r="286" spans="1:4" ht="23.25">
      <c r="A286" s="46">
        <v>241438</v>
      </c>
      <c r="B286" s="47">
        <v>37997</v>
      </c>
      <c r="C286"/>
      <c r="D286" s="48">
        <v>408.99</v>
      </c>
    </row>
    <row r="287" spans="1:4" ht="23.25">
      <c r="A287" s="46">
        <v>241439</v>
      </c>
      <c r="B287" s="47">
        <v>37998</v>
      </c>
      <c r="C287"/>
      <c r="D287" s="48">
        <v>408.96000000000004</v>
      </c>
    </row>
    <row r="288" spans="1:4" ht="23.25">
      <c r="A288" s="46">
        <v>241440</v>
      </c>
      <c r="B288" s="47">
        <v>37999</v>
      </c>
      <c r="C288"/>
      <c r="D288" s="48">
        <v>408.95</v>
      </c>
    </row>
    <row r="289" spans="1:4" ht="23.25">
      <c r="A289" s="46">
        <v>241441</v>
      </c>
      <c r="B289" s="47">
        <v>38000</v>
      </c>
      <c r="C289"/>
      <c r="D289" s="48">
        <v>408.95</v>
      </c>
    </row>
    <row r="290" spans="1:4" ht="23.25">
      <c r="A290" s="46">
        <v>241442</v>
      </c>
      <c r="B290" s="47">
        <v>38001</v>
      </c>
      <c r="C290"/>
      <c r="D290" s="48">
        <v>408.95</v>
      </c>
    </row>
    <row r="291" spans="1:4" ht="23.25">
      <c r="A291" s="46">
        <v>241443</v>
      </c>
      <c r="B291" s="47">
        <v>38002</v>
      </c>
      <c r="C291"/>
      <c r="D291" s="48">
        <v>408.95</v>
      </c>
    </row>
    <row r="292" spans="1:4" ht="23.25">
      <c r="A292" s="46">
        <v>241444</v>
      </c>
      <c r="B292" s="47">
        <v>38003</v>
      </c>
      <c r="C292"/>
      <c r="D292" s="48">
        <v>408.94</v>
      </c>
    </row>
    <row r="293" spans="1:4" ht="23.25">
      <c r="A293" s="46">
        <v>241445</v>
      </c>
      <c r="B293" s="47">
        <v>38004</v>
      </c>
      <c r="C293"/>
      <c r="D293" s="48">
        <v>408.93</v>
      </c>
    </row>
    <row r="294" spans="1:5" ht="23.25">
      <c r="A294" s="46">
        <v>241446</v>
      </c>
      <c r="B294" s="47">
        <v>38005</v>
      </c>
      <c r="C294"/>
      <c r="D294" s="48">
        <v>408.93</v>
      </c>
      <c r="E294" s="49">
        <v>408.93</v>
      </c>
    </row>
    <row r="295" spans="1:4" ht="23.25">
      <c r="A295" s="46">
        <v>241447</v>
      </c>
      <c r="B295" s="47">
        <v>38006</v>
      </c>
      <c r="C295"/>
      <c r="D295" s="48">
        <v>408.91</v>
      </c>
    </row>
    <row r="296" spans="1:4" ht="23.25">
      <c r="A296" s="46">
        <v>241448</v>
      </c>
      <c r="B296" s="47">
        <v>38007</v>
      </c>
      <c r="C296"/>
      <c r="D296" s="48">
        <v>408.90000000000003</v>
      </c>
    </row>
    <row r="297" spans="1:4" ht="23.25">
      <c r="A297" s="46">
        <v>241449</v>
      </c>
      <c r="B297" s="47">
        <v>38008</v>
      </c>
      <c r="C297"/>
      <c r="D297" s="48">
        <v>408.90000000000003</v>
      </c>
    </row>
    <row r="298" spans="1:4" ht="23.25">
      <c r="A298" s="46">
        <v>241450</v>
      </c>
      <c r="B298" s="47">
        <v>38009</v>
      </c>
      <c r="C298"/>
      <c r="D298" s="48">
        <v>408.90000000000003</v>
      </c>
    </row>
    <row r="299" spans="1:4" ht="23.25">
      <c r="A299" s="46">
        <v>241451</v>
      </c>
      <c r="B299" s="47">
        <v>38010</v>
      </c>
      <c r="C299"/>
      <c r="D299" s="48">
        <v>408.90000000000003</v>
      </c>
    </row>
    <row r="300" spans="1:4" ht="23.25">
      <c r="A300" s="46">
        <v>241452</v>
      </c>
      <c r="B300" s="47">
        <v>38011</v>
      </c>
      <c r="C300"/>
      <c r="D300" s="48">
        <v>408.90000000000003</v>
      </c>
    </row>
    <row r="301" spans="1:5" ht="23.25">
      <c r="A301" s="46">
        <v>241453</v>
      </c>
      <c r="B301" s="47">
        <v>38012</v>
      </c>
      <c r="C301"/>
      <c r="D301" s="48">
        <v>408.90000000000003</v>
      </c>
      <c r="E301" s="49">
        <v>408.9</v>
      </c>
    </row>
    <row r="302" spans="1:4" ht="23.25">
      <c r="A302" s="46">
        <v>241454</v>
      </c>
      <c r="B302" s="47">
        <v>38013</v>
      </c>
      <c r="C302"/>
      <c r="D302" s="48">
        <v>408.88</v>
      </c>
    </row>
    <row r="303" spans="1:4" ht="23.25">
      <c r="A303" s="46">
        <v>241455</v>
      </c>
      <c r="B303" s="47">
        <v>38014</v>
      </c>
      <c r="C303"/>
      <c r="D303" s="48">
        <v>408.85</v>
      </c>
    </row>
    <row r="304" spans="1:4" ht="23.25">
      <c r="A304" s="46">
        <v>241456</v>
      </c>
      <c r="B304" s="47">
        <v>38015</v>
      </c>
      <c r="C304"/>
      <c r="D304" s="48">
        <v>408.85</v>
      </c>
    </row>
    <row r="305" spans="1:4" ht="23.25">
      <c r="A305" s="46">
        <v>241457</v>
      </c>
      <c r="B305" s="47">
        <v>38016</v>
      </c>
      <c r="C305"/>
      <c r="D305" s="48">
        <v>408.81</v>
      </c>
    </row>
    <row r="306" spans="1:4" ht="23.25">
      <c r="A306" s="46">
        <v>241458</v>
      </c>
      <c r="B306" s="47">
        <v>38017</v>
      </c>
      <c r="C306"/>
      <c r="D306" s="48">
        <v>408.8</v>
      </c>
    </row>
    <row r="307" spans="1:4" ht="23.25">
      <c r="A307" s="46">
        <v>241459</v>
      </c>
      <c r="B307" s="47">
        <v>38018</v>
      </c>
      <c r="C307"/>
      <c r="D307" s="48">
        <v>408.8</v>
      </c>
    </row>
    <row r="308" spans="1:4" ht="23.25">
      <c r="A308" s="46">
        <v>241460</v>
      </c>
      <c r="B308" s="47">
        <v>38019</v>
      </c>
      <c r="C308"/>
      <c r="D308" s="48">
        <v>408.8</v>
      </c>
    </row>
    <row r="309" spans="1:4" ht="23.25">
      <c r="A309" s="46">
        <v>241461</v>
      </c>
      <c r="B309" s="47">
        <v>38020</v>
      </c>
      <c r="C309"/>
      <c r="D309" s="48">
        <v>408.78000000000003</v>
      </c>
    </row>
    <row r="310" spans="1:4" ht="23.25">
      <c r="A310" s="46">
        <v>241462</v>
      </c>
      <c r="B310" s="47">
        <v>38021</v>
      </c>
      <c r="C310"/>
      <c r="D310" s="48">
        <v>408.78000000000003</v>
      </c>
    </row>
    <row r="311" spans="1:4" ht="23.25">
      <c r="A311" s="46">
        <v>241463</v>
      </c>
      <c r="B311" s="47">
        <v>38022</v>
      </c>
      <c r="C311"/>
      <c r="D311" s="48">
        <v>408.77000000000004</v>
      </c>
    </row>
    <row r="312" spans="1:4" ht="23.25">
      <c r="A312" s="46">
        <v>241464</v>
      </c>
      <c r="B312" s="47">
        <v>38023</v>
      </c>
      <c r="C312"/>
      <c r="D312" s="48">
        <v>408.77000000000004</v>
      </c>
    </row>
    <row r="313" spans="1:4" ht="23.25">
      <c r="A313" s="46">
        <v>241465</v>
      </c>
      <c r="B313" s="47">
        <v>38024</v>
      </c>
      <c r="C313"/>
      <c r="D313" s="48">
        <v>408.77000000000004</v>
      </c>
    </row>
    <row r="314" spans="1:4" ht="23.25">
      <c r="A314" s="46">
        <v>241466</v>
      </c>
      <c r="B314" s="47">
        <v>38025</v>
      </c>
      <c r="C314"/>
      <c r="D314" s="48">
        <v>408.77000000000004</v>
      </c>
    </row>
    <row r="315" spans="1:4" ht="23.25">
      <c r="A315" s="46">
        <v>241467</v>
      </c>
      <c r="B315" s="47">
        <v>38026</v>
      </c>
      <c r="C315"/>
      <c r="D315" s="48">
        <v>408.76</v>
      </c>
    </row>
    <row r="316" spans="1:4" ht="23.25">
      <c r="A316" s="46">
        <v>241468</v>
      </c>
      <c r="B316" s="47">
        <v>38027</v>
      </c>
      <c r="C316"/>
      <c r="D316" s="48">
        <v>408.76</v>
      </c>
    </row>
    <row r="317" spans="1:4" ht="23.25">
      <c r="A317" s="46">
        <v>241469</v>
      </c>
      <c r="B317" s="47">
        <v>38028</v>
      </c>
      <c r="C317"/>
      <c r="D317" s="48">
        <v>408.75</v>
      </c>
    </row>
    <row r="318" spans="1:5" ht="23.25">
      <c r="A318" s="46">
        <v>241470</v>
      </c>
      <c r="B318" s="47">
        <v>38029</v>
      </c>
      <c r="C318"/>
      <c r="D318" s="48">
        <v>408.75</v>
      </c>
      <c r="E318" s="49">
        <v>408.75</v>
      </c>
    </row>
    <row r="319" spans="1:4" ht="23.25">
      <c r="A319" s="46">
        <v>241471</v>
      </c>
      <c r="B319" s="47">
        <v>38030</v>
      </c>
      <c r="C319"/>
      <c r="D319" s="48">
        <v>408.75</v>
      </c>
    </row>
    <row r="320" spans="1:4" ht="23.25">
      <c r="A320" s="46">
        <v>241472</v>
      </c>
      <c r="B320" s="47">
        <v>38031</v>
      </c>
      <c r="C320"/>
      <c r="D320" s="48">
        <v>408.75</v>
      </c>
    </row>
    <row r="321" spans="1:4" ht="23.25">
      <c r="A321" s="46">
        <v>241473</v>
      </c>
      <c r="B321" s="47">
        <v>38032</v>
      </c>
      <c r="C321"/>
      <c r="D321" s="48">
        <v>408.75</v>
      </c>
    </row>
    <row r="322" spans="1:4" ht="23.25">
      <c r="A322" s="46">
        <v>241474</v>
      </c>
      <c r="B322" s="47">
        <v>38033</v>
      </c>
      <c r="C322"/>
      <c r="D322" s="48">
        <v>408.75</v>
      </c>
    </row>
    <row r="323" spans="1:4" ht="23.25">
      <c r="A323" s="46">
        <v>241475</v>
      </c>
      <c r="B323" s="47">
        <v>38034</v>
      </c>
      <c r="C323"/>
      <c r="D323" s="48">
        <v>408.73</v>
      </c>
    </row>
    <row r="324" spans="1:4" ht="23.25">
      <c r="A324" s="46">
        <v>241476</v>
      </c>
      <c r="B324" s="47">
        <v>38035</v>
      </c>
      <c r="C324"/>
      <c r="D324" s="48">
        <v>408.73</v>
      </c>
    </row>
    <row r="325" spans="1:5" ht="23.25">
      <c r="A325" s="46">
        <v>241477</v>
      </c>
      <c r="B325" s="47">
        <v>38036</v>
      </c>
      <c r="C325"/>
      <c r="D325" s="48">
        <v>408.72</v>
      </c>
      <c r="E325" s="49">
        <v>408.72</v>
      </c>
    </row>
    <row r="326" spans="1:4" ht="23.25">
      <c r="A326" s="46">
        <v>241478</v>
      </c>
      <c r="B326" s="47">
        <v>38037</v>
      </c>
      <c r="C326"/>
      <c r="D326" s="48">
        <v>408.72</v>
      </c>
    </row>
    <row r="327" spans="1:4" ht="23.25">
      <c r="A327" s="46">
        <v>241479</v>
      </c>
      <c r="B327" s="47">
        <v>38038</v>
      </c>
      <c r="C327"/>
      <c r="D327" s="48">
        <v>408.7</v>
      </c>
    </row>
    <row r="328" spans="1:4" ht="23.25">
      <c r="A328" s="46">
        <v>241480</v>
      </c>
      <c r="B328" s="47">
        <v>38039</v>
      </c>
      <c r="C328"/>
      <c r="D328" s="48">
        <v>408.7</v>
      </c>
    </row>
    <row r="329" spans="1:4" ht="23.25">
      <c r="A329" s="46">
        <v>241481</v>
      </c>
      <c r="B329" s="47">
        <v>38040</v>
      </c>
      <c r="C329"/>
      <c r="D329" s="48">
        <v>408.7</v>
      </c>
    </row>
    <row r="330" spans="1:4" ht="23.25">
      <c r="A330" s="46">
        <v>241482</v>
      </c>
      <c r="B330" s="47">
        <v>38041</v>
      </c>
      <c r="C330"/>
      <c r="D330" s="48">
        <v>408.7</v>
      </c>
    </row>
    <row r="331" spans="1:4" ht="23.25">
      <c r="A331" s="46">
        <v>241483</v>
      </c>
      <c r="B331" s="47">
        <v>38042</v>
      </c>
      <c r="C331"/>
      <c r="D331" s="48">
        <v>408.7</v>
      </c>
    </row>
    <row r="332" spans="1:5" ht="23.25">
      <c r="A332" s="46">
        <v>241484</v>
      </c>
      <c r="B332" s="47">
        <v>38043</v>
      </c>
      <c r="C332"/>
      <c r="D332" s="48">
        <v>408.7</v>
      </c>
      <c r="E332" s="55"/>
    </row>
    <row r="333" spans="1:4" ht="23.25">
      <c r="A333" s="46">
        <v>241485</v>
      </c>
      <c r="B333" s="47">
        <v>38044</v>
      </c>
      <c r="C333"/>
      <c r="D333" s="48">
        <v>408.7</v>
      </c>
    </row>
    <row r="334" spans="1:5" ht="23.25">
      <c r="A334" s="46">
        <v>241486</v>
      </c>
      <c r="B334" s="47">
        <v>38045</v>
      </c>
      <c r="C334"/>
      <c r="D334" s="48">
        <v>408.7</v>
      </c>
      <c r="E334" s="49">
        <v>408.7</v>
      </c>
    </row>
    <row r="335" spans="1:4" ht="23.25">
      <c r="A335" s="46">
        <v>241487</v>
      </c>
      <c r="B335" s="47">
        <v>38046</v>
      </c>
      <c r="C335"/>
      <c r="D335" s="48">
        <v>408.7</v>
      </c>
    </row>
    <row r="336" spans="1:4" ht="23.25">
      <c r="A336" s="46">
        <v>241488</v>
      </c>
      <c r="B336" s="47">
        <v>38047</v>
      </c>
      <c r="C336"/>
      <c r="D336" s="48">
        <v>408.7</v>
      </c>
    </row>
    <row r="337" spans="1:4" ht="23.25">
      <c r="A337" s="46">
        <v>241489</v>
      </c>
      <c r="B337" s="47">
        <v>38048</v>
      </c>
      <c r="C337"/>
      <c r="D337" s="48">
        <v>408.7</v>
      </c>
    </row>
    <row r="338" spans="1:4" ht="23.25">
      <c r="A338" s="46">
        <v>241490</v>
      </c>
      <c r="B338" s="47">
        <v>38049</v>
      </c>
      <c r="C338"/>
      <c r="D338" s="48">
        <v>408.7</v>
      </c>
    </row>
    <row r="339" spans="1:4" ht="23.25">
      <c r="A339" s="46">
        <v>241491</v>
      </c>
      <c r="B339" s="47">
        <v>38050</v>
      </c>
      <c r="C339"/>
      <c r="D339" s="48">
        <v>408.7</v>
      </c>
    </row>
    <row r="340" spans="1:4" ht="23.25">
      <c r="A340" s="46">
        <v>241492</v>
      </c>
      <c r="B340" s="47">
        <v>38051</v>
      </c>
      <c r="C340"/>
      <c r="D340" s="48">
        <v>408.7</v>
      </c>
    </row>
    <row r="341" spans="1:4" ht="23.25">
      <c r="A341" s="46">
        <v>241493</v>
      </c>
      <c r="B341" s="47">
        <v>38052</v>
      </c>
      <c r="C341"/>
      <c r="D341" s="48">
        <v>408.7</v>
      </c>
    </row>
    <row r="342" spans="1:4" ht="23.25">
      <c r="A342" s="46">
        <v>241494</v>
      </c>
      <c r="B342" s="47">
        <v>38053</v>
      </c>
      <c r="C342"/>
      <c r="D342" s="48">
        <v>408.7</v>
      </c>
    </row>
    <row r="343" spans="1:4" ht="23.25">
      <c r="A343" s="46">
        <v>241495</v>
      </c>
      <c r="B343" s="47">
        <v>38054</v>
      </c>
      <c r="C343"/>
      <c r="D343" s="48">
        <v>408.7</v>
      </c>
    </row>
    <row r="344" spans="1:4" ht="23.25">
      <c r="A344" s="46">
        <v>241496</v>
      </c>
      <c r="B344" s="47">
        <v>38055</v>
      </c>
      <c r="C344"/>
      <c r="D344" s="48">
        <v>408.7</v>
      </c>
    </row>
    <row r="345" spans="1:4" ht="23.25">
      <c r="A345" s="46">
        <v>241497</v>
      </c>
      <c r="B345" s="47">
        <v>38056</v>
      </c>
      <c r="C345"/>
      <c r="D345" s="48">
        <v>408.7</v>
      </c>
    </row>
    <row r="346" spans="1:4" ht="23.25">
      <c r="A346" s="46">
        <v>241498</v>
      </c>
      <c r="B346" s="47">
        <v>38057</v>
      </c>
      <c r="C346"/>
      <c r="D346" s="48">
        <v>408.7</v>
      </c>
    </row>
    <row r="347" spans="1:4" ht="23.25">
      <c r="A347" s="46">
        <v>241499</v>
      </c>
      <c r="B347" s="47">
        <v>38058</v>
      </c>
      <c r="C347"/>
      <c r="D347" s="48">
        <v>408.7</v>
      </c>
    </row>
    <row r="348" spans="1:4" ht="23.25">
      <c r="A348" s="46">
        <v>241500</v>
      </c>
      <c r="B348" s="47">
        <v>38059</v>
      </c>
      <c r="C348"/>
      <c r="D348" s="48">
        <v>408.7</v>
      </c>
    </row>
    <row r="349" spans="1:4" ht="23.25">
      <c r="A349" s="46">
        <v>241501</v>
      </c>
      <c r="B349" s="47">
        <v>38060</v>
      </c>
      <c r="C349"/>
      <c r="D349" s="48">
        <v>408.7</v>
      </c>
    </row>
    <row r="350" spans="1:4" ht="23.25">
      <c r="A350" s="46">
        <v>241502</v>
      </c>
      <c r="B350" s="47">
        <v>38061</v>
      </c>
      <c r="C350"/>
      <c r="D350" s="48">
        <v>408.69</v>
      </c>
    </row>
    <row r="351" spans="1:4" ht="23.25">
      <c r="A351" s="46">
        <v>241503</v>
      </c>
      <c r="B351" s="47">
        <v>38062</v>
      </c>
      <c r="C351"/>
      <c r="D351" s="48">
        <v>408.69</v>
      </c>
    </row>
    <row r="352" spans="1:4" ht="23.25">
      <c r="A352" s="46">
        <v>241504</v>
      </c>
      <c r="B352" s="47">
        <v>38063</v>
      </c>
      <c r="C352"/>
      <c r="D352" s="48">
        <v>408.69</v>
      </c>
    </row>
    <row r="353" spans="1:4" ht="23.25">
      <c r="A353" s="46">
        <v>241505</v>
      </c>
      <c r="B353" s="47">
        <v>38064</v>
      </c>
      <c r="C353"/>
      <c r="D353" s="48">
        <v>408.69</v>
      </c>
    </row>
    <row r="354" spans="1:4" ht="23.25">
      <c r="A354" s="46">
        <v>241506</v>
      </c>
      <c r="B354" s="47">
        <v>38065</v>
      </c>
      <c r="C354"/>
      <c r="D354" s="48">
        <v>408.69</v>
      </c>
    </row>
    <row r="355" spans="1:5" ht="23.25">
      <c r="A355" s="46">
        <v>241507</v>
      </c>
      <c r="B355" s="47">
        <v>38066</v>
      </c>
      <c r="C355"/>
      <c r="D355" s="48">
        <v>408.69</v>
      </c>
      <c r="E355" s="49">
        <v>408.69</v>
      </c>
    </row>
    <row r="356" spans="1:4" ht="23.25">
      <c r="A356" s="46">
        <v>241508</v>
      </c>
      <c r="B356" s="47">
        <v>38067</v>
      </c>
      <c r="C356"/>
      <c r="D356" s="48">
        <v>408.69</v>
      </c>
    </row>
    <row r="357" spans="1:4" ht="23.25">
      <c r="A357" s="46">
        <v>241509</v>
      </c>
      <c r="B357" s="47">
        <v>38068</v>
      </c>
      <c r="C357"/>
      <c r="D357" s="48">
        <v>408.69</v>
      </c>
    </row>
    <row r="358" spans="1:5" ht="23.25">
      <c r="A358" s="46">
        <v>241510</v>
      </c>
      <c r="B358" s="47">
        <v>38069</v>
      </c>
      <c r="C358"/>
      <c r="D358" s="48">
        <v>408.69</v>
      </c>
      <c r="E358" s="55"/>
    </row>
    <row r="359" spans="1:4" ht="23.25">
      <c r="A359" s="46">
        <v>241511</v>
      </c>
      <c r="B359" s="47">
        <v>38070</v>
      </c>
      <c r="C359"/>
      <c r="D359" s="48">
        <v>408.69</v>
      </c>
    </row>
    <row r="360" spans="1:4" ht="23.25">
      <c r="A360" s="46">
        <v>241512</v>
      </c>
      <c r="B360" s="47">
        <v>38071</v>
      </c>
      <c r="C360"/>
      <c r="D360" s="48">
        <v>408.69</v>
      </c>
    </row>
    <row r="361" spans="1:4" ht="23.25">
      <c r="A361" s="46">
        <v>241513</v>
      </c>
      <c r="B361" s="47">
        <v>38072</v>
      </c>
      <c r="C361"/>
      <c r="D361" s="48">
        <v>408.7</v>
      </c>
    </row>
    <row r="362" spans="1:5" ht="23.25">
      <c r="A362" s="46">
        <v>241514</v>
      </c>
      <c r="B362" s="47">
        <v>38073</v>
      </c>
      <c r="C362"/>
      <c r="D362" s="48">
        <v>408.69</v>
      </c>
      <c r="E362" s="49">
        <v>408.7</v>
      </c>
    </row>
    <row r="363" spans="1:4" ht="23.25">
      <c r="A363" s="46">
        <v>241515</v>
      </c>
      <c r="B363" s="47">
        <v>38074</v>
      </c>
      <c r="C363"/>
      <c r="D363" s="48">
        <v>408.69</v>
      </c>
    </row>
    <row r="364" spans="1:4" ht="23.25">
      <c r="A364" s="46">
        <v>241516</v>
      </c>
      <c r="B364" s="47">
        <v>38075</v>
      </c>
      <c r="C364"/>
      <c r="D364" s="48">
        <v>408.69</v>
      </c>
    </row>
    <row r="365" spans="1:4" ht="23.25">
      <c r="A365" s="46">
        <v>241517</v>
      </c>
      <c r="B365" s="47">
        <v>38076</v>
      </c>
      <c r="C365"/>
      <c r="D365" s="48">
        <v>408.69</v>
      </c>
    </row>
    <row r="366" spans="1:3" ht="23.25">
      <c r="A366" s="46"/>
      <c r="B366" s="47"/>
      <c r="C366"/>
    </row>
    <row r="367" ht="21">
      <c r="E367" s="50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2007-11-09T02:55:55Z</cp:lastPrinted>
  <dcterms:created xsi:type="dcterms:W3CDTF">1980-01-04T06:00:26Z</dcterms:created>
  <dcterms:modified xsi:type="dcterms:W3CDTF">2018-06-12T06:29:42Z</dcterms:modified>
  <cp:category/>
  <cp:version/>
  <cp:contentType/>
  <cp:contentStatus/>
</cp:coreProperties>
</file>